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V:\2022\220402 Letohrad tělocvična\06_Dodatečné informace\DI 02\"/>
    </mc:Choice>
  </mc:AlternateContent>
  <xr:revisionPtr revIDLastSave="0" documentId="8_{32425A84-5C48-4ED7-B0CD-167EA02990DD}" xr6:coauthVersionLast="47" xr6:coauthVersionMax="47" xr10:uidLastSave="{00000000-0000-0000-0000-000000000000}"/>
  <bookViews>
    <workbookView xWindow="-120" yWindow="-120" windowWidth="38640" windowHeight="21120" xr2:uid="{00000000-000D-0000-FFFF-FFFF00000000}"/>
  </bookViews>
  <sheets>
    <sheet name="Pokyny pro vyplnění" sheetId="11" r:id="rId1"/>
    <sheet name="Stavba" sheetId="1" r:id="rId2"/>
    <sheet name="VzorPolozky" sheetId="10" state="hidden" r:id="rId3"/>
    <sheet name="01 1 Pol" sheetId="12" r:id="rId4"/>
    <sheet name="D 1 D 1.1 Pol" sheetId="13" r:id="rId5"/>
    <sheet name="D 1 D 1.2a Pol" sheetId="14" r:id="rId6"/>
    <sheet name="D 1 D 1.2b Pol" sheetId="15" r:id="rId7"/>
    <sheet name="D 1 D 1.4.1 Pol" sheetId="16" r:id="rId8"/>
    <sheet name="D 1 D 1.4.2 Pol" sheetId="17" r:id="rId9"/>
    <sheet name="D 1 D 1.4.3 Pol" sheetId="18" r:id="rId10"/>
    <sheet name="D 1 D 1.4.4 Pol" sheetId="19" r:id="rId11"/>
    <sheet name="D 1 D 1.4.5-1 Pol" sheetId="20" r:id="rId12"/>
    <sheet name="D 1 D 1.4.5-2 Pol" sheetId="21" r:id="rId13"/>
    <sheet name="D 1 D 1.4.5-3 Pol" sheetId="22" r:id="rId14"/>
    <sheet name="D 1 D 1.4.5-4 Pol" sheetId="23" r:id="rId15"/>
    <sheet name="D 1 D 1.4.5-5 Pol" sheetId="24" r:id="rId16"/>
    <sheet name="D 1 D 1.4.5-6 Pol" sheetId="25" r:id="rId17"/>
    <sheet name="D 2 1 Pol" sheetId="26" r:id="rId18"/>
    <sheet name="D 3 1 Pol" sheetId="27" r:id="rId19"/>
    <sheet name="IO 01 1 Pol" sheetId="28" r:id="rId20"/>
    <sheet name="IO 02 1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'D 1 D 1.1 Pol'!$1:$7</definedName>
    <definedName name="_xlnm.Print_Titles" localSheetId="5">'D 1 D 1.2a Pol'!$1:$7</definedName>
    <definedName name="_xlnm.Print_Titles" localSheetId="6">'D 1 D 1.2b Pol'!$1:$7</definedName>
    <definedName name="_xlnm.Print_Titles" localSheetId="7">'D 1 D 1.4.1 Pol'!$1:$7</definedName>
    <definedName name="_xlnm.Print_Titles" localSheetId="8">'D 1 D 1.4.2 Pol'!$1:$7</definedName>
    <definedName name="_xlnm.Print_Titles" localSheetId="9">'D 1 D 1.4.3 Pol'!$1:$7</definedName>
    <definedName name="_xlnm.Print_Titles" localSheetId="10">'D 1 D 1.4.4 Pol'!$1:$7</definedName>
    <definedName name="_xlnm.Print_Titles" localSheetId="11">'D 1 D 1.4.5-1 Pol'!$1:$7</definedName>
    <definedName name="_xlnm.Print_Titles" localSheetId="12">'D 1 D 1.4.5-2 Pol'!$1:$7</definedName>
    <definedName name="_xlnm.Print_Titles" localSheetId="13">'D 1 D 1.4.5-3 Pol'!$1:$7</definedName>
    <definedName name="_xlnm.Print_Titles" localSheetId="14">'D 1 D 1.4.5-4 Pol'!$1:$7</definedName>
    <definedName name="_xlnm.Print_Titles" localSheetId="15">'D 1 D 1.4.5-5 Pol'!$1:$7</definedName>
    <definedName name="_xlnm.Print_Titles" localSheetId="16">'D 1 D 1.4.5-6 Pol'!$1:$7</definedName>
    <definedName name="_xlnm.Print_Titles" localSheetId="17">'D 2 1 Pol'!$1:$7</definedName>
    <definedName name="_xlnm.Print_Titles" localSheetId="18">'D 3 1 Pol'!$1:$7</definedName>
    <definedName name="_xlnm.Print_Titles" localSheetId="19">'IO 01 1 Pol'!$1:$7</definedName>
    <definedName name="_xlnm.Print_Titles" localSheetId="20">'IO 02 1 Pol'!$1:$7</definedName>
    <definedName name="oadresa">Stavba!$D$6</definedName>
    <definedName name="Objednatel" localSheetId="1">Stavba!$D$5</definedName>
    <definedName name="Objekt" localSheetId="1">Stavba!$B$38</definedName>
    <definedName name="_xlnm.Print_Area" localSheetId="3">'01 1 Pol'!$A$1:$Y$35</definedName>
    <definedName name="_xlnm.Print_Area" localSheetId="4">'D 1 D 1.1 Pol'!$A$1:$Y$1899</definedName>
    <definedName name="_xlnm.Print_Area" localSheetId="5">'D 1 D 1.2a Pol'!$A$1:$Y$521</definedName>
    <definedName name="_xlnm.Print_Area" localSheetId="6">'D 1 D 1.2b Pol'!$A$1:$Y$20</definedName>
    <definedName name="_xlnm.Print_Area" localSheetId="7">'D 1 D 1.4.1 Pol'!$A$1:$Y$763</definedName>
    <definedName name="_xlnm.Print_Area" localSheetId="8">'D 1 D 1.4.2 Pol'!$A$1:$Y$95</definedName>
    <definedName name="_xlnm.Print_Area" localSheetId="9">'D 1 D 1.4.3 Pol'!$A$1:$Y$92</definedName>
    <definedName name="_xlnm.Print_Area" localSheetId="10">'D 1 D 1.4.4 Pol'!$A$1:$Y$84</definedName>
    <definedName name="_xlnm.Print_Area" localSheetId="11">'D 1 D 1.4.5-1 Pol'!$A$1:$Y$573</definedName>
    <definedName name="_xlnm.Print_Area" localSheetId="12">'D 1 D 1.4.5-2 Pol'!$A$1:$Y$52</definedName>
    <definedName name="_xlnm.Print_Area" localSheetId="13">'D 1 D 1.4.5-3 Pol'!$A$1:$Y$33</definedName>
    <definedName name="_xlnm.Print_Area" localSheetId="14">'D 1 D 1.4.5-4 Pol'!$A$1:$Y$27</definedName>
    <definedName name="_xlnm.Print_Area" localSheetId="15">'D 1 D 1.4.5-5 Pol'!$A$1:$Y$23</definedName>
    <definedName name="_xlnm.Print_Area" localSheetId="16">'D 1 D 1.4.5-6 Pol'!$A$1:$Y$29</definedName>
    <definedName name="_xlnm.Print_Area" localSheetId="17">'D 2 1 Pol'!$A$1:$Y$250</definedName>
    <definedName name="_xlnm.Print_Area" localSheetId="18">'D 3 1 Pol'!$A$1:$Y$125</definedName>
    <definedName name="_xlnm.Print_Area" localSheetId="19">'IO 01 1 Pol'!$A$1:$Y$189</definedName>
    <definedName name="_xlnm.Print_Area" localSheetId="20">'IO 02 1 Pol'!$A$1:$Y$87</definedName>
    <definedName name="_xlnm.Print_Area" localSheetId="1">Stavba!$A$1:$J$168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7" i="1" l="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86" i="29"/>
  <c r="BA31" i="29"/>
  <c r="BA27" i="29"/>
  <c r="G9" i="29"/>
  <c r="I9" i="29"/>
  <c r="I8" i="29" s="1"/>
  <c r="K9" i="29"/>
  <c r="K8" i="29" s="1"/>
  <c r="M9" i="29"/>
  <c r="O9" i="29"/>
  <c r="O8" i="29" s="1"/>
  <c r="Q9" i="29"/>
  <c r="Q8" i="29" s="1"/>
  <c r="V9" i="29"/>
  <c r="V8" i="29" s="1"/>
  <c r="G10" i="29"/>
  <c r="I10" i="29"/>
  <c r="K10" i="29"/>
  <c r="M10" i="29"/>
  <c r="O10" i="29"/>
  <c r="Q10" i="29"/>
  <c r="V10" i="29"/>
  <c r="G11" i="29"/>
  <c r="I11" i="29"/>
  <c r="K11" i="29"/>
  <c r="M11" i="29"/>
  <c r="O11" i="29"/>
  <c r="Q11" i="29"/>
  <c r="V11" i="29"/>
  <c r="G12" i="29"/>
  <c r="M12" i="29" s="1"/>
  <c r="I12" i="29"/>
  <c r="K12" i="29"/>
  <c r="O12" i="29"/>
  <c r="Q12" i="29"/>
  <c r="V12" i="29"/>
  <c r="G13" i="29"/>
  <c r="M13" i="29" s="1"/>
  <c r="I13" i="29"/>
  <c r="K13" i="29"/>
  <c r="O13" i="29"/>
  <c r="Q13" i="29"/>
  <c r="V13" i="29"/>
  <c r="G14" i="29"/>
  <c r="I14" i="29"/>
  <c r="K14" i="29"/>
  <c r="M14" i="29"/>
  <c r="O14" i="29"/>
  <c r="Q14" i="29"/>
  <c r="V14" i="29"/>
  <c r="G15" i="29"/>
  <c r="I15" i="29"/>
  <c r="K15" i="29"/>
  <c r="M15" i="29"/>
  <c r="O15" i="29"/>
  <c r="Q15" i="29"/>
  <c r="V15" i="29"/>
  <c r="G16" i="29"/>
  <c r="I16" i="29"/>
  <c r="K16" i="29"/>
  <c r="M16" i="29"/>
  <c r="O16" i="29"/>
  <c r="Q16" i="29"/>
  <c r="V16" i="29"/>
  <c r="G17" i="29"/>
  <c r="I17" i="29"/>
  <c r="K17" i="29"/>
  <c r="M17" i="29"/>
  <c r="O17" i="29"/>
  <c r="Q17" i="29"/>
  <c r="V17" i="29"/>
  <c r="G18" i="29"/>
  <c r="I18" i="29"/>
  <c r="K18" i="29"/>
  <c r="M18" i="29"/>
  <c r="O18" i="29"/>
  <c r="Q18" i="29"/>
  <c r="V18" i="29"/>
  <c r="G19" i="29"/>
  <c r="M19" i="29" s="1"/>
  <c r="I19" i="29"/>
  <c r="K19" i="29"/>
  <c r="O19" i="29"/>
  <c r="Q19" i="29"/>
  <c r="V19" i="29"/>
  <c r="G20" i="29"/>
  <c r="M20" i="29" s="1"/>
  <c r="I20" i="29"/>
  <c r="K20" i="29"/>
  <c r="O20" i="29"/>
  <c r="Q20" i="29"/>
  <c r="V20" i="29"/>
  <c r="G21" i="29"/>
  <c r="M21" i="29" s="1"/>
  <c r="I21" i="29"/>
  <c r="K21" i="29"/>
  <c r="O21" i="29"/>
  <c r="Q21" i="29"/>
  <c r="V21" i="29"/>
  <c r="G22" i="29"/>
  <c r="M22" i="29" s="1"/>
  <c r="I22" i="29"/>
  <c r="K22" i="29"/>
  <c r="O22" i="29"/>
  <c r="Q22" i="29"/>
  <c r="V22" i="29"/>
  <c r="G23" i="29"/>
  <c r="I23" i="29"/>
  <c r="K23" i="29"/>
  <c r="M23" i="29"/>
  <c r="O23" i="29"/>
  <c r="Q23" i="29"/>
  <c r="V23" i="29"/>
  <c r="G24" i="29"/>
  <c r="I24" i="29"/>
  <c r="K24" i="29"/>
  <c r="M24" i="29"/>
  <c r="O24" i="29"/>
  <c r="Q24" i="29"/>
  <c r="V24" i="29"/>
  <c r="G28" i="29"/>
  <c r="I28" i="29"/>
  <c r="K28" i="29"/>
  <c r="M28" i="29"/>
  <c r="O28" i="29"/>
  <c r="Q28" i="29"/>
  <c r="V28" i="29"/>
  <c r="G32" i="29"/>
  <c r="I32" i="29"/>
  <c r="K32" i="29"/>
  <c r="M32" i="29"/>
  <c r="O32" i="29"/>
  <c r="Q32" i="29"/>
  <c r="V32" i="29"/>
  <c r="G33" i="29"/>
  <c r="I33" i="29"/>
  <c r="K33" i="29"/>
  <c r="M33" i="29"/>
  <c r="O33" i="29"/>
  <c r="Q33" i="29"/>
  <c r="V33" i="29"/>
  <c r="G34" i="29"/>
  <c r="M34" i="29" s="1"/>
  <c r="I34" i="29"/>
  <c r="K34" i="29"/>
  <c r="O34" i="29"/>
  <c r="Q34" i="29"/>
  <c r="V34" i="29"/>
  <c r="G35" i="29"/>
  <c r="M35" i="29" s="1"/>
  <c r="I35" i="29"/>
  <c r="K35" i="29"/>
  <c r="O35" i="29"/>
  <c r="Q35" i="29"/>
  <c r="V35" i="29"/>
  <c r="G36" i="29"/>
  <c r="I36" i="29"/>
  <c r="K36" i="29"/>
  <c r="M36" i="29"/>
  <c r="O36" i="29"/>
  <c r="Q36" i="29"/>
  <c r="V36" i="29"/>
  <c r="G37" i="29"/>
  <c r="I37" i="29"/>
  <c r="K37" i="29"/>
  <c r="M37" i="29"/>
  <c r="O37" i="29"/>
  <c r="Q37" i="29"/>
  <c r="V37" i="29"/>
  <c r="G38" i="29"/>
  <c r="I38" i="29"/>
  <c r="K38" i="29"/>
  <c r="M38" i="29"/>
  <c r="O38" i="29"/>
  <c r="Q38" i="29"/>
  <c r="V38" i="29"/>
  <c r="G39" i="29"/>
  <c r="I39" i="29"/>
  <c r="K39" i="29"/>
  <c r="M39" i="29"/>
  <c r="O39" i="29"/>
  <c r="Q39" i="29"/>
  <c r="V39" i="29"/>
  <c r="G40" i="29"/>
  <c r="I40" i="29"/>
  <c r="K40" i="29"/>
  <c r="M40" i="29"/>
  <c r="O40" i="29"/>
  <c r="Q40" i="29"/>
  <c r="V40" i="29"/>
  <c r="G41" i="29"/>
  <c r="M41" i="29" s="1"/>
  <c r="I41" i="29"/>
  <c r="K41" i="29"/>
  <c r="O41" i="29"/>
  <c r="Q41" i="29"/>
  <c r="V41" i="29"/>
  <c r="G44" i="29"/>
  <c r="M44" i="29" s="1"/>
  <c r="I44" i="29"/>
  <c r="K44" i="29"/>
  <c r="O44" i="29"/>
  <c r="Q44" i="29"/>
  <c r="V44" i="29"/>
  <c r="G45" i="29"/>
  <c r="M45" i="29" s="1"/>
  <c r="I45" i="29"/>
  <c r="K45" i="29"/>
  <c r="O45" i="29"/>
  <c r="Q45" i="29"/>
  <c r="V45" i="29"/>
  <c r="G46" i="29"/>
  <c r="G47" i="29"/>
  <c r="I47" i="29"/>
  <c r="K47" i="29"/>
  <c r="K46" i="29" s="1"/>
  <c r="M47" i="29"/>
  <c r="M46" i="29" s="1"/>
  <c r="O47" i="29"/>
  <c r="O46" i="29" s="1"/>
  <c r="Q47" i="29"/>
  <c r="V47" i="29"/>
  <c r="G48" i="29"/>
  <c r="I48" i="29"/>
  <c r="K48" i="29"/>
  <c r="M48" i="29"/>
  <c r="O48" i="29"/>
  <c r="Q48" i="29"/>
  <c r="V48" i="29"/>
  <c r="G49" i="29"/>
  <c r="I49" i="29"/>
  <c r="I46" i="29" s="1"/>
  <c r="K49" i="29"/>
  <c r="M49" i="29"/>
  <c r="O49" i="29"/>
  <c r="Q49" i="29"/>
  <c r="Q46" i="29" s="1"/>
  <c r="V49" i="29"/>
  <c r="V46" i="29" s="1"/>
  <c r="O50" i="29"/>
  <c r="G51" i="29"/>
  <c r="G50" i="29" s="1"/>
  <c r="I51" i="29"/>
  <c r="I50" i="29" s="1"/>
  <c r="K51" i="29"/>
  <c r="M51" i="29"/>
  <c r="O51" i="29"/>
  <c r="Q51" i="29"/>
  <c r="V51" i="29"/>
  <c r="V50" i="29" s="1"/>
  <c r="G52" i="29"/>
  <c r="M52" i="29" s="1"/>
  <c r="I52" i="29"/>
  <c r="K52" i="29"/>
  <c r="O52" i="29"/>
  <c r="Q52" i="29"/>
  <c r="V52" i="29"/>
  <c r="G55" i="29"/>
  <c r="M55" i="29" s="1"/>
  <c r="I55" i="29"/>
  <c r="K55" i="29"/>
  <c r="O55" i="29"/>
  <c r="Q55" i="29"/>
  <c r="V55" i="29"/>
  <c r="G56" i="29"/>
  <c r="I56" i="29"/>
  <c r="K56" i="29"/>
  <c r="K50" i="29" s="1"/>
  <c r="M56" i="29"/>
  <c r="O56" i="29"/>
  <c r="Q56" i="29"/>
  <c r="V56" i="29"/>
  <c r="G57" i="29"/>
  <c r="I57" i="29"/>
  <c r="K57" i="29"/>
  <c r="M57" i="29"/>
  <c r="O57" i="29"/>
  <c r="Q57" i="29"/>
  <c r="V57" i="29"/>
  <c r="G59" i="29"/>
  <c r="I59" i="29"/>
  <c r="K59" i="29"/>
  <c r="M59" i="29"/>
  <c r="O59" i="29"/>
  <c r="Q59" i="29"/>
  <c r="Q50" i="29" s="1"/>
  <c r="V59" i="29"/>
  <c r="G61" i="29"/>
  <c r="I61" i="29"/>
  <c r="K61" i="29"/>
  <c r="M61" i="29"/>
  <c r="O61" i="29"/>
  <c r="Q61" i="29"/>
  <c r="V61" i="29"/>
  <c r="G66" i="29"/>
  <c r="I66" i="29"/>
  <c r="K66" i="29"/>
  <c r="M66" i="29"/>
  <c r="O66" i="29"/>
  <c r="Q66" i="29"/>
  <c r="V66" i="29"/>
  <c r="G69" i="29"/>
  <c r="M69" i="29" s="1"/>
  <c r="I69" i="29"/>
  <c r="K69" i="29"/>
  <c r="O69" i="29"/>
  <c r="Q69" i="29"/>
  <c r="V69" i="29"/>
  <c r="G71" i="29"/>
  <c r="M71" i="29" s="1"/>
  <c r="I71" i="29"/>
  <c r="K71" i="29"/>
  <c r="O71" i="29"/>
  <c r="Q71" i="29"/>
  <c r="V71" i="29"/>
  <c r="G72" i="29"/>
  <c r="M72" i="29" s="1"/>
  <c r="I72" i="29"/>
  <c r="K72" i="29"/>
  <c r="O72" i="29"/>
  <c r="Q72" i="29"/>
  <c r="V72" i="29"/>
  <c r="G73" i="29"/>
  <c r="M73" i="29" s="1"/>
  <c r="I73" i="29"/>
  <c r="K73" i="29"/>
  <c r="O73" i="29"/>
  <c r="Q73" i="29"/>
  <c r="V73" i="29"/>
  <c r="G74" i="29"/>
  <c r="I74" i="29"/>
  <c r="K74" i="29"/>
  <c r="M74" i="29"/>
  <c r="O74" i="29"/>
  <c r="Q74" i="29"/>
  <c r="V74" i="29"/>
  <c r="G75" i="29"/>
  <c r="I75" i="29"/>
  <c r="K75" i="29"/>
  <c r="M75" i="29"/>
  <c r="O75" i="29"/>
  <c r="Q75" i="29"/>
  <c r="V75" i="29"/>
  <c r="G76" i="29"/>
  <c r="I76" i="29"/>
  <c r="K76" i="29"/>
  <c r="M76" i="29"/>
  <c r="O76" i="29"/>
  <c r="Q76" i="29"/>
  <c r="V76" i="29"/>
  <c r="O77" i="29"/>
  <c r="G78" i="29"/>
  <c r="I78" i="29"/>
  <c r="I77" i="29" s="1"/>
  <c r="K78" i="29"/>
  <c r="M78" i="29"/>
  <c r="O78" i="29"/>
  <c r="Q78" i="29"/>
  <c r="V78" i="29"/>
  <c r="G79" i="29"/>
  <c r="G77" i="29" s="1"/>
  <c r="I79" i="29"/>
  <c r="K79" i="29"/>
  <c r="O79" i="29"/>
  <c r="Q79" i="29"/>
  <c r="V79" i="29"/>
  <c r="V77" i="29" s="1"/>
  <c r="G80" i="29"/>
  <c r="M80" i="29" s="1"/>
  <c r="I80" i="29"/>
  <c r="K80" i="29"/>
  <c r="O80" i="29"/>
  <c r="Q80" i="29"/>
  <c r="V80" i="29"/>
  <c r="G81" i="29"/>
  <c r="I81" i="29"/>
  <c r="K81" i="29"/>
  <c r="K77" i="29" s="1"/>
  <c r="M81" i="29"/>
  <c r="O81" i="29"/>
  <c r="Q81" i="29"/>
  <c r="V81" i="29"/>
  <c r="G82" i="29"/>
  <c r="I82" i="29"/>
  <c r="K82" i="29"/>
  <c r="M82" i="29"/>
  <c r="O82" i="29"/>
  <c r="Q82" i="29"/>
  <c r="V82" i="29"/>
  <c r="G83" i="29"/>
  <c r="I83" i="29"/>
  <c r="K83" i="29"/>
  <c r="M83" i="29"/>
  <c r="O83" i="29"/>
  <c r="Q83" i="29"/>
  <c r="Q77" i="29" s="1"/>
  <c r="V83" i="29"/>
  <c r="G84" i="29"/>
  <c r="I84" i="29"/>
  <c r="K84" i="29"/>
  <c r="M84" i="29"/>
  <c r="O84" i="29"/>
  <c r="Q84" i="29"/>
  <c r="V84" i="29"/>
  <c r="AE86" i="29"/>
  <c r="G188" i="28"/>
  <c r="BA171" i="28"/>
  <c r="BA108" i="28"/>
  <c r="BA105" i="28"/>
  <c r="BA83" i="28"/>
  <c r="BA78" i="28"/>
  <c r="BA51" i="28"/>
  <c r="BA29" i="28"/>
  <c r="BA20" i="28"/>
  <c r="BA18" i="28"/>
  <c r="BA15" i="28"/>
  <c r="BA13" i="28"/>
  <c r="BA10" i="28"/>
  <c r="G9" i="28"/>
  <c r="I9" i="28"/>
  <c r="K9" i="28"/>
  <c r="M9" i="28"/>
  <c r="O9" i="28"/>
  <c r="O8" i="28" s="1"/>
  <c r="Q9" i="28"/>
  <c r="Q8" i="28" s="1"/>
  <c r="V9" i="28"/>
  <c r="V8" i="28" s="1"/>
  <c r="G12" i="28"/>
  <c r="I12" i="28"/>
  <c r="K12" i="28"/>
  <c r="K8" i="28" s="1"/>
  <c r="M12" i="28"/>
  <c r="O12" i="28"/>
  <c r="Q12" i="28"/>
  <c r="V12" i="28"/>
  <c r="G14" i="28"/>
  <c r="I14" i="28"/>
  <c r="K14" i="28"/>
  <c r="M14" i="28"/>
  <c r="O14" i="28"/>
  <c r="Q14" i="28"/>
  <c r="V14" i="28"/>
  <c r="G17" i="28"/>
  <c r="I17" i="28"/>
  <c r="K17" i="28"/>
  <c r="M17" i="28"/>
  <c r="O17" i="28"/>
  <c r="Q17" i="28"/>
  <c r="V17" i="28"/>
  <c r="G19" i="28"/>
  <c r="M19" i="28" s="1"/>
  <c r="I19" i="28"/>
  <c r="K19" i="28"/>
  <c r="O19" i="28"/>
  <c r="Q19" i="28"/>
  <c r="V19" i="28"/>
  <c r="G22" i="28"/>
  <c r="M22" i="28" s="1"/>
  <c r="I22" i="28"/>
  <c r="K22" i="28"/>
  <c r="O22" i="28"/>
  <c r="Q22" i="28"/>
  <c r="V22" i="28"/>
  <c r="G26" i="28"/>
  <c r="M26" i="28" s="1"/>
  <c r="I26" i="28"/>
  <c r="I8" i="28" s="1"/>
  <c r="K26" i="28"/>
  <c r="O26" i="28"/>
  <c r="Q26" i="28"/>
  <c r="V26" i="28"/>
  <c r="G28" i="28"/>
  <c r="M28" i="28" s="1"/>
  <c r="I28" i="28"/>
  <c r="K28" i="28"/>
  <c r="O28" i="28"/>
  <c r="Q28" i="28"/>
  <c r="V28" i="28"/>
  <c r="G32" i="28"/>
  <c r="I32" i="28"/>
  <c r="K32" i="28"/>
  <c r="M32" i="28"/>
  <c r="O32" i="28"/>
  <c r="Q32" i="28"/>
  <c r="V32" i="28"/>
  <c r="G36" i="28"/>
  <c r="I36" i="28"/>
  <c r="K36" i="28"/>
  <c r="M36" i="28"/>
  <c r="O36" i="28"/>
  <c r="Q36" i="28"/>
  <c r="V36" i="28"/>
  <c r="G44" i="28"/>
  <c r="I44" i="28"/>
  <c r="K44" i="28"/>
  <c r="M44" i="28"/>
  <c r="O44" i="28"/>
  <c r="Q44" i="28"/>
  <c r="V44" i="28"/>
  <c r="G45" i="28"/>
  <c r="I45" i="28"/>
  <c r="K45" i="28"/>
  <c r="M45" i="28"/>
  <c r="O45" i="28"/>
  <c r="Q45" i="28"/>
  <c r="V45" i="28"/>
  <c r="G50" i="28"/>
  <c r="I50" i="28"/>
  <c r="K50" i="28"/>
  <c r="M50" i="28"/>
  <c r="O50" i="28"/>
  <c r="Q50" i="28"/>
  <c r="V50" i="28"/>
  <c r="G53" i="28"/>
  <c r="M53" i="28" s="1"/>
  <c r="I53" i="28"/>
  <c r="K53" i="28"/>
  <c r="O53" i="28"/>
  <c r="Q53" i="28"/>
  <c r="V53" i="28"/>
  <c r="G60" i="28"/>
  <c r="M60" i="28" s="1"/>
  <c r="I60" i="28"/>
  <c r="K60" i="28"/>
  <c r="O60" i="28"/>
  <c r="Q60" i="28"/>
  <c r="V60" i="28"/>
  <c r="G62" i="28"/>
  <c r="G8" i="28" s="1"/>
  <c r="I62" i="28"/>
  <c r="K62" i="28"/>
  <c r="O62" i="28"/>
  <c r="Q62" i="28"/>
  <c r="V62" i="28"/>
  <c r="G69" i="28"/>
  <c r="I69" i="28"/>
  <c r="V69" i="28"/>
  <c r="G70" i="28"/>
  <c r="I70" i="28"/>
  <c r="K70" i="28"/>
  <c r="K69" i="28" s="1"/>
  <c r="M70" i="28"/>
  <c r="M69" i="28" s="1"/>
  <c r="O70" i="28"/>
  <c r="O69" i="28" s="1"/>
  <c r="Q70" i="28"/>
  <c r="Q69" i="28" s="1"/>
  <c r="V70" i="28"/>
  <c r="G74" i="28"/>
  <c r="I74" i="28"/>
  <c r="I73" i="28" s="1"/>
  <c r="K74" i="28"/>
  <c r="M74" i="28"/>
  <c r="O74" i="28"/>
  <c r="O73" i="28" s="1"/>
  <c r="Q74" i="28"/>
  <c r="Q73" i="28" s="1"/>
  <c r="V74" i="28"/>
  <c r="V73" i="28" s="1"/>
  <c r="G77" i="28"/>
  <c r="G73" i="28" s="1"/>
  <c r="I77" i="28"/>
  <c r="K77" i="28"/>
  <c r="K73" i="28" s="1"/>
  <c r="O77" i="28"/>
  <c r="Q77" i="28"/>
  <c r="V77" i="28"/>
  <c r="G79" i="28"/>
  <c r="M79" i="28" s="1"/>
  <c r="I79" i="28"/>
  <c r="K79" i="28"/>
  <c r="O79" i="28"/>
  <c r="Q79" i="28"/>
  <c r="V79" i="28"/>
  <c r="G82" i="28"/>
  <c r="M82" i="28" s="1"/>
  <c r="I82" i="28"/>
  <c r="K82" i="28"/>
  <c r="O82" i="28"/>
  <c r="Q82" i="28"/>
  <c r="V82" i="28"/>
  <c r="G84" i="28"/>
  <c r="M84" i="28" s="1"/>
  <c r="I84" i="28"/>
  <c r="K84" i="28"/>
  <c r="O84" i="28"/>
  <c r="Q84" i="28"/>
  <c r="V84" i="28"/>
  <c r="G85" i="28"/>
  <c r="I85" i="28"/>
  <c r="K85" i="28"/>
  <c r="M85" i="28"/>
  <c r="O85" i="28"/>
  <c r="Q85" i="28"/>
  <c r="V85" i="28"/>
  <c r="G86" i="28"/>
  <c r="I86" i="28"/>
  <c r="K86" i="28"/>
  <c r="M86" i="28"/>
  <c r="O86" i="28"/>
  <c r="Q86" i="28"/>
  <c r="V86" i="28"/>
  <c r="G89" i="28"/>
  <c r="I89" i="28"/>
  <c r="I88" i="28" s="1"/>
  <c r="K89" i="28"/>
  <c r="M89" i="28"/>
  <c r="O89" i="28"/>
  <c r="Q89" i="28"/>
  <c r="V89" i="28"/>
  <c r="V88" i="28" s="1"/>
  <c r="G92" i="28"/>
  <c r="I92" i="28"/>
  <c r="K92" i="28"/>
  <c r="K88" i="28" s="1"/>
  <c r="M92" i="28"/>
  <c r="O92" i="28"/>
  <c r="Q92" i="28"/>
  <c r="Q88" i="28" s="1"/>
  <c r="V92" i="28"/>
  <c r="G94" i="28"/>
  <c r="M94" i="28" s="1"/>
  <c r="I94" i="28"/>
  <c r="K94" i="28"/>
  <c r="O94" i="28"/>
  <c r="Q94" i="28"/>
  <c r="V94" i="28"/>
  <c r="G96" i="28"/>
  <c r="M96" i="28" s="1"/>
  <c r="I96" i="28"/>
  <c r="K96" i="28"/>
  <c r="O96" i="28"/>
  <c r="Q96" i="28"/>
  <c r="V96" i="28"/>
  <c r="G99" i="28"/>
  <c r="M99" i="28" s="1"/>
  <c r="I99" i="28"/>
  <c r="K99" i="28"/>
  <c r="O99" i="28"/>
  <c r="Q99" i="28"/>
  <c r="V99" i="28"/>
  <c r="G102" i="28"/>
  <c r="I102" i="28"/>
  <c r="K102" i="28"/>
  <c r="M102" i="28"/>
  <c r="O102" i="28"/>
  <c r="Q102" i="28"/>
  <c r="V102" i="28"/>
  <c r="G104" i="28"/>
  <c r="I104" i="28"/>
  <c r="K104" i="28"/>
  <c r="M104" i="28"/>
  <c r="O104" i="28"/>
  <c r="O88" i="28" s="1"/>
  <c r="Q104" i="28"/>
  <c r="V104" i="28"/>
  <c r="G107" i="28"/>
  <c r="I107" i="28"/>
  <c r="K107" i="28"/>
  <c r="M107" i="28"/>
  <c r="O107" i="28"/>
  <c r="Q107" i="28"/>
  <c r="V107" i="28"/>
  <c r="G109" i="28"/>
  <c r="I109" i="28"/>
  <c r="K109" i="28"/>
  <c r="M109" i="28"/>
  <c r="O109" i="28"/>
  <c r="Q109" i="28"/>
  <c r="V109" i="28"/>
  <c r="G112" i="28"/>
  <c r="M112" i="28" s="1"/>
  <c r="I112" i="28"/>
  <c r="K112" i="28"/>
  <c r="O112" i="28"/>
  <c r="Q112" i="28"/>
  <c r="V112" i="28"/>
  <c r="G113" i="28"/>
  <c r="M113" i="28" s="1"/>
  <c r="I113" i="28"/>
  <c r="K113" i="28"/>
  <c r="O113" i="28"/>
  <c r="Q113" i="28"/>
  <c r="V113" i="28"/>
  <c r="G116" i="28"/>
  <c r="M116" i="28" s="1"/>
  <c r="I116" i="28"/>
  <c r="K116" i="28"/>
  <c r="K115" i="28" s="1"/>
  <c r="O116" i="28"/>
  <c r="Q116" i="28"/>
  <c r="Q115" i="28" s="1"/>
  <c r="V116" i="28"/>
  <c r="G118" i="28"/>
  <c r="I118" i="28"/>
  <c r="I115" i="28" s="1"/>
  <c r="K118" i="28"/>
  <c r="M118" i="28"/>
  <c r="O118" i="28"/>
  <c r="O115" i="28" s="1"/>
  <c r="Q118" i="28"/>
  <c r="V118" i="28"/>
  <c r="G120" i="28"/>
  <c r="I120" i="28"/>
  <c r="K120" i="28"/>
  <c r="M120" i="28"/>
  <c r="O120" i="28"/>
  <c r="Q120" i="28"/>
  <c r="V120" i="28"/>
  <c r="G122" i="28"/>
  <c r="I122" i="28"/>
  <c r="K122" i="28"/>
  <c r="M122" i="28"/>
  <c r="O122" i="28"/>
  <c r="Q122" i="28"/>
  <c r="V122" i="28"/>
  <c r="V115" i="28" s="1"/>
  <c r="G123" i="28"/>
  <c r="I123" i="28"/>
  <c r="K123" i="28"/>
  <c r="M123" i="28"/>
  <c r="O123" i="28"/>
  <c r="Q123" i="28"/>
  <c r="V123" i="28"/>
  <c r="G124" i="28"/>
  <c r="I124" i="28"/>
  <c r="K124" i="28"/>
  <c r="M124" i="28"/>
  <c r="O124" i="28"/>
  <c r="Q124" i="28"/>
  <c r="V124" i="28"/>
  <c r="G126" i="28"/>
  <c r="M126" i="28" s="1"/>
  <c r="I126" i="28"/>
  <c r="K126" i="28"/>
  <c r="O126" i="28"/>
  <c r="Q126" i="28"/>
  <c r="V126" i="28"/>
  <c r="G127" i="28"/>
  <c r="M127" i="28" s="1"/>
  <c r="I127" i="28"/>
  <c r="K127" i="28"/>
  <c r="O127" i="28"/>
  <c r="Q127" i="28"/>
  <c r="V127" i="28"/>
  <c r="G129" i="28"/>
  <c r="G115" i="28" s="1"/>
  <c r="I129" i="28"/>
  <c r="K129" i="28"/>
  <c r="O129" i="28"/>
  <c r="Q129" i="28"/>
  <c r="V129" i="28"/>
  <c r="G130" i="28"/>
  <c r="I130" i="28"/>
  <c r="K130" i="28"/>
  <c r="M130" i="28"/>
  <c r="O130" i="28"/>
  <c r="Q130" i="28"/>
  <c r="V130" i="28"/>
  <c r="G131" i="28"/>
  <c r="I131" i="28"/>
  <c r="K131" i="28"/>
  <c r="M131" i="28"/>
  <c r="O131" i="28"/>
  <c r="Q131" i="28"/>
  <c r="V131" i="28"/>
  <c r="G133" i="28"/>
  <c r="I133" i="28"/>
  <c r="K133" i="28"/>
  <c r="M133" i="28"/>
  <c r="O133" i="28"/>
  <c r="Q133" i="28"/>
  <c r="V133" i="28"/>
  <c r="G135" i="28"/>
  <c r="I135" i="28"/>
  <c r="K135" i="28"/>
  <c r="M135" i="28"/>
  <c r="O135" i="28"/>
  <c r="Q135" i="28"/>
  <c r="V135" i="28"/>
  <c r="G137" i="28"/>
  <c r="M137" i="28" s="1"/>
  <c r="I137" i="28"/>
  <c r="K137" i="28"/>
  <c r="O137" i="28"/>
  <c r="Q137" i="28"/>
  <c r="V137" i="28"/>
  <c r="G138" i="28"/>
  <c r="M138" i="28" s="1"/>
  <c r="I138" i="28"/>
  <c r="K138" i="28"/>
  <c r="O138" i="28"/>
  <c r="Q138" i="28"/>
  <c r="V138" i="28"/>
  <c r="G139" i="28"/>
  <c r="M139" i="28" s="1"/>
  <c r="I139" i="28"/>
  <c r="K139" i="28"/>
  <c r="O139" i="28"/>
  <c r="Q139" i="28"/>
  <c r="V139" i="28"/>
  <c r="G140" i="28"/>
  <c r="M140" i="28" s="1"/>
  <c r="I140" i="28"/>
  <c r="K140" i="28"/>
  <c r="O140" i="28"/>
  <c r="Q140" i="28"/>
  <c r="V140" i="28"/>
  <c r="G141" i="28"/>
  <c r="I141" i="28"/>
  <c r="K141" i="28"/>
  <c r="M141" i="28"/>
  <c r="O141" i="28"/>
  <c r="Q141" i="28"/>
  <c r="V141" i="28"/>
  <c r="G143" i="28"/>
  <c r="I143" i="28"/>
  <c r="K143" i="28"/>
  <c r="M143" i="28"/>
  <c r="O143" i="28"/>
  <c r="Q143" i="28"/>
  <c r="V143" i="28"/>
  <c r="G145" i="28"/>
  <c r="I145" i="28"/>
  <c r="K145" i="28"/>
  <c r="M145" i="28"/>
  <c r="O145" i="28"/>
  <c r="Q145" i="28"/>
  <c r="V145" i="28"/>
  <c r="G147" i="28"/>
  <c r="I147" i="28"/>
  <c r="M147" i="28"/>
  <c r="O147" i="28"/>
  <c r="G148" i="28"/>
  <c r="I148" i="28"/>
  <c r="K148" i="28"/>
  <c r="K147" i="28" s="1"/>
  <c r="M148" i="28"/>
  <c r="O148" i="28"/>
  <c r="Q148" i="28"/>
  <c r="Q147" i="28" s="1"/>
  <c r="V148" i="28"/>
  <c r="V147" i="28" s="1"/>
  <c r="G151" i="28"/>
  <c r="M151" i="28" s="1"/>
  <c r="I151" i="28"/>
  <c r="I150" i="28" s="1"/>
  <c r="K151" i="28"/>
  <c r="O151" i="28"/>
  <c r="O150" i="28" s="1"/>
  <c r="Q151" i="28"/>
  <c r="V151" i="28"/>
  <c r="G154" i="28"/>
  <c r="G150" i="28" s="1"/>
  <c r="I154" i="28"/>
  <c r="K154" i="28"/>
  <c r="K150" i="28" s="1"/>
  <c r="O154" i="28"/>
  <c r="Q154" i="28"/>
  <c r="V154" i="28"/>
  <c r="G157" i="28"/>
  <c r="I157" i="28"/>
  <c r="K157" i="28"/>
  <c r="M157" i="28"/>
  <c r="O157" i="28"/>
  <c r="Q157" i="28"/>
  <c r="V157" i="28"/>
  <c r="G160" i="28"/>
  <c r="I160" i="28"/>
  <c r="K160" i="28"/>
  <c r="M160" i="28"/>
  <c r="O160" i="28"/>
  <c r="Q160" i="28"/>
  <c r="Q150" i="28" s="1"/>
  <c r="V160" i="28"/>
  <c r="G163" i="28"/>
  <c r="I163" i="28"/>
  <c r="K163" i="28"/>
  <c r="M163" i="28"/>
  <c r="O163" i="28"/>
  <c r="Q163" i="28"/>
  <c r="V163" i="28"/>
  <c r="G165" i="28"/>
  <c r="I165" i="28"/>
  <c r="K165" i="28"/>
  <c r="M165" i="28"/>
  <c r="O165" i="28"/>
  <c r="Q165" i="28"/>
  <c r="V165" i="28"/>
  <c r="V150" i="28" s="1"/>
  <c r="G167" i="28"/>
  <c r="M167" i="28" s="1"/>
  <c r="I167" i="28"/>
  <c r="K167" i="28"/>
  <c r="O167" i="28"/>
  <c r="Q167" i="28"/>
  <c r="V167" i="28"/>
  <c r="G170" i="28"/>
  <c r="M170" i="28" s="1"/>
  <c r="I170" i="28"/>
  <c r="K170" i="28"/>
  <c r="O170" i="28"/>
  <c r="Q170" i="28"/>
  <c r="V170" i="28"/>
  <c r="G172" i="28"/>
  <c r="V172" i="28"/>
  <c r="G173" i="28"/>
  <c r="M173" i="28" s="1"/>
  <c r="M172" i="28" s="1"/>
  <c r="I173" i="28"/>
  <c r="K173" i="28"/>
  <c r="K172" i="28" s="1"/>
  <c r="O173" i="28"/>
  <c r="Q173" i="28"/>
  <c r="Q172" i="28" s="1"/>
  <c r="V173" i="28"/>
  <c r="G176" i="28"/>
  <c r="I176" i="28"/>
  <c r="I172" i="28" s="1"/>
  <c r="K176" i="28"/>
  <c r="M176" i="28"/>
  <c r="O176" i="28"/>
  <c r="O172" i="28" s="1"/>
  <c r="Q176" i="28"/>
  <c r="V176" i="28"/>
  <c r="I178" i="28"/>
  <c r="K178" i="28"/>
  <c r="G179" i="28"/>
  <c r="G178" i="28" s="1"/>
  <c r="I179" i="28"/>
  <c r="K179" i="28"/>
  <c r="M179" i="28"/>
  <c r="M178" i="28" s="1"/>
  <c r="O179" i="28"/>
  <c r="O178" i="28" s="1"/>
  <c r="Q179" i="28"/>
  <c r="Q178" i="28" s="1"/>
  <c r="V179" i="28"/>
  <c r="V178" i="28" s="1"/>
  <c r="G182" i="28"/>
  <c r="I182" i="28"/>
  <c r="K182" i="28"/>
  <c r="M182" i="28"/>
  <c r="O182" i="28"/>
  <c r="Q182" i="28"/>
  <c r="V182" i="28"/>
  <c r="G184" i="28"/>
  <c r="I184" i="28"/>
  <c r="K184" i="28"/>
  <c r="M184" i="28"/>
  <c r="O184" i="28"/>
  <c r="Q184" i="28"/>
  <c r="V184" i="28"/>
  <c r="AE188" i="28"/>
  <c r="G124" i="27"/>
  <c r="BA97" i="27"/>
  <c r="BA88" i="27"/>
  <c r="BA46" i="27"/>
  <c r="BA43" i="27"/>
  <c r="BA39" i="27"/>
  <c r="BA36" i="27"/>
  <c r="BA33" i="27"/>
  <c r="BA10" i="27"/>
  <c r="G8" i="27"/>
  <c r="G9" i="27"/>
  <c r="M9" i="27" s="1"/>
  <c r="I9" i="27"/>
  <c r="K9" i="27"/>
  <c r="O9" i="27"/>
  <c r="Q9" i="27"/>
  <c r="Q8" i="27" s="1"/>
  <c r="V9" i="27"/>
  <c r="V8" i="27" s="1"/>
  <c r="G14" i="27"/>
  <c r="M14" i="27" s="1"/>
  <c r="I14" i="27"/>
  <c r="I8" i="27" s="1"/>
  <c r="K14" i="27"/>
  <c r="K8" i="27" s="1"/>
  <c r="O14" i="27"/>
  <c r="Q14" i="27"/>
  <c r="V14" i="27"/>
  <c r="G18" i="27"/>
  <c r="M18" i="27" s="1"/>
  <c r="I18" i="27"/>
  <c r="K18" i="27"/>
  <c r="O18" i="27"/>
  <c r="Q18" i="27"/>
  <c r="V18" i="27"/>
  <c r="G21" i="27"/>
  <c r="M21" i="27" s="1"/>
  <c r="I21" i="27"/>
  <c r="K21" i="27"/>
  <c r="O21" i="27"/>
  <c r="O8" i="27" s="1"/>
  <c r="Q21" i="27"/>
  <c r="V21" i="27"/>
  <c r="G23" i="27"/>
  <c r="I23" i="27"/>
  <c r="K23" i="27"/>
  <c r="M23" i="27"/>
  <c r="O23" i="27"/>
  <c r="Q23" i="27"/>
  <c r="V23" i="27"/>
  <c r="G26" i="27"/>
  <c r="I26" i="27"/>
  <c r="K26" i="27"/>
  <c r="M26" i="27"/>
  <c r="O26" i="27"/>
  <c r="Q26" i="27"/>
  <c r="V26" i="27"/>
  <c r="G29" i="27"/>
  <c r="I29" i="27"/>
  <c r="K29" i="27"/>
  <c r="M29" i="27"/>
  <c r="O29" i="27"/>
  <c r="Q29" i="27"/>
  <c r="V29" i="27"/>
  <c r="G32" i="27"/>
  <c r="I32" i="27"/>
  <c r="K32" i="27"/>
  <c r="M32" i="27"/>
  <c r="O32" i="27"/>
  <c r="Q32" i="27"/>
  <c r="V32" i="27"/>
  <c r="G35" i="27"/>
  <c r="I35" i="27"/>
  <c r="K35" i="27"/>
  <c r="M35" i="27"/>
  <c r="O35" i="27"/>
  <c r="Q35" i="27"/>
  <c r="V35" i="27"/>
  <c r="G38" i="27"/>
  <c r="M38" i="27" s="1"/>
  <c r="I38" i="27"/>
  <c r="K38" i="27"/>
  <c r="O38" i="27"/>
  <c r="Q38" i="27"/>
  <c r="V38" i="27"/>
  <c r="G41" i="27"/>
  <c r="G42" i="27"/>
  <c r="M42" i="27" s="1"/>
  <c r="I42" i="27"/>
  <c r="I41" i="27" s="1"/>
  <c r="K42" i="27"/>
  <c r="K41" i="27" s="1"/>
  <c r="O42" i="27"/>
  <c r="Q42" i="27"/>
  <c r="V42" i="27"/>
  <c r="G45" i="27"/>
  <c r="I45" i="27"/>
  <c r="K45" i="27"/>
  <c r="M45" i="27"/>
  <c r="O45" i="27"/>
  <c r="O41" i="27" s="1"/>
  <c r="Q45" i="27"/>
  <c r="Q41" i="27" s="1"/>
  <c r="V45" i="27"/>
  <c r="G47" i="27"/>
  <c r="I47" i="27"/>
  <c r="K47" i="27"/>
  <c r="M47" i="27"/>
  <c r="O47" i="27"/>
  <c r="Q47" i="27"/>
  <c r="V47" i="27"/>
  <c r="G48" i="27"/>
  <c r="I48" i="27"/>
  <c r="K48" i="27"/>
  <c r="M48" i="27"/>
  <c r="O48" i="27"/>
  <c r="Q48" i="27"/>
  <c r="V48" i="27"/>
  <c r="G51" i="27"/>
  <c r="AF124" i="27" s="1"/>
  <c r="I51" i="27"/>
  <c r="K51" i="27"/>
  <c r="O51" i="27"/>
  <c r="Q51" i="27"/>
  <c r="V51" i="27"/>
  <c r="V41" i="27" s="1"/>
  <c r="G54" i="27"/>
  <c r="M54" i="27" s="1"/>
  <c r="M53" i="27" s="1"/>
  <c r="I54" i="27"/>
  <c r="I53" i="27" s="1"/>
  <c r="K54" i="27"/>
  <c r="K53" i="27" s="1"/>
  <c r="O54" i="27"/>
  <c r="O53" i="27" s="1"/>
  <c r="Q54" i="27"/>
  <c r="V54" i="27"/>
  <c r="G57" i="27"/>
  <c r="M57" i="27" s="1"/>
  <c r="I57" i="27"/>
  <c r="K57" i="27"/>
  <c r="O57" i="27"/>
  <c r="Q57" i="27"/>
  <c r="V57" i="27"/>
  <c r="G59" i="27"/>
  <c r="M59" i="27" s="1"/>
  <c r="I59" i="27"/>
  <c r="K59" i="27"/>
  <c r="O59" i="27"/>
  <c r="Q59" i="27"/>
  <c r="V59" i="27"/>
  <c r="G62" i="27"/>
  <c r="I62" i="27"/>
  <c r="K62" i="27"/>
  <c r="M62" i="27"/>
  <c r="O62" i="27"/>
  <c r="Q62" i="27"/>
  <c r="V62" i="27"/>
  <c r="G65" i="27"/>
  <c r="I65" i="27"/>
  <c r="K65" i="27"/>
  <c r="M65" i="27"/>
  <c r="O65" i="27"/>
  <c r="Q65" i="27"/>
  <c r="V65" i="27"/>
  <c r="G67" i="27"/>
  <c r="I67" i="27"/>
  <c r="K67" i="27"/>
  <c r="M67" i="27"/>
  <c r="O67" i="27"/>
  <c r="Q67" i="27"/>
  <c r="Q53" i="27" s="1"/>
  <c r="V67" i="27"/>
  <c r="V53" i="27" s="1"/>
  <c r="G68" i="27"/>
  <c r="I68" i="27"/>
  <c r="K68" i="27"/>
  <c r="M68" i="27"/>
  <c r="O68" i="27"/>
  <c r="Q68" i="27"/>
  <c r="V68" i="27"/>
  <c r="G70" i="27"/>
  <c r="I70" i="27"/>
  <c r="K70" i="27"/>
  <c r="M70" i="27"/>
  <c r="O70" i="27"/>
  <c r="Q70" i="27"/>
  <c r="V70" i="27"/>
  <c r="G73" i="27"/>
  <c r="M73" i="27" s="1"/>
  <c r="I73" i="27"/>
  <c r="K73" i="27"/>
  <c r="O73" i="27"/>
  <c r="Q73" i="27"/>
  <c r="V73" i="27"/>
  <c r="G75" i="27"/>
  <c r="M75" i="27" s="1"/>
  <c r="I75" i="27"/>
  <c r="K75" i="27"/>
  <c r="O75" i="27"/>
  <c r="Q75" i="27"/>
  <c r="V75" i="27"/>
  <c r="G77" i="27"/>
  <c r="I77" i="27"/>
  <c r="K77" i="27"/>
  <c r="M77" i="27"/>
  <c r="O77" i="27"/>
  <c r="Q77" i="27"/>
  <c r="V77" i="27"/>
  <c r="G80" i="27"/>
  <c r="I80" i="27"/>
  <c r="K80" i="27"/>
  <c r="M80" i="27"/>
  <c r="O80" i="27"/>
  <c r="Q80" i="27"/>
  <c r="V80" i="27"/>
  <c r="G82" i="27"/>
  <c r="I82" i="27"/>
  <c r="K82" i="27"/>
  <c r="M82" i="27"/>
  <c r="O82" i="27"/>
  <c r="Q82" i="27"/>
  <c r="V82" i="27"/>
  <c r="G84" i="27"/>
  <c r="I84" i="27"/>
  <c r="K84" i="27"/>
  <c r="M84" i="27"/>
  <c r="O84" i="27"/>
  <c r="Q84" i="27"/>
  <c r="V84" i="27"/>
  <c r="G87" i="27"/>
  <c r="M87" i="27" s="1"/>
  <c r="I87" i="27"/>
  <c r="K87" i="27"/>
  <c r="O87" i="27"/>
  <c r="Q87" i="27"/>
  <c r="V87" i="27"/>
  <c r="V86" i="27" s="1"/>
  <c r="G90" i="27"/>
  <c r="M90" i="27" s="1"/>
  <c r="I90" i="27"/>
  <c r="I86" i="27" s="1"/>
  <c r="K90" i="27"/>
  <c r="K86" i="27" s="1"/>
  <c r="O90" i="27"/>
  <c r="Q90" i="27"/>
  <c r="V90" i="27"/>
  <c r="G93" i="27"/>
  <c r="M93" i="27" s="1"/>
  <c r="I93" i="27"/>
  <c r="K93" i="27"/>
  <c r="O93" i="27"/>
  <c r="Q93" i="27"/>
  <c r="V93" i="27"/>
  <c r="G94" i="27"/>
  <c r="M94" i="27" s="1"/>
  <c r="I94" i="27"/>
  <c r="K94" i="27"/>
  <c r="O94" i="27"/>
  <c r="O86" i="27" s="1"/>
  <c r="Q94" i="27"/>
  <c r="V94" i="27"/>
  <c r="G96" i="27"/>
  <c r="I96" i="27"/>
  <c r="K96" i="27"/>
  <c r="M96" i="27"/>
  <c r="O96" i="27"/>
  <c r="Q96" i="27"/>
  <c r="V96" i="27"/>
  <c r="G99" i="27"/>
  <c r="I99" i="27"/>
  <c r="K99" i="27"/>
  <c r="M99" i="27"/>
  <c r="O99" i="27"/>
  <c r="Q99" i="27"/>
  <c r="V99" i="27"/>
  <c r="G101" i="27"/>
  <c r="I101" i="27"/>
  <c r="K101" i="27"/>
  <c r="M101" i="27"/>
  <c r="O101" i="27"/>
  <c r="Q101" i="27"/>
  <c r="Q86" i="27" s="1"/>
  <c r="V101" i="27"/>
  <c r="G103" i="27"/>
  <c r="I103" i="27"/>
  <c r="K103" i="27"/>
  <c r="M103" i="27"/>
  <c r="O103" i="27"/>
  <c r="Q103" i="27"/>
  <c r="V103" i="27"/>
  <c r="G104" i="27"/>
  <c r="I104" i="27"/>
  <c r="K104" i="27"/>
  <c r="M104" i="27"/>
  <c r="O104" i="27"/>
  <c r="Q104" i="27"/>
  <c r="V104" i="27"/>
  <c r="G106" i="27"/>
  <c r="M106" i="27" s="1"/>
  <c r="I106" i="27"/>
  <c r="K106" i="27"/>
  <c r="O106" i="27"/>
  <c r="Q106" i="27"/>
  <c r="V106" i="27"/>
  <c r="G108" i="27"/>
  <c r="M108" i="27" s="1"/>
  <c r="I108" i="27"/>
  <c r="K108" i="27"/>
  <c r="O108" i="27"/>
  <c r="Q108" i="27"/>
  <c r="V108" i="27"/>
  <c r="G110" i="27"/>
  <c r="I110" i="27"/>
  <c r="G111" i="27"/>
  <c r="I111" i="27"/>
  <c r="K111" i="27"/>
  <c r="K110" i="27" s="1"/>
  <c r="M111" i="27"/>
  <c r="O111" i="27"/>
  <c r="O110" i="27" s="1"/>
  <c r="Q111" i="27"/>
  <c r="Q110" i="27" s="1"/>
  <c r="V111" i="27"/>
  <c r="V110" i="27" s="1"/>
  <c r="G113" i="27"/>
  <c r="I113" i="27"/>
  <c r="K113" i="27"/>
  <c r="M113" i="27"/>
  <c r="O113" i="27"/>
  <c r="Q113" i="27"/>
  <c r="V113" i="27"/>
  <c r="G116" i="27"/>
  <c r="I116" i="27"/>
  <c r="K116" i="27"/>
  <c r="M116" i="27"/>
  <c r="O116" i="27"/>
  <c r="Q116" i="27"/>
  <c r="V116" i="27"/>
  <c r="G119" i="27"/>
  <c r="M119" i="27" s="1"/>
  <c r="I119" i="27"/>
  <c r="K119" i="27"/>
  <c r="O119" i="27"/>
  <c r="Q119" i="27"/>
  <c r="V119" i="27"/>
  <c r="G121" i="27"/>
  <c r="M121" i="27" s="1"/>
  <c r="I121" i="27"/>
  <c r="K121" i="27"/>
  <c r="O121" i="27"/>
  <c r="Q121" i="27"/>
  <c r="V121" i="27"/>
  <c r="AE124" i="27"/>
  <c r="G249" i="26"/>
  <c r="BA235" i="26"/>
  <c r="BA143" i="26"/>
  <c r="BA140" i="26"/>
  <c r="BA137" i="26"/>
  <c r="BA38" i="26"/>
  <c r="BA32" i="26"/>
  <c r="BA20" i="26"/>
  <c r="BA10" i="26"/>
  <c r="G9" i="26"/>
  <c r="M9" i="26" s="1"/>
  <c r="I9" i="26"/>
  <c r="K9" i="26"/>
  <c r="O9" i="26"/>
  <c r="Q9" i="26"/>
  <c r="V9" i="26"/>
  <c r="V8" i="26" s="1"/>
  <c r="G19" i="26"/>
  <c r="M19" i="26" s="1"/>
  <c r="I19" i="26"/>
  <c r="I8" i="26" s="1"/>
  <c r="K19" i="26"/>
  <c r="K8" i="26" s="1"/>
  <c r="O19" i="26"/>
  <c r="Q19" i="26"/>
  <c r="V19" i="26"/>
  <c r="G31" i="26"/>
  <c r="M31" i="26" s="1"/>
  <c r="I31" i="26"/>
  <c r="K31" i="26"/>
  <c r="O31" i="26"/>
  <c r="Q31" i="26"/>
  <c r="V31" i="26"/>
  <c r="G37" i="26"/>
  <c r="M37" i="26" s="1"/>
  <c r="I37" i="26"/>
  <c r="K37" i="26"/>
  <c r="O37" i="26"/>
  <c r="O8" i="26" s="1"/>
  <c r="Q37" i="26"/>
  <c r="V37" i="26"/>
  <c r="G43" i="26"/>
  <c r="I43" i="26"/>
  <c r="K43" i="26"/>
  <c r="M43" i="26"/>
  <c r="O43" i="26"/>
  <c r="Q43" i="26"/>
  <c r="V43" i="26"/>
  <c r="G49" i="26"/>
  <c r="I49" i="26"/>
  <c r="K49" i="26"/>
  <c r="M49" i="26"/>
  <c r="O49" i="26"/>
  <c r="Q49" i="26"/>
  <c r="V49" i="26"/>
  <c r="G52" i="26"/>
  <c r="I52" i="26"/>
  <c r="K52" i="26"/>
  <c r="M52" i="26"/>
  <c r="O52" i="26"/>
  <c r="Q52" i="26"/>
  <c r="Q8" i="26" s="1"/>
  <c r="V52" i="26"/>
  <c r="G57" i="26"/>
  <c r="I57" i="26"/>
  <c r="K57" i="26"/>
  <c r="M57" i="26"/>
  <c r="O57" i="26"/>
  <c r="Q57" i="26"/>
  <c r="V57" i="26"/>
  <c r="G59" i="26"/>
  <c r="I59" i="26"/>
  <c r="K59" i="26"/>
  <c r="M59" i="26"/>
  <c r="O59" i="26"/>
  <c r="Q59" i="26"/>
  <c r="V59" i="26"/>
  <c r="G60" i="26"/>
  <c r="M60" i="26" s="1"/>
  <c r="I60" i="26"/>
  <c r="K60" i="26"/>
  <c r="O60" i="26"/>
  <c r="Q60" i="26"/>
  <c r="V60" i="26"/>
  <c r="G67" i="26"/>
  <c r="M67" i="26" s="1"/>
  <c r="I67" i="26"/>
  <c r="K67" i="26"/>
  <c r="O67" i="26"/>
  <c r="Q67" i="26"/>
  <c r="V67" i="26"/>
  <c r="G70" i="26"/>
  <c r="I70" i="26"/>
  <c r="K70" i="26"/>
  <c r="M70" i="26"/>
  <c r="O70" i="26"/>
  <c r="Q70" i="26"/>
  <c r="V70" i="26"/>
  <c r="G79" i="26"/>
  <c r="I79" i="26"/>
  <c r="K79" i="26"/>
  <c r="M79" i="26"/>
  <c r="O79" i="26"/>
  <c r="Q79" i="26"/>
  <c r="V79" i="26"/>
  <c r="G86" i="26"/>
  <c r="I86" i="26"/>
  <c r="K86" i="26"/>
  <c r="M86" i="26"/>
  <c r="O86" i="26"/>
  <c r="Q86" i="26"/>
  <c r="V86" i="26"/>
  <c r="G88" i="26"/>
  <c r="I88" i="26"/>
  <c r="K88" i="26"/>
  <c r="M88" i="26"/>
  <c r="O88" i="26"/>
  <c r="Q88" i="26"/>
  <c r="V88" i="26"/>
  <c r="Q96" i="26"/>
  <c r="V96" i="26"/>
  <c r="G97" i="26"/>
  <c r="M97" i="26" s="1"/>
  <c r="M96" i="26" s="1"/>
  <c r="I97" i="26"/>
  <c r="K97" i="26"/>
  <c r="O97" i="26"/>
  <c r="Q97" i="26"/>
  <c r="V97" i="26"/>
  <c r="G99" i="26"/>
  <c r="M99" i="26" s="1"/>
  <c r="I99" i="26"/>
  <c r="I96" i="26" s="1"/>
  <c r="K99" i="26"/>
  <c r="K96" i="26" s="1"/>
  <c r="O99" i="26"/>
  <c r="Q99" i="26"/>
  <c r="V99" i="26"/>
  <c r="G101" i="26"/>
  <c r="M101" i="26" s="1"/>
  <c r="I101" i="26"/>
  <c r="K101" i="26"/>
  <c r="O101" i="26"/>
  <c r="Q101" i="26"/>
  <c r="V101" i="26"/>
  <c r="G103" i="26"/>
  <c r="M103" i="26" s="1"/>
  <c r="I103" i="26"/>
  <c r="K103" i="26"/>
  <c r="O103" i="26"/>
  <c r="O96" i="26" s="1"/>
  <c r="Q103" i="26"/>
  <c r="V103" i="26"/>
  <c r="G105" i="26"/>
  <c r="I105" i="26"/>
  <c r="K105" i="26"/>
  <c r="M105" i="26"/>
  <c r="O105" i="26"/>
  <c r="Q105" i="26"/>
  <c r="V105" i="26"/>
  <c r="G108" i="26"/>
  <c r="I108" i="26"/>
  <c r="K108" i="26"/>
  <c r="M108" i="26"/>
  <c r="O108" i="26"/>
  <c r="O107" i="26" s="1"/>
  <c r="Q108" i="26"/>
  <c r="Q107" i="26" s="1"/>
  <c r="V108" i="26"/>
  <c r="V107" i="26" s="1"/>
  <c r="G113" i="26"/>
  <c r="I113" i="26"/>
  <c r="K113" i="26"/>
  <c r="M113" i="26"/>
  <c r="O113" i="26"/>
  <c r="Q113" i="26"/>
  <c r="V113" i="26"/>
  <c r="G115" i="26"/>
  <c r="I115" i="26"/>
  <c r="I107" i="26" s="1"/>
  <c r="K115" i="26"/>
  <c r="M115" i="26"/>
  <c r="O115" i="26"/>
  <c r="Q115" i="26"/>
  <c r="V115" i="26"/>
  <c r="G117" i="26"/>
  <c r="M117" i="26" s="1"/>
  <c r="I117" i="26"/>
  <c r="K117" i="26"/>
  <c r="O117" i="26"/>
  <c r="Q117" i="26"/>
  <c r="V117" i="26"/>
  <c r="G120" i="26"/>
  <c r="M120" i="26" s="1"/>
  <c r="I120" i="26"/>
  <c r="K120" i="26"/>
  <c r="O120" i="26"/>
  <c r="Q120" i="26"/>
  <c r="V120" i="26"/>
  <c r="G123" i="26"/>
  <c r="I123" i="26"/>
  <c r="K123" i="26"/>
  <c r="K107" i="26" s="1"/>
  <c r="M123" i="26"/>
  <c r="O123" i="26"/>
  <c r="Q123" i="26"/>
  <c r="V123" i="26"/>
  <c r="G126" i="26"/>
  <c r="I126" i="26"/>
  <c r="K126" i="26"/>
  <c r="M126" i="26"/>
  <c r="O126" i="26"/>
  <c r="Q126" i="26"/>
  <c r="V126" i="26"/>
  <c r="G129" i="26"/>
  <c r="I129" i="26"/>
  <c r="K129" i="26"/>
  <c r="M129" i="26"/>
  <c r="O129" i="26"/>
  <c r="Q129" i="26"/>
  <c r="V129" i="26"/>
  <c r="G132" i="26"/>
  <c r="I132" i="26"/>
  <c r="K132" i="26"/>
  <c r="M132" i="26"/>
  <c r="O132" i="26"/>
  <c r="Q132" i="26"/>
  <c r="V132" i="26"/>
  <c r="G133" i="26"/>
  <c r="M133" i="26" s="1"/>
  <c r="I133" i="26"/>
  <c r="K133" i="26"/>
  <c r="O133" i="26"/>
  <c r="Q133" i="26"/>
  <c r="V133" i="26"/>
  <c r="G134" i="26"/>
  <c r="M134" i="26" s="1"/>
  <c r="I134" i="26"/>
  <c r="K134" i="26"/>
  <c r="O134" i="26"/>
  <c r="Q134" i="26"/>
  <c r="V134" i="26"/>
  <c r="G136" i="26"/>
  <c r="M136" i="26" s="1"/>
  <c r="I136" i="26"/>
  <c r="K136" i="26"/>
  <c r="O136" i="26"/>
  <c r="Q136" i="26"/>
  <c r="V136" i="26"/>
  <c r="G139" i="26"/>
  <c r="M139" i="26" s="1"/>
  <c r="I139" i="26"/>
  <c r="K139" i="26"/>
  <c r="O139" i="26"/>
  <c r="Q139" i="26"/>
  <c r="V139" i="26"/>
  <c r="G142" i="26"/>
  <c r="M142" i="26" s="1"/>
  <c r="I142" i="26"/>
  <c r="K142" i="26"/>
  <c r="O142" i="26"/>
  <c r="Q142" i="26"/>
  <c r="V142" i="26"/>
  <c r="G145" i="26"/>
  <c r="I145" i="26"/>
  <c r="K145" i="26"/>
  <c r="M145" i="26"/>
  <c r="O145" i="26"/>
  <c r="Q145" i="26"/>
  <c r="V145" i="26"/>
  <c r="G146" i="26"/>
  <c r="I146" i="26"/>
  <c r="K146" i="26"/>
  <c r="M146" i="26"/>
  <c r="O146" i="26"/>
  <c r="Q146" i="26"/>
  <c r="V146" i="26"/>
  <c r="G147" i="26"/>
  <c r="I147" i="26"/>
  <c r="K147" i="26"/>
  <c r="M147" i="26"/>
  <c r="O147" i="26"/>
  <c r="Q147" i="26"/>
  <c r="V147" i="26"/>
  <c r="G148" i="26"/>
  <c r="I148" i="26"/>
  <c r="K148" i="26"/>
  <c r="M148" i="26"/>
  <c r="O148" i="26"/>
  <c r="Q148" i="26"/>
  <c r="V148" i="26"/>
  <c r="G152" i="26"/>
  <c r="I152" i="26"/>
  <c r="K152" i="26"/>
  <c r="M152" i="26"/>
  <c r="O152" i="26"/>
  <c r="Q152" i="26"/>
  <c r="V152" i="26"/>
  <c r="G156" i="26"/>
  <c r="M156" i="26" s="1"/>
  <c r="I156" i="26"/>
  <c r="K156" i="26"/>
  <c r="O156" i="26"/>
  <c r="Q156" i="26"/>
  <c r="V156" i="26"/>
  <c r="G160" i="26"/>
  <c r="M160" i="26" s="1"/>
  <c r="I160" i="26"/>
  <c r="K160" i="26"/>
  <c r="O160" i="26"/>
  <c r="Q160" i="26"/>
  <c r="V160" i="26"/>
  <c r="G163" i="26"/>
  <c r="I163" i="26"/>
  <c r="K163" i="26"/>
  <c r="M163" i="26"/>
  <c r="O163" i="26"/>
  <c r="Q163" i="26"/>
  <c r="V163" i="26"/>
  <c r="G165" i="26"/>
  <c r="I165" i="26"/>
  <c r="K165" i="26"/>
  <c r="M165" i="26"/>
  <c r="O165" i="26"/>
  <c r="Q165" i="26"/>
  <c r="V165" i="26"/>
  <c r="G169" i="26"/>
  <c r="I169" i="26"/>
  <c r="K169" i="26"/>
  <c r="M169" i="26"/>
  <c r="O169" i="26"/>
  <c r="Q169" i="26"/>
  <c r="V169" i="26"/>
  <c r="G171" i="26"/>
  <c r="I171" i="26"/>
  <c r="K171" i="26"/>
  <c r="M171" i="26"/>
  <c r="O171" i="26"/>
  <c r="Q171" i="26"/>
  <c r="V171" i="26"/>
  <c r="G174" i="26"/>
  <c r="M174" i="26" s="1"/>
  <c r="I174" i="26"/>
  <c r="K174" i="26"/>
  <c r="O174" i="26"/>
  <c r="Q174" i="26"/>
  <c r="V174" i="26"/>
  <c r="G176" i="26"/>
  <c r="M176" i="26" s="1"/>
  <c r="I176" i="26"/>
  <c r="K176" i="26"/>
  <c r="O176" i="26"/>
  <c r="Q176" i="26"/>
  <c r="V176" i="26"/>
  <c r="G179" i="26"/>
  <c r="M179" i="26" s="1"/>
  <c r="I179" i="26"/>
  <c r="K179" i="26"/>
  <c r="O179" i="26"/>
  <c r="Q179" i="26"/>
  <c r="V179" i="26"/>
  <c r="G182" i="26"/>
  <c r="M182" i="26" s="1"/>
  <c r="I182" i="26"/>
  <c r="K182" i="26"/>
  <c r="O182" i="26"/>
  <c r="Q182" i="26"/>
  <c r="V182" i="26"/>
  <c r="G185" i="26"/>
  <c r="I185" i="26"/>
  <c r="Q185" i="26"/>
  <c r="V185" i="26"/>
  <c r="G186" i="26"/>
  <c r="I186" i="26"/>
  <c r="K186" i="26"/>
  <c r="K185" i="26" s="1"/>
  <c r="M186" i="26"/>
  <c r="M185" i="26" s="1"/>
  <c r="O186" i="26"/>
  <c r="O185" i="26" s="1"/>
  <c r="Q186" i="26"/>
  <c r="V186" i="26"/>
  <c r="G188" i="26"/>
  <c r="I188" i="26"/>
  <c r="K188" i="26"/>
  <c r="M188" i="26"/>
  <c r="O188" i="26"/>
  <c r="O187" i="26" s="1"/>
  <c r="Q188" i="26"/>
  <c r="Q187" i="26" s="1"/>
  <c r="V188" i="26"/>
  <c r="V187" i="26" s="1"/>
  <c r="G191" i="26"/>
  <c r="I191" i="26"/>
  <c r="K191" i="26"/>
  <c r="M191" i="26"/>
  <c r="O191" i="26"/>
  <c r="Q191" i="26"/>
  <c r="V191" i="26"/>
  <c r="G195" i="26"/>
  <c r="I195" i="26"/>
  <c r="I187" i="26" s="1"/>
  <c r="K195" i="26"/>
  <c r="M195" i="26"/>
  <c r="O195" i="26"/>
  <c r="Q195" i="26"/>
  <c r="V195" i="26"/>
  <c r="G200" i="26"/>
  <c r="M200" i="26" s="1"/>
  <c r="I200" i="26"/>
  <c r="K200" i="26"/>
  <c r="O200" i="26"/>
  <c r="Q200" i="26"/>
  <c r="V200" i="26"/>
  <c r="G202" i="26"/>
  <c r="M202" i="26" s="1"/>
  <c r="I202" i="26"/>
  <c r="K202" i="26"/>
  <c r="O202" i="26"/>
  <c r="Q202" i="26"/>
  <c r="V202" i="26"/>
  <c r="G205" i="26"/>
  <c r="M205" i="26" s="1"/>
  <c r="I205" i="26"/>
  <c r="K205" i="26"/>
  <c r="O205" i="26"/>
  <c r="Q205" i="26"/>
  <c r="V205" i="26"/>
  <c r="G208" i="26"/>
  <c r="I208" i="26"/>
  <c r="K208" i="26"/>
  <c r="M208" i="26"/>
  <c r="O208" i="26"/>
  <c r="Q208" i="26"/>
  <c r="V208" i="26"/>
  <c r="G210" i="26"/>
  <c r="I210" i="26"/>
  <c r="K210" i="26"/>
  <c r="M210" i="26"/>
  <c r="O210" i="26"/>
  <c r="Q210" i="26"/>
  <c r="V210" i="26"/>
  <c r="G213" i="26"/>
  <c r="I213" i="26"/>
  <c r="K213" i="26"/>
  <c r="M213" i="26"/>
  <c r="O213" i="26"/>
  <c r="Q213" i="26"/>
  <c r="V213" i="26"/>
  <c r="G218" i="26"/>
  <c r="M218" i="26" s="1"/>
  <c r="I218" i="26"/>
  <c r="K218" i="26"/>
  <c r="O218" i="26"/>
  <c r="Q218" i="26"/>
  <c r="V218" i="26"/>
  <c r="G219" i="26"/>
  <c r="I219" i="26"/>
  <c r="K219" i="26"/>
  <c r="M219" i="26"/>
  <c r="O219" i="26"/>
  <c r="Q219" i="26"/>
  <c r="V219" i="26"/>
  <c r="G220" i="26"/>
  <c r="M220" i="26" s="1"/>
  <c r="I220" i="26"/>
  <c r="K220" i="26"/>
  <c r="O220" i="26"/>
  <c r="Q220" i="26"/>
  <c r="V220" i="26"/>
  <c r="G221" i="26"/>
  <c r="M221" i="26" s="1"/>
  <c r="I221" i="26"/>
  <c r="K221" i="26"/>
  <c r="O221" i="26"/>
  <c r="Q221" i="26"/>
  <c r="V221" i="26"/>
  <c r="G222" i="26"/>
  <c r="M222" i="26" s="1"/>
  <c r="I222" i="26"/>
  <c r="K222" i="26"/>
  <c r="O222" i="26"/>
  <c r="Q222" i="26"/>
  <c r="V222" i="26"/>
  <c r="G223" i="26"/>
  <c r="I223" i="26"/>
  <c r="K223" i="26"/>
  <c r="M223" i="26"/>
  <c r="O223" i="26"/>
  <c r="Q223" i="26"/>
  <c r="V223" i="26"/>
  <c r="G226" i="26"/>
  <c r="M226" i="26" s="1"/>
  <c r="I226" i="26"/>
  <c r="K226" i="26"/>
  <c r="K187" i="26" s="1"/>
  <c r="O226" i="26"/>
  <c r="Q226" i="26"/>
  <c r="V226" i="26"/>
  <c r="G229" i="26"/>
  <c r="I229" i="26"/>
  <c r="K229" i="26"/>
  <c r="M229" i="26"/>
  <c r="O229" i="26"/>
  <c r="Q229" i="26"/>
  <c r="V229" i="26"/>
  <c r="G231" i="26"/>
  <c r="I231" i="26"/>
  <c r="K231" i="26"/>
  <c r="M231" i="26"/>
  <c r="O231" i="26"/>
  <c r="Q231" i="26"/>
  <c r="V231" i="26"/>
  <c r="G234" i="26"/>
  <c r="I234" i="26"/>
  <c r="K234" i="26"/>
  <c r="M234" i="26"/>
  <c r="O234" i="26"/>
  <c r="Q234" i="26"/>
  <c r="V234" i="26"/>
  <c r="G237" i="26"/>
  <c r="G238" i="26"/>
  <c r="M238" i="26" s="1"/>
  <c r="M237" i="26" s="1"/>
  <c r="I238" i="26"/>
  <c r="I237" i="26" s="1"/>
  <c r="K238" i="26"/>
  <c r="K237" i="26" s="1"/>
  <c r="O238" i="26"/>
  <c r="Q238" i="26"/>
  <c r="V238" i="26"/>
  <c r="G239" i="26"/>
  <c r="M239" i="26" s="1"/>
  <c r="I239" i="26"/>
  <c r="K239" i="26"/>
  <c r="O239" i="26"/>
  <c r="Q239" i="26"/>
  <c r="V239" i="26"/>
  <c r="G240" i="26"/>
  <c r="I240" i="26"/>
  <c r="K240" i="26"/>
  <c r="M240" i="26"/>
  <c r="O240" i="26"/>
  <c r="Q240" i="26"/>
  <c r="Q237" i="26" s="1"/>
  <c r="V240" i="26"/>
  <c r="G241" i="26"/>
  <c r="I241" i="26"/>
  <c r="K241" i="26"/>
  <c r="M241" i="26"/>
  <c r="O241" i="26"/>
  <c r="O237" i="26" s="1"/>
  <c r="Q241" i="26"/>
  <c r="V241" i="26"/>
  <c r="G242" i="26"/>
  <c r="I242" i="26"/>
  <c r="K242" i="26"/>
  <c r="M242" i="26"/>
  <c r="O242" i="26"/>
  <c r="Q242" i="26"/>
  <c r="V242" i="26"/>
  <c r="G243" i="26"/>
  <c r="I243" i="26"/>
  <c r="K243" i="26"/>
  <c r="M243" i="26"/>
  <c r="O243" i="26"/>
  <c r="Q243" i="26"/>
  <c r="V243" i="26"/>
  <c r="V237" i="26" s="1"/>
  <c r="G245" i="26"/>
  <c r="Q245" i="26"/>
  <c r="V245" i="26"/>
  <c r="G246" i="26"/>
  <c r="M246" i="26" s="1"/>
  <c r="M245" i="26" s="1"/>
  <c r="I246" i="26"/>
  <c r="I245" i="26" s="1"/>
  <c r="K246" i="26"/>
  <c r="K245" i="26" s="1"/>
  <c r="O246" i="26"/>
  <c r="O245" i="26" s="1"/>
  <c r="Q246" i="26"/>
  <c r="V246" i="26"/>
  <c r="AE249" i="26"/>
  <c r="AF249" i="26"/>
  <c r="G28" i="25"/>
  <c r="G9" i="25"/>
  <c r="G8" i="25" s="1"/>
  <c r="I9" i="25"/>
  <c r="I8" i="25" s="1"/>
  <c r="K9" i="25"/>
  <c r="K8" i="25" s="1"/>
  <c r="M9" i="25"/>
  <c r="O9" i="25"/>
  <c r="O8" i="25" s="1"/>
  <c r="Q9" i="25"/>
  <c r="Q8" i="25" s="1"/>
  <c r="V9" i="25"/>
  <c r="V8" i="25" s="1"/>
  <c r="G11" i="25"/>
  <c r="M11" i="25" s="1"/>
  <c r="I11" i="25"/>
  <c r="K11" i="25"/>
  <c r="O11" i="25"/>
  <c r="Q11" i="25"/>
  <c r="V11" i="25"/>
  <c r="G12" i="25"/>
  <c r="M12" i="25" s="1"/>
  <c r="I12" i="25"/>
  <c r="K12" i="25"/>
  <c r="O12" i="25"/>
  <c r="Q12" i="25"/>
  <c r="V12" i="25"/>
  <c r="G13" i="25"/>
  <c r="I13" i="25"/>
  <c r="K13" i="25"/>
  <c r="M13" i="25"/>
  <c r="O13" i="25"/>
  <c r="Q13" i="25"/>
  <c r="V13" i="25"/>
  <c r="G14" i="25"/>
  <c r="M14" i="25" s="1"/>
  <c r="I14" i="25"/>
  <c r="K14" i="25"/>
  <c r="O14" i="25"/>
  <c r="Q14" i="25"/>
  <c r="V14" i="25"/>
  <c r="Q18" i="25"/>
  <c r="G19" i="25"/>
  <c r="I19" i="25"/>
  <c r="K19" i="25"/>
  <c r="M19" i="25"/>
  <c r="O19" i="25"/>
  <c r="Q19" i="25"/>
  <c r="V19" i="25"/>
  <c r="V18" i="25" s="1"/>
  <c r="G21" i="25"/>
  <c r="I21" i="25"/>
  <c r="K21" i="25"/>
  <c r="K18" i="25" s="1"/>
  <c r="M21" i="25"/>
  <c r="O21" i="25"/>
  <c r="Q21" i="25"/>
  <c r="V21" i="25"/>
  <c r="G24" i="25"/>
  <c r="M24" i="25" s="1"/>
  <c r="M18" i="25" s="1"/>
  <c r="I24" i="25"/>
  <c r="K24" i="25"/>
  <c r="O24" i="25"/>
  <c r="Q24" i="25"/>
  <c r="V24" i="25"/>
  <c r="G25" i="25"/>
  <c r="I25" i="25"/>
  <c r="K25" i="25"/>
  <c r="M25" i="25"/>
  <c r="O25" i="25"/>
  <c r="O18" i="25" s="1"/>
  <c r="Q25" i="25"/>
  <c r="V25" i="25"/>
  <c r="G26" i="25"/>
  <c r="M26" i="25" s="1"/>
  <c r="I26" i="25"/>
  <c r="I18" i="25" s="1"/>
  <c r="K26" i="25"/>
  <c r="O26" i="25"/>
  <c r="Q26" i="25"/>
  <c r="V26" i="25"/>
  <c r="AE28" i="25"/>
  <c r="G22" i="24"/>
  <c r="G9" i="24"/>
  <c r="G8" i="24" s="1"/>
  <c r="I9" i="24"/>
  <c r="I8" i="24" s="1"/>
  <c r="K9" i="24"/>
  <c r="K8" i="24" s="1"/>
  <c r="M9" i="24"/>
  <c r="O9" i="24"/>
  <c r="O8" i="24" s="1"/>
  <c r="Q9" i="24"/>
  <c r="Q8" i="24" s="1"/>
  <c r="V9" i="24"/>
  <c r="V8" i="24" s="1"/>
  <c r="G11" i="24"/>
  <c r="M11" i="24" s="1"/>
  <c r="I11" i="24"/>
  <c r="K11" i="24"/>
  <c r="O11" i="24"/>
  <c r="Q11" i="24"/>
  <c r="V11" i="24"/>
  <c r="G12" i="24"/>
  <c r="M12" i="24" s="1"/>
  <c r="I12" i="24"/>
  <c r="K12" i="24"/>
  <c r="O12" i="24"/>
  <c r="Q12" i="24"/>
  <c r="V12" i="24"/>
  <c r="G13" i="24"/>
  <c r="I13" i="24"/>
  <c r="K13" i="24"/>
  <c r="M13" i="24"/>
  <c r="O13" i="24"/>
  <c r="Q13" i="24"/>
  <c r="V13" i="24"/>
  <c r="G14" i="24"/>
  <c r="I14" i="24"/>
  <c r="K14" i="24"/>
  <c r="M14" i="24"/>
  <c r="O14" i="24"/>
  <c r="Q14" i="24"/>
  <c r="V14" i="24"/>
  <c r="I16" i="24"/>
  <c r="Q16" i="24"/>
  <c r="G17" i="24"/>
  <c r="I17" i="24"/>
  <c r="K17" i="24"/>
  <c r="M17" i="24"/>
  <c r="O17" i="24"/>
  <c r="Q17" i="24"/>
  <c r="V17" i="24"/>
  <c r="V16" i="24" s="1"/>
  <c r="G18" i="24"/>
  <c r="I18" i="24"/>
  <c r="K18" i="24"/>
  <c r="K16" i="24" s="1"/>
  <c r="M18" i="24"/>
  <c r="O18" i="24"/>
  <c r="Q18" i="24"/>
  <c r="V18" i="24"/>
  <c r="G19" i="24"/>
  <c r="M19" i="24" s="1"/>
  <c r="I19" i="24"/>
  <c r="K19" i="24"/>
  <c r="O19" i="24"/>
  <c r="Q19" i="24"/>
  <c r="V19" i="24"/>
  <c r="G20" i="24"/>
  <c r="M20" i="24" s="1"/>
  <c r="I20" i="24"/>
  <c r="K20" i="24"/>
  <c r="O20" i="24"/>
  <c r="O16" i="24" s="1"/>
  <c r="Q20" i="24"/>
  <c r="V20" i="24"/>
  <c r="AE22" i="24"/>
  <c r="AF22" i="24"/>
  <c r="G26" i="23"/>
  <c r="G9" i="23"/>
  <c r="G8" i="23" s="1"/>
  <c r="I9" i="23"/>
  <c r="I8" i="23" s="1"/>
  <c r="K9" i="23"/>
  <c r="K8" i="23" s="1"/>
  <c r="M9" i="23"/>
  <c r="O9" i="23"/>
  <c r="O8" i="23" s="1"/>
  <c r="Q9" i="23"/>
  <c r="Q8" i="23" s="1"/>
  <c r="V9" i="23"/>
  <c r="V8" i="23" s="1"/>
  <c r="G11" i="23"/>
  <c r="M11" i="23" s="1"/>
  <c r="I11" i="23"/>
  <c r="K11" i="23"/>
  <c r="O11" i="23"/>
  <c r="Q11" i="23"/>
  <c r="V11" i="23"/>
  <c r="G12" i="23"/>
  <c r="M12" i="23" s="1"/>
  <c r="I12" i="23"/>
  <c r="K12" i="23"/>
  <c r="O12" i="23"/>
  <c r="Q12" i="23"/>
  <c r="V12" i="23"/>
  <c r="G13" i="23"/>
  <c r="I13" i="23"/>
  <c r="K13" i="23"/>
  <c r="M13" i="23"/>
  <c r="O13" i="23"/>
  <c r="Q13" i="23"/>
  <c r="V13" i="23"/>
  <c r="G14" i="23"/>
  <c r="I14" i="23"/>
  <c r="K14" i="23"/>
  <c r="M14" i="23"/>
  <c r="O14" i="23"/>
  <c r="Q14" i="23"/>
  <c r="V14" i="23"/>
  <c r="G15" i="23"/>
  <c r="I15" i="23"/>
  <c r="K15" i="23"/>
  <c r="M15" i="23"/>
  <c r="O15" i="23"/>
  <c r="Q15" i="23"/>
  <c r="V15" i="23"/>
  <c r="G16" i="23"/>
  <c r="I16" i="23"/>
  <c r="K16" i="23"/>
  <c r="M16" i="23"/>
  <c r="O16" i="23"/>
  <c r="Q16" i="23"/>
  <c r="V16" i="23"/>
  <c r="Q18" i="23"/>
  <c r="V18" i="23"/>
  <c r="G19" i="23"/>
  <c r="M19" i="23" s="1"/>
  <c r="I19" i="23"/>
  <c r="K19" i="23"/>
  <c r="O19" i="23"/>
  <c r="Q19" i="23"/>
  <c r="V19" i="23"/>
  <c r="G20" i="23"/>
  <c r="M20" i="23" s="1"/>
  <c r="I20" i="23"/>
  <c r="K20" i="23"/>
  <c r="K18" i="23" s="1"/>
  <c r="O20" i="23"/>
  <c r="Q20" i="23"/>
  <c r="V20" i="23"/>
  <c r="G22" i="23"/>
  <c r="M22" i="23" s="1"/>
  <c r="I22" i="23"/>
  <c r="I18" i="23" s="1"/>
  <c r="K22" i="23"/>
  <c r="O22" i="23"/>
  <c r="Q22" i="23"/>
  <c r="V22" i="23"/>
  <c r="G23" i="23"/>
  <c r="M23" i="23" s="1"/>
  <c r="I23" i="23"/>
  <c r="K23" i="23"/>
  <c r="O23" i="23"/>
  <c r="Q23" i="23"/>
  <c r="V23" i="23"/>
  <c r="G24" i="23"/>
  <c r="I24" i="23"/>
  <c r="K24" i="23"/>
  <c r="M24" i="23"/>
  <c r="O24" i="23"/>
  <c r="O18" i="23" s="1"/>
  <c r="Q24" i="23"/>
  <c r="V24" i="23"/>
  <c r="AE26" i="23"/>
  <c r="G32" i="22"/>
  <c r="G9" i="22"/>
  <c r="G8" i="22" s="1"/>
  <c r="I9" i="22"/>
  <c r="I8" i="22" s="1"/>
  <c r="K9" i="22"/>
  <c r="K8" i="22" s="1"/>
  <c r="M9" i="22"/>
  <c r="O9" i="22"/>
  <c r="O8" i="22" s="1"/>
  <c r="Q9" i="22"/>
  <c r="Q8" i="22" s="1"/>
  <c r="V9" i="22"/>
  <c r="V8" i="22" s="1"/>
  <c r="G10" i="22"/>
  <c r="M10" i="22" s="1"/>
  <c r="I10" i="22"/>
  <c r="K10" i="22"/>
  <c r="O10" i="22"/>
  <c r="Q10" i="22"/>
  <c r="V10" i="22"/>
  <c r="G11" i="22"/>
  <c r="M11" i="22" s="1"/>
  <c r="I11" i="22"/>
  <c r="K11" i="22"/>
  <c r="O11" i="22"/>
  <c r="Q11" i="22"/>
  <c r="V11" i="22"/>
  <c r="G12" i="22"/>
  <c r="I12" i="22"/>
  <c r="K12" i="22"/>
  <c r="M12" i="22"/>
  <c r="O12" i="22"/>
  <c r="Q12" i="22"/>
  <c r="V12" i="22"/>
  <c r="G13" i="22"/>
  <c r="M13" i="22" s="1"/>
  <c r="I13" i="22"/>
  <c r="K13" i="22"/>
  <c r="O13" i="22"/>
  <c r="Q13" i="22"/>
  <c r="V13" i="22"/>
  <c r="Q16" i="22"/>
  <c r="G17" i="22"/>
  <c r="I17" i="22"/>
  <c r="K17" i="22"/>
  <c r="M17" i="22"/>
  <c r="O17" i="22"/>
  <c r="Q17" i="22"/>
  <c r="V17" i="22"/>
  <c r="V16" i="22" s="1"/>
  <c r="G19" i="22"/>
  <c r="I19" i="22"/>
  <c r="K19" i="22"/>
  <c r="K16" i="22" s="1"/>
  <c r="M19" i="22"/>
  <c r="O19" i="22"/>
  <c r="Q19" i="22"/>
  <c r="V19" i="22"/>
  <c r="G20" i="22"/>
  <c r="M20" i="22" s="1"/>
  <c r="M16" i="22" s="1"/>
  <c r="I20" i="22"/>
  <c r="K20" i="22"/>
  <c r="O20" i="22"/>
  <c r="Q20" i="22"/>
  <c r="V20" i="22"/>
  <c r="G21" i="22"/>
  <c r="I21" i="22"/>
  <c r="K21" i="22"/>
  <c r="M21" i="22"/>
  <c r="O21" i="22"/>
  <c r="O16" i="22" s="1"/>
  <c r="Q21" i="22"/>
  <c r="V21" i="22"/>
  <c r="G23" i="22"/>
  <c r="M23" i="22" s="1"/>
  <c r="I23" i="22"/>
  <c r="I16" i="22" s="1"/>
  <c r="K23" i="22"/>
  <c r="O23" i="22"/>
  <c r="Q23" i="22"/>
  <c r="V23" i="22"/>
  <c r="G24" i="22"/>
  <c r="M24" i="22" s="1"/>
  <c r="I24" i="22"/>
  <c r="K24" i="22"/>
  <c r="O24" i="22"/>
  <c r="Q24" i="22"/>
  <c r="V24" i="22"/>
  <c r="G27" i="22"/>
  <c r="I27" i="22"/>
  <c r="K27" i="22"/>
  <c r="M27" i="22"/>
  <c r="O27" i="22"/>
  <c r="Q27" i="22"/>
  <c r="V27" i="22"/>
  <c r="G28" i="22"/>
  <c r="I28" i="22"/>
  <c r="K28" i="22"/>
  <c r="M28" i="22"/>
  <c r="O28" i="22"/>
  <c r="Q28" i="22"/>
  <c r="V28" i="22"/>
  <c r="G29" i="22"/>
  <c r="I29" i="22"/>
  <c r="K29" i="22"/>
  <c r="M29" i="22"/>
  <c r="O29" i="22"/>
  <c r="Q29" i="22"/>
  <c r="V29" i="22"/>
  <c r="AE32" i="22"/>
  <c r="G51" i="21"/>
  <c r="G9" i="21"/>
  <c r="I9" i="21"/>
  <c r="I8" i="21" s="1"/>
  <c r="K9" i="21"/>
  <c r="K8" i="21" s="1"/>
  <c r="M9" i="21"/>
  <c r="O9" i="21"/>
  <c r="O8" i="21" s="1"/>
  <c r="Q9" i="21"/>
  <c r="Q8" i="21" s="1"/>
  <c r="V9" i="21"/>
  <c r="V8" i="21" s="1"/>
  <c r="G10" i="21"/>
  <c r="G8" i="21" s="1"/>
  <c r="I10" i="21"/>
  <c r="K10" i="21"/>
  <c r="O10" i="21"/>
  <c r="Q10" i="21"/>
  <c r="V10" i="21"/>
  <c r="G13" i="21"/>
  <c r="M13" i="21" s="1"/>
  <c r="I13" i="21"/>
  <c r="K13" i="21"/>
  <c r="O13" i="21"/>
  <c r="Q13" i="21"/>
  <c r="V13" i="21"/>
  <c r="G16" i="21"/>
  <c r="I16" i="21"/>
  <c r="K16" i="21"/>
  <c r="M16" i="21"/>
  <c r="O16" i="21"/>
  <c r="Q16" i="21"/>
  <c r="V16" i="21"/>
  <c r="G17" i="21"/>
  <c r="I17" i="21"/>
  <c r="K17" i="21"/>
  <c r="M17" i="21"/>
  <c r="O17" i="21"/>
  <c r="Q17" i="21"/>
  <c r="V17" i="21"/>
  <c r="G20" i="21"/>
  <c r="I20" i="21"/>
  <c r="K20" i="21"/>
  <c r="M20" i="21"/>
  <c r="O20" i="21"/>
  <c r="Q20" i="21"/>
  <c r="V20" i="21"/>
  <c r="G22" i="21"/>
  <c r="I22" i="21"/>
  <c r="K22" i="21"/>
  <c r="M22" i="21"/>
  <c r="O22" i="21"/>
  <c r="Q22" i="21"/>
  <c r="V22" i="21"/>
  <c r="G23" i="21"/>
  <c r="I23" i="21"/>
  <c r="K23" i="21"/>
  <c r="M23" i="21"/>
  <c r="O23" i="21"/>
  <c r="Q23" i="21"/>
  <c r="V23" i="21"/>
  <c r="G24" i="21"/>
  <c r="M24" i="21" s="1"/>
  <c r="I24" i="21"/>
  <c r="K24" i="21"/>
  <c r="O24" i="21"/>
  <c r="Q24" i="21"/>
  <c r="V24" i="21"/>
  <c r="G25" i="21"/>
  <c r="M25" i="21" s="1"/>
  <c r="I25" i="21"/>
  <c r="K25" i="21"/>
  <c r="O25" i="21"/>
  <c r="Q25" i="21"/>
  <c r="V25" i="21"/>
  <c r="G26" i="21"/>
  <c r="M26" i="21" s="1"/>
  <c r="I26" i="21"/>
  <c r="K26" i="21"/>
  <c r="O26" i="21"/>
  <c r="Q26" i="21"/>
  <c r="V26" i="21"/>
  <c r="G28" i="21"/>
  <c r="G29" i="21"/>
  <c r="I29" i="21"/>
  <c r="K29" i="21"/>
  <c r="M29" i="21"/>
  <c r="M28" i="21" s="1"/>
  <c r="O29" i="21"/>
  <c r="O28" i="21" s="1"/>
  <c r="Q29" i="21"/>
  <c r="V29" i="21"/>
  <c r="G31" i="21"/>
  <c r="I31" i="21"/>
  <c r="K31" i="21"/>
  <c r="K28" i="21" s="1"/>
  <c r="M31" i="21"/>
  <c r="O31" i="21"/>
  <c r="Q31" i="21"/>
  <c r="V31" i="21"/>
  <c r="G32" i="21"/>
  <c r="I32" i="21"/>
  <c r="K32" i="21"/>
  <c r="M32" i="21"/>
  <c r="O32" i="21"/>
  <c r="Q32" i="21"/>
  <c r="Q28" i="21" s="1"/>
  <c r="V32" i="21"/>
  <c r="V28" i="21" s="1"/>
  <c r="G33" i="21"/>
  <c r="M33" i="21" s="1"/>
  <c r="I33" i="21"/>
  <c r="K33" i="21"/>
  <c r="O33" i="21"/>
  <c r="Q33" i="21"/>
  <c r="V33" i="21"/>
  <c r="G34" i="21"/>
  <c r="I34" i="21"/>
  <c r="K34" i="21"/>
  <c r="M34" i="21"/>
  <c r="O34" i="21"/>
  <c r="Q34" i="21"/>
  <c r="V34" i="21"/>
  <c r="G35" i="21"/>
  <c r="M35" i="21" s="1"/>
  <c r="I35" i="21"/>
  <c r="I28" i="21" s="1"/>
  <c r="K35" i="21"/>
  <c r="O35" i="21"/>
  <c r="Q35" i="21"/>
  <c r="V35" i="21"/>
  <c r="G36" i="21"/>
  <c r="M36" i="21" s="1"/>
  <c r="I36" i="21"/>
  <c r="K36" i="21"/>
  <c r="O36" i="21"/>
  <c r="Q36" i="21"/>
  <c r="V36" i="21"/>
  <c r="G37" i="21"/>
  <c r="I37" i="21"/>
  <c r="K37" i="21"/>
  <c r="M37" i="21"/>
  <c r="O37" i="21"/>
  <c r="Q37" i="21"/>
  <c r="V37" i="21"/>
  <c r="G38" i="21"/>
  <c r="I38" i="21"/>
  <c r="K38" i="21"/>
  <c r="M38" i="21"/>
  <c r="O38" i="21"/>
  <c r="Q38" i="21"/>
  <c r="V38" i="21"/>
  <c r="G40" i="21"/>
  <c r="I40" i="21"/>
  <c r="K40" i="21"/>
  <c r="M40" i="21"/>
  <c r="O40" i="21"/>
  <c r="O39" i="21" s="1"/>
  <c r="Q40" i="21"/>
  <c r="Q39" i="21" s="1"/>
  <c r="V40" i="21"/>
  <c r="G41" i="21"/>
  <c r="I41" i="21"/>
  <c r="I39" i="21" s="1"/>
  <c r="K41" i="21"/>
  <c r="K39" i="21" s="1"/>
  <c r="M41" i="21"/>
  <c r="O41" i="21"/>
  <c r="Q41" i="21"/>
  <c r="V41" i="21"/>
  <c r="V39" i="21" s="1"/>
  <c r="G42" i="21"/>
  <c r="M42" i="21" s="1"/>
  <c r="I42" i="21"/>
  <c r="K42" i="21"/>
  <c r="O42" i="21"/>
  <c r="Q42" i="21"/>
  <c r="V42" i="21"/>
  <c r="G43" i="21"/>
  <c r="M43" i="21" s="1"/>
  <c r="I43" i="21"/>
  <c r="K43" i="21"/>
  <c r="O43" i="21"/>
  <c r="Q43" i="21"/>
  <c r="V43" i="21"/>
  <c r="G44" i="21"/>
  <c r="M44" i="21" s="1"/>
  <c r="I44" i="21"/>
  <c r="K44" i="21"/>
  <c r="O44" i="21"/>
  <c r="Q44" i="21"/>
  <c r="V44" i="21"/>
  <c r="G45" i="21"/>
  <c r="M45" i="21" s="1"/>
  <c r="I45" i="21"/>
  <c r="K45" i="21"/>
  <c r="O45" i="21"/>
  <c r="Q45" i="21"/>
  <c r="V45" i="21"/>
  <c r="G46" i="21"/>
  <c r="I46" i="21"/>
  <c r="K46" i="21"/>
  <c r="M46" i="21"/>
  <c r="O46" i="21"/>
  <c r="Q46" i="21"/>
  <c r="V46" i="21"/>
  <c r="G48" i="21"/>
  <c r="I48" i="21"/>
  <c r="K48" i="21"/>
  <c r="M48" i="21"/>
  <c r="O48" i="21"/>
  <c r="Q48" i="21"/>
  <c r="V48" i="21"/>
  <c r="G49" i="21"/>
  <c r="I49" i="21"/>
  <c r="K49" i="21"/>
  <c r="M49" i="21"/>
  <c r="O49" i="21"/>
  <c r="Q49" i="21"/>
  <c r="V49" i="21"/>
  <c r="AE51" i="21"/>
  <c r="G572" i="20"/>
  <c r="BA533" i="20"/>
  <c r="BA496" i="20"/>
  <c r="BA489" i="20"/>
  <c r="BA487" i="20"/>
  <c r="BA486" i="20"/>
  <c r="BA482" i="20"/>
  <c r="BA481" i="20"/>
  <c r="BA480" i="20"/>
  <c r="BA479" i="20"/>
  <c r="BA474" i="20"/>
  <c r="BA466" i="20"/>
  <c r="BA465" i="20"/>
  <c r="BA460" i="20"/>
  <c r="BA445" i="20"/>
  <c r="BA435" i="20"/>
  <c r="BA434" i="20"/>
  <c r="BA432" i="20"/>
  <c r="BA429" i="20"/>
  <c r="BA427" i="20"/>
  <c r="BA423" i="20"/>
  <c r="BA421" i="20"/>
  <c r="BA418" i="20"/>
  <c r="BA417" i="20"/>
  <c r="BA416" i="20"/>
  <c r="BA415" i="20"/>
  <c r="BA414" i="20"/>
  <c r="BA413" i="20"/>
  <c r="BA412" i="20"/>
  <c r="BA381" i="20"/>
  <c r="BA362" i="20"/>
  <c r="BA360" i="20"/>
  <c r="BA328" i="20"/>
  <c r="G9" i="20"/>
  <c r="I9" i="20"/>
  <c r="I8" i="20" s="1"/>
  <c r="K9" i="20"/>
  <c r="K8" i="20" s="1"/>
  <c r="M9" i="20"/>
  <c r="O9" i="20"/>
  <c r="O8" i="20" s="1"/>
  <c r="Q9" i="20"/>
  <c r="Q8" i="20" s="1"/>
  <c r="V9" i="20"/>
  <c r="V8" i="20" s="1"/>
  <c r="G10" i="20"/>
  <c r="G8" i="20" s="1"/>
  <c r="I10" i="20"/>
  <c r="K10" i="20"/>
  <c r="O10" i="20"/>
  <c r="Q10" i="20"/>
  <c r="V10" i="20"/>
  <c r="G11" i="20"/>
  <c r="M11" i="20" s="1"/>
  <c r="I11" i="20"/>
  <c r="K11" i="20"/>
  <c r="O11" i="20"/>
  <c r="Q11" i="20"/>
  <c r="V11" i="20"/>
  <c r="G12" i="20"/>
  <c r="I12" i="20"/>
  <c r="K12" i="20"/>
  <c r="M12" i="20"/>
  <c r="O12" i="20"/>
  <c r="Q12" i="20"/>
  <c r="V12" i="20"/>
  <c r="G13" i="20"/>
  <c r="I13" i="20"/>
  <c r="K13" i="20"/>
  <c r="M13" i="20"/>
  <c r="O13" i="20"/>
  <c r="Q13" i="20"/>
  <c r="V13" i="20"/>
  <c r="G14" i="20"/>
  <c r="I14" i="20"/>
  <c r="K14" i="20"/>
  <c r="M14" i="20"/>
  <c r="O14" i="20"/>
  <c r="Q14" i="20"/>
  <c r="V14" i="20"/>
  <c r="G15" i="20"/>
  <c r="I15" i="20"/>
  <c r="K15" i="20"/>
  <c r="M15" i="20"/>
  <c r="O15" i="20"/>
  <c r="Q15" i="20"/>
  <c r="V15" i="20"/>
  <c r="G17" i="20"/>
  <c r="I17" i="20"/>
  <c r="K17" i="20"/>
  <c r="M17" i="20"/>
  <c r="O17" i="20"/>
  <c r="Q17" i="20"/>
  <c r="V17" i="20"/>
  <c r="G18" i="20"/>
  <c r="M18" i="20" s="1"/>
  <c r="I18" i="20"/>
  <c r="K18" i="20"/>
  <c r="O18" i="20"/>
  <c r="Q18" i="20"/>
  <c r="V18" i="20"/>
  <c r="G19" i="20"/>
  <c r="M19" i="20" s="1"/>
  <c r="I19" i="20"/>
  <c r="K19" i="20"/>
  <c r="O19" i="20"/>
  <c r="Q19" i="20"/>
  <c r="V19" i="20"/>
  <c r="G20" i="20"/>
  <c r="M20" i="20" s="1"/>
  <c r="I20" i="20"/>
  <c r="K20" i="20"/>
  <c r="O20" i="20"/>
  <c r="Q20" i="20"/>
  <c r="V20" i="20"/>
  <c r="G21" i="20"/>
  <c r="M21" i="20" s="1"/>
  <c r="I21" i="20"/>
  <c r="K21" i="20"/>
  <c r="O21" i="20"/>
  <c r="Q21" i="20"/>
  <c r="V21" i="20"/>
  <c r="G22" i="20"/>
  <c r="I22" i="20"/>
  <c r="K22" i="20"/>
  <c r="M22" i="20"/>
  <c r="O22" i="20"/>
  <c r="Q22" i="20"/>
  <c r="V22" i="20"/>
  <c r="G23" i="20"/>
  <c r="I23" i="20"/>
  <c r="K23" i="20"/>
  <c r="M23" i="20"/>
  <c r="O23" i="20"/>
  <c r="Q23" i="20"/>
  <c r="V23" i="20"/>
  <c r="G24" i="20"/>
  <c r="I24" i="20"/>
  <c r="K24" i="20"/>
  <c r="M24" i="20"/>
  <c r="O24" i="20"/>
  <c r="Q24" i="20"/>
  <c r="V24" i="20"/>
  <c r="G25" i="20"/>
  <c r="I25" i="20"/>
  <c r="K25" i="20"/>
  <c r="M25" i="20"/>
  <c r="O25" i="20"/>
  <c r="Q25" i="20"/>
  <c r="V25" i="20"/>
  <c r="G26" i="20"/>
  <c r="I26" i="20"/>
  <c r="K26" i="20"/>
  <c r="M26" i="20"/>
  <c r="O26" i="20"/>
  <c r="Q26" i="20"/>
  <c r="V26" i="20"/>
  <c r="G27" i="20"/>
  <c r="M27" i="20" s="1"/>
  <c r="I27" i="20"/>
  <c r="K27" i="20"/>
  <c r="O27" i="20"/>
  <c r="Q27" i="20"/>
  <c r="V27" i="20"/>
  <c r="G28" i="20"/>
  <c r="M28" i="20" s="1"/>
  <c r="I28" i="20"/>
  <c r="K28" i="20"/>
  <c r="O28" i="20"/>
  <c r="Q28" i="20"/>
  <c r="V28" i="20"/>
  <c r="G29" i="20"/>
  <c r="I29" i="20"/>
  <c r="K29" i="20"/>
  <c r="M29" i="20"/>
  <c r="O29" i="20"/>
  <c r="Q29" i="20"/>
  <c r="V29" i="20"/>
  <c r="G30" i="20"/>
  <c r="I30" i="20"/>
  <c r="K30" i="20"/>
  <c r="M30" i="20"/>
  <c r="O30" i="20"/>
  <c r="Q30" i="20"/>
  <c r="V30" i="20"/>
  <c r="G31" i="20"/>
  <c r="I31" i="20"/>
  <c r="K31" i="20"/>
  <c r="M31" i="20"/>
  <c r="O31" i="20"/>
  <c r="Q31" i="20"/>
  <c r="V31" i="20"/>
  <c r="G32" i="20"/>
  <c r="I32" i="20"/>
  <c r="K32" i="20"/>
  <c r="M32" i="20"/>
  <c r="O32" i="20"/>
  <c r="Q32" i="20"/>
  <c r="V32" i="20"/>
  <c r="G33" i="20"/>
  <c r="I33" i="20"/>
  <c r="K33" i="20"/>
  <c r="M33" i="20"/>
  <c r="O33" i="20"/>
  <c r="Q33" i="20"/>
  <c r="V33" i="20"/>
  <c r="G34" i="20"/>
  <c r="M34" i="20" s="1"/>
  <c r="I34" i="20"/>
  <c r="K34" i="20"/>
  <c r="O34" i="20"/>
  <c r="Q34" i="20"/>
  <c r="V34" i="20"/>
  <c r="G35" i="20"/>
  <c r="M35" i="20" s="1"/>
  <c r="I35" i="20"/>
  <c r="K35" i="20"/>
  <c r="O35" i="20"/>
  <c r="Q35" i="20"/>
  <c r="V35" i="20"/>
  <c r="G36" i="20"/>
  <c r="M36" i="20" s="1"/>
  <c r="I36" i="20"/>
  <c r="K36" i="20"/>
  <c r="O36" i="20"/>
  <c r="Q36" i="20"/>
  <c r="V36" i="20"/>
  <c r="G37" i="20"/>
  <c r="M37" i="20" s="1"/>
  <c r="I37" i="20"/>
  <c r="K37" i="20"/>
  <c r="O37" i="20"/>
  <c r="Q37" i="20"/>
  <c r="V37" i="20"/>
  <c r="G38" i="20"/>
  <c r="I38" i="20"/>
  <c r="K38" i="20"/>
  <c r="M38" i="20"/>
  <c r="O38" i="20"/>
  <c r="Q38" i="20"/>
  <c r="V38" i="20"/>
  <c r="G39" i="20"/>
  <c r="I39" i="20"/>
  <c r="K39" i="20"/>
  <c r="M39" i="20"/>
  <c r="O39" i="20"/>
  <c r="Q39" i="20"/>
  <c r="V39" i="20"/>
  <c r="G40" i="20"/>
  <c r="I40" i="20"/>
  <c r="K40" i="20"/>
  <c r="M40" i="20"/>
  <c r="O40" i="20"/>
  <c r="Q40" i="20"/>
  <c r="V40" i="20"/>
  <c r="G41" i="20"/>
  <c r="I41" i="20"/>
  <c r="K41" i="20"/>
  <c r="M41" i="20"/>
  <c r="O41" i="20"/>
  <c r="Q41" i="20"/>
  <c r="V41" i="20"/>
  <c r="G42" i="20"/>
  <c r="I42" i="20"/>
  <c r="K42" i="20"/>
  <c r="M42" i="20"/>
  <c r="O42" i="20"/>
  <c r="Q42" i="20"/>
  <c r="V42" i="20"/>
  <c r="G43" i="20"/>
  <c r="M43" i="20" s="1"/>
  <c r="I43" i="20"/>
  <c r="K43" i="20"/>
  <c r="O43" i="20"/>
  <c r="Q43" i="20"/>
  <c r="V43" i="20"/>
  <c r="G44" i="20"/>
  <c r="M44" i="20" s="1"/>
  <c r="I44" i="20"/>
  <c r="K44" i="20"/>
  <c r="O44" i="20"/>
  <c r="Q44" i="20"/>
  <c r="V44" i="20"/>
  <c r="G45" i="20"/>
  <c r="I45" i="20"/>
  <c r="K45" i="20"/>
  <c r="M45" i="20"/>
  <c r="O45" i="20"/>
  <c r="Q45" i="20"/>
  <c r="V45" i="20"/>
  <c r="G46" i="20"/>
  <c r="I46" i="20"/>
  <c r="K46" i="20"/>
  <c r="M46" i="20"/>
  <c r="O46" i="20"/>
  <c r="Q46" i="20"/>
  <c r="V46" i="20"/>
  <c r="G47" i="20"/>
  <c r="I47" i="20"/>
  <c r="K47" i="20"/>
  <c r="M47" i="20"/>
  <c r="O47" i="20"/>
  <c r="Q47" i="20"/>
  <c r="V47" i="20"/>
  <c r="G48" i="20"/>
  <c r="I48" i="20"/>
  <c r="K48" i="20"/>
  <c r="M48" i="20"/>
  <c r="O48" i="20"/>
  <c r="Q48" i="20"/>
  <c r="V48" i="20"/>
  <c r="G49" i="20"/>
  <c r="I49" i="20"/>
  <c r="K49" i="20"/>
  <c r="M49" i="20"/>
  <c r="O49" i="20"/>
  <c r="Q49" i="20"/>
  <c r="V49" i="20"/>
  <c r="G50" i="20"/>
  <c r="M50" i="20" s="1"/>
  <c r="I50" i="20"/>
  <c r="K50" i="20"/>
  <c r="O50" i="20"/>
  <c r="Q50" i="20"/>
  <c r="V50" i="20"/>
  <c r="G51" i="20"/>
  <c r="M51" i="20" s="1"/>
  <c r="I51" i="20"/>
  <c r="K51" i="20"/>
  <c r="O51" i="20"/>
  <c r="Q51" i="20"/>
  <c r="V51" i="20"/>
  <c r="G52" i="20"/>
  <c r="M52" i="20" s="1"/>
  <c r="I52" i="20"/>
  <c r="K52" i="20"/>
  <c r="O52" i="20"/>
  <c r="Q52" i="20"/>
  <c r="V52" i="20"/>
  <c r="G53" i="20"/>
  <c r="M53" i="20" s="1"/>
  <c r="I53" i="20"/>
  <c r="K53" i="20"/>
  <c r="O53" i="20"/>
  <c r="Q53" i="20"/>
  <c r="V53" i="20"/>
  <c r="G55" i="20"/>
  <c r="I55" i="20"/>
  <c r="K55" i="20"/>
  <c r="M55" i="20"/>
  <c r="O55" i="20"/>
  <c r="Q55" i="20"/>
  <c r="V55" i="20"/>
  <c r="G57" i="20"/>
  <c r="I57" i="20"/>
  <c r="K57" i="20"/>
  <c r="M57" i="20"/>
  <c r="O57" i="20"/>
  <c r="Q57" i="20"/>
  <c r="V57" i="20"/>
  <c r="G58" i="20"/>
  <c r="I58" i="20"/>
  <c r="K58" i="20"/>
  <c r="M58" i="20"/>
  <c r="O58" i="20"/>
  <c r="Q58" i="20"/>
  <c r="V58" i="20"/>
  <c r="G59" i="20"/>
  <c r="I59" i="20"/>
  <c r="K59" i="20"/>
  <c r="M59" i="20"/>
  <c r="O59" i="20"/>
  <c r="Q59" i="20"/>
  <c r="V59" i="20"/>
  <c r="G60" i="20"/>
  <c r="I60" i="20"/>
  <c r="K60" i="20"/>
  <c r="M60" i="20"/>
  <c r="O60" i="20"/>
  <c r="Q60" i="20"/>
  <c r="V60" i="20"/>
  <c r="G61" i="20"/>
  <c r="M61" i="20" s="1"/>
  <c r="I61" i="20"/>
  <c r="K61" i="20"/>
  <c r="O61" i="20"/>
  <c r="Q61" i="20"/>
  <c r="V61" i="20"/>
  <c r="G62" i="20"/>
  <c r="M62" i="20" s="1"/>
  <c r="I62" i="20"/>
  <c r="K62" i="20"/>
  <c r="O62" i="20"/>
  <c r="Q62" i="20"/>
  <c r="V62" i="20"/>
  <c r="G63" i="20"/>
  <c r="I63" i="20"/>
  <c r="K63" i="20"/>
  <c r="M63" i="20"/>
  <c r="O63" i="20"/>
  <c r="Q63" i="20"/>
  <c r="V63" i="20"/>
  <c r="G64" i="20"/>
  <c r="I64" i="20"/>
  <c r="K64" i="20"/>
  <c r="M64" i="20"/>
  <c r="O64" i="20"/>
  <c r="Q64" i="20"/>
  <c r="V64" i="20"/>
  <c r="G65" i="20"/>
  <c r="I65" i="20"/>
  <c r="K65" i="20"/>
  <c r="M65" i="20"/>
  <c r="O65" i="20"/>
  <c r="Q65" i="20"/>
  <c r="V65" i="20"/>
  <c r="G66" i="20"/>
  <c r="I66" i="20"/>
  <c r="K66" i="20"/>
  <c r="M66" i="20"/>
  <c r="O66" i="20"/>
  <c r="Q66" i="20"/>
  <c r="V66" i="20"/>
  <c r="G67" i="20"/>
  <c r="I67" i="20"/>
  <c r="K67" i="20"/>
  <c r="M67" i="20"/>
  <c r="O67" i="20"/>
  <c r="Q67" i="20"/>
  <c r="V67" i="20"/>
  <c r="G68" i="20"/>
  <c r="M68" i="20" s="1"/>
  <c r="I68" i="20"/>
  <c r="K68" i="20"/>
  <c r="O68" i="20"/>
  <c r="Q68" i="20"/>
  <c r="V68" i="20"/>
  <c r="G69" i="20"/>
  <c r="M69" i="20" s="1"/>
  <c r="I69" i="20"/>
  <c r="K69" i="20"/>
  <c r="O69" i="20"/>
  <c r="Q69" i="20"/>
  <c r="V69" i="20"/>
  <c r="G70" i="20"/>
  <c r="M70" i="20" s="1"/>
  <c r="I70" i="20"/>
  <c r="K70" i="20"/>
  <c r="O70" i="20"/>
  <c r="Q70" i="20"/>
  <c r="V70" i="20"/>
  <c r="G71" i="20"/>
  <c r="M71" i="20" s="1"/>
  <c r="I71" i="20"/>
  <c r="K71" i="20"/>
  <c r="O71" i="20"/>
  <c r="Q71" i="20"/>
  <c r="V71" i="20"/>
  <c r="G72" i="20"/>
  <c r="I72" i="20"/>
  <c r="K72" i="20"/>
  <c r="M72" i="20"/>
  <c r="O72" i="20"/>
  <c r="Q72" i="20"/>
  <c r="V72" i="20"/>
  <c r="G73" i="20"/>
  <c r="I73" i="20"/>
  <c r="K73" i="20"/>
  <c r="M73" i="20"/>
  <c r="O73" i="20"/>
  <c r="Q73" i="20"/>
  <c r="V73" i="20"/>
  <c r="G74" i="20"/>
  <c r="I74" i="20"/>
  <c r="K74" i="20"/>
  <c r="M74" i="20"/>
  <c r="O74" i="20"/>
  <c r="Q74" i="20"/>
  <c r="V74" i="20"/>
  <c r="G75" i="20"/>
  <c r="I75" i="20"/>
  <c r="K75" i="20"/>
  <c r="M75" i="20"/>
  <c r="O75" i="20"/>
  <c r="Q75" i="20"/>
  <c r="V75" i="20"/>
  <c r="G76" i="20"/>
  <c r="I76" i="20"/>
  <c r="K76" i="20"/>
  <c r="M76" i="20"/>
  <c r="O76" i="20"/>
  <c r="Q76" i="20"/>
  <c r="V76" i="20"/>
  <c r="G77" i="20"/>
  <c r="M77" i="20" s="1"/>
  <c r="I77" i="20"/>
  <c r="K77" i="20"/>
  <c r="O77" i="20"/>
  <c r="Q77" i="20"/>
  <c r="V77" i="20"/>
  <c r="G78" i="20"/>
  <c r="M78" i="20" s="1"/>
  <c r="I78" i="20"/>
  <c r="K78" i="20"/>
  <c r="O78" i="20"/>
  <c r="Q78" i="20"/>
  <c r="V78" i="20"/>
  <c r="G79" i="20"/>
  <c r="I79" i="20"/>
  <c r="K79" i="20"/>
  <c r="M79" i="20"/>
  <c r="O79" i="20"/>
  <c r="Q79" i="20"/>
  <c r="V79" i="20"/>
  <c r="G80" i="20"/>
  <c r="I80" i="20"/>
  <c r="K80" i="20"/>
  <c r="M80" i="20"/>
  <c r="O80" i="20"/>
  <c r="Q80" i="20"/>
  <c r="V80" i="20"/>
  <c r="G82" i="20"/>
  <c r="I82" i="20"/>
  <c r="K82" i="20"/>
  <c r="M82" i="20"/>
  <c r="O82" i="20"/>
  <c r="Q82" i="20"/>
  <c r="Q81" i="20" s="1"/>
  <c r="V82" i="20"/>
  <c r="G83" i="20"/>
  <c r="I83" i="20"/>
  <c r="K83" i="20"/>
  <c r="K81" i="20" s="1"/>
  <c r="M83" i="20"/>
  <c r="O83" i="20"/>
  <c r="Q83" i="20"/>
  <c r="V83" i="20"/>
  <c r="V81" i="20" s="1"/>
  <c r="G84" i="20"/>
  <c r="M84" i="20" s="1"/>
  <c r="I84" i="20"/>
  <c r="K84" i="20"/>
  <c r="O84" i="20"/>
  <c r="Q84" i="20"/>
  <c r="V84" i="20"/>
  <c r="G85" i="20"/>
  <c r="M85" i="20" s="1"/>
  <c r="I85" i="20"/>
  <c r="K85" i="20"/>
  <c r="O85" i="20"/>
  <c r="Q85" i="20"/>
  <c r="V85" i="20"/>
  <c r="G86" i="20"/>
  <c r="M86" i="20" s="1"/>
  <c r="I86" i="20"/>
  <c r="I81" i="20" s="1"/>
  <c r="K86" i="20"/>
  <c r="O86" i="20"/>
  <c r="Q86" i="20"/>
  <c r="V86" i="20"/>
  <c r="G87" i="20"/>
  <c r="M87" i="20" s="1"/>
  <c r="I87" i="20"/>
  <c r="K87" i="20"/>
  <c r="O87" i="20"/>
  <c r="Q87" i="20"/>
  <c r="V87" i="20"/>
  <c r="G88" i="20"/>
  <c r="I88" i="20"/>
  <c r="K88" i="20"/>
  <c r="M88" i="20"/>
  <c r="O88" i="20"/>
  <c r="Q88" i="20"/>
  <c r="V88" i="20"/>
  <c r="G89" i="20"/>
  <c r="I89" i="20"/>
  <c r="K89" i="20"/>
  <c r="M89" i="20"/>
  <c r="O89" i="20"/>
  <c r="O81" i="20" s="1"/>
  <c r="Q89" i="20"/>
  <c r="V89" i="20"/>
  <c r="G90" i="20"/>
  <c r="I90" i="20"/>
  <c r="K90" i="20"/>
  <c r="M90" i="20"/>
  <c r="O90" i="20"/>
  <c r="Q90" i="20"/>
  <c r="V90" i="20"/>
  <c r="G91" i="20"/>
  <c r="I91" i="20"/>
  <c r="K91" i="20"/>
  <c r="M91" i="20"/>
  <c r="O91" i="20"/>
  <c r="Q91" i="20"/>
  <c r="V91" i="20"/>
  <c r="G92" i="20"/>
  <c r="I92" i="20"/>
  <c r="K92" i="20"/>
  <c r="M92" i="20"/>
  <c r="O92" i="20"/>
  <c r="Q92" i="20"/>
  <c r="V92" i="20"/>
  <c r="G93" i="20"/>
  <c r="M93" i="20" s="1"/>
  <c r="I93" i="20"/>
  <c r="K93" i="20"/>
  <c r="O93" i="20"/>
  <c r="Q93" i="20"/>
  <c r="V93" i="20"/>
  <c r="G94" i="20"/>
  <c r="M94" i="20" s="1"/>
  <c r="I94" i="20"/>
  <c r="K94" i="20"/>
  <c r="O94" i="20"/>
  <c r="Q94" i="20"/>
  <c r="V94" i="20"/>
  <c r="G95" i="20"/>
  <c r="M95" i="20" s="1"/>
  <c r="I95" i="20"/>
  <c r="K95" i="20"/>
  <c r="O95" i="20"/>
  <c r="Q95" i="20"/>
  <c r="V95" i="20"/>
  <c r="G96" i="20"/>
  <c r="I96" i="20"/>
  <c r="K96" i="20"/>
  <c r="M96" i="20"/>
  <c r="O96" i="20"/>
  <c r="Q96" i="20"/>
  <c r="V96" i="20"/>
  <c r="G97" i="20"/>
  <c r="M97" i="20" s="1"/>
  <c r="I97" i="20"/>
  <c r="K97" i="20"/>
  <c r="O97" i="20"/>
  <c r="Q97" i="20"/>
  <c r="V97" i="20"/>
  <c r="G98" i="20"/>
  <c r="I98" i="20"/>
  <c r="K98" i="20"/>
  <c r="M98" i="20"/>
  <c r="O98" i="20"/>
  <c r="Q98" i="20"/>
  <c r="V98" i="20"/>
  <c r="G99" i="20"/>
  <c r="I99" i="20"/>
  <c r="K99" i="20"/>
  <c r="M99" i="20"/>
  <c r="O99" i="20"/>
  <c r="Q99" i="20"/>
  <c r="V99" i="20"/>
  <c r="G100" i="20"/>
  <c r="M100" i="20" s="1"/>
  <c r="I100" i="20"/>
  <c r="K100" i="20"/>
  <c r="O100" i="20"/>
  <c r="Q100" i="20"/>
  <c r="V100" i="20"/>
  <c r="G101" i="20"/>
  <c r="M101" i="20" s="1"/>
  <c r="I101" i="20"/>
  <c r="K101" i="20"/>
  <c r="O101" i="20"/>
  <c r="Q101" i="20"/>
  <c r="V101" i="20"/>
  <c r="G102" i="20"/>
  <c r="M102" i="20" s="1"/>
  <c r="I102" i="20"/>
  <c r="K102" i="20"/>
  <c r="O102" i="20"/>
  <c r="Q102" i="20"/>
  <c r="V102" i="20"/>
  <c r="G103" i="20"/>
  <c r="M103" i="20" s="1"/>
  <c r="I103" i="20"/>
  <c r="K103" i="20"/>
  <c r="O103" i="20"/>
  <c r="Q103" i="20"/>
  <c r="V103" i="20"/>
  <c r="G104" i="20"/>
  <c r="I104" i="20"/>
  <c r="K104" i="20"/>
  <c r="M104" i="20"/>
  <c r="O104" i="20"/>
  <c r="Q104" i="20"/>
  <c r="V104" i="20"/>
  <c r="G105" i="20"/>
  <c r="I105" i="20"/>
  <c r="K105" i="20"/>
  <c r="M105" i="20"/>
  <c r="O105" i="20"/>
  <c r="Q105" i="20"/>
  <c r="V105" i="20"/>
  <c r="G106" i="20"/>
  <c r="I106" i="20"/>
  <c r="K106" i="20"/>
  <c r="M106" i="20"/>
  <c r="O106" i="20"/>
  <c r="Q106" i="20"/>
  <c r="V106" i="20"/>
  <c r="G107" i="20"/>
  <c r="I107" i="20"/>
  <c r="K107" i="20"/>
  <c r="M107" i="20"/>
  <c r="O107" i="20"/>
  <c r="Q107" i="20"/>
  <c r="V107" i="20"/>
  <c r="G108" i="20"/>
  <c r="I108" i="20"/>
  <c r="K108" i="20"/>
  <c r="M108" i="20"/>
  <c r="O108" i="20"/>
  <c r="Q108" i="20"/>
  <c r="V108" i="20"/>
  <c r="G109" i="20"/>
  <c r="M109" i="20" s="1"/>
  <c r="I109" i="20"/>
  <c r="K109" i="20"/>
  <c r="O109" i="20"/>
  <c r="Q109" i="20"/>
  <c r="V109" i="20"/>
  <c r="G110" i="20"/>
  <c r="M110" i="20" s="1"/>
  <c r="I110" i="20"/>
  <c r="K110" i="20"/>
  <c r="O110" i="20"/>
  <c r="Q110" i="20"/>
  <c r="V110" i="20"/>
  <c r="G111" i="20"/>
  <c r="M111" i="20" s="1"/>
  <c r="I111" i="20"/>
  <c r="K111" i="20"/>
  <c r="O111" i="20"/>
  <c r="Q111" i="20"/>
  <c r="V111" i="20"/>
  <c r="G112" i="20"/>
  <c r="I112" i="20"/>
  <c r="K112" i="20"/>
  <c r="M112" i="20"/>
  <c r="O112" i="20"/>
  <c r="Q112" i="20"/>
  <c r="V112" i="20"/>
  <c r="G113" i="20"/>
  <c r="M113" i="20" s="1"/>
  <c r="I113" i="20"/>
  <c r="K113" i="20"/>
  <c r="O113" i="20"/>
  <c r="Q113" i="20"/>
  <c r="V113" i="20"/>
  <c r="G114" i="20"/>
  <c r="I114" i="20"/>
  <c r="K114" i="20"/>
  <c r="M114" i="20"/>
  <c r="O114" i="20"/>
  <c r="Q114" i="20"/>
  <c r="V114" i="20"/>
  <c r="G115" i="20"/>
  <c r="I115" i="20"/>
  <c r="K115" i="20"/>
  <c r="M115" i="20"/>
  <c r="O115" i="20"/>
  <c r="Q115" i="20"/>
  <c r="V115" i="20"/>
  <c r="G117" i="20"/>
  <c r="M117" i="20" s="1"/>
  <c r="I117" i="20"/>
  <c r="I116" i="20" s="1"/>
  <c r="K117" i="20"/>
  <c r="O117" i="20"/>
  <c r="O116" i="20" s="1"/>
  <c r="Q117" i="20"/>
  <c r="V117" i="20"/>
  <c r="G118" i="20"/>
  <c r="M118" i="20" s="1"/>
  <c r="I118" i="20"/>
  <c r="K118" i="20"/>
  <c r="K116" i="20" s="1"/>
  <c r="O118" i="20"/>
  <c r="Q118" i="20"/>
  <c r="V118" i="20"/>
  <c r="G119" i="20"/>
  <c r="M119" i="20" s="1"/>
  <c r="I119" i="20"/>
  <c r="K119" i="20"/>
  <c r="O119" i="20"/>
  <c r="Q119" i="20"/>
  <c r="V119" i="20"/>
  <c r="V116" i="20" s="1"/>
  <c r="G120" i="20"/>
  <c r="I120" i="20"/>
  <c r="K120" i="20"/>
  <c r="M120" i="20"/>
  <c r="O120" i="20"/>
  <c r="Q120" i="20"/>
  <c r="V120" i="20"/>
  <c r="G121" i="20"/>
  <c r="I121" i="20"/>
  <c r="K121" i="20"/>
  <c r="M121" i="20"/>
  <c r="O121" i="20"/>
  <c r="Q121" i="20"/>
  <c r="V121" i="20"/>
  <c r="G122" i="20"/>
  <c r="I122" i="20"/>
  <c r="K122" i="20"/>
  <c r="M122" i="20"/>
  <c r="O122" i="20"/>
  <c r="Q122" i="20"/>
  <c r="Q116" i="20" s="1"/>
  <c r="V122" i="20"/>
  <c r="G123" i="20"/>
  <c r="I123" i="20"/>
  <c r="K123" i="20"/>
  <c r="M123" i="20"/>
  <c r="O123" i="20"/>
  <c r="Q123" i="20"/>
  <c r="V123" i="20"/>
  <c r="G124" i="20"/>
  <c r="I124" i="20"/>
  <c r="K124" i="20"/>
  <c r="M124" i="20"/>
  <c r="O124" i="20"/>
  <c r="Q124" i="20"/>
  <c r="V124" i="20"/>
  <c r="G125" i="20"/>
  <c r="M125" i="20" s="1"/>
  <c r="I125" i="20"/>
  <c r="K125" i="20"/>
  <c r="O125" i="20"/>
  <c r="Q125" i="20"/>
  <c r="V125" i="20"/>
  <c r="G126" i="20"/>
  <c r="M126" i="20" s="1"/>
  <c r="I126" i="20"/>
  <c r="K126" i="20"/>
  <c r="O126" i="20"/>
  <c r="Q126" i="20"/>
  <c r="V126" i="20"/>
  <c r="G127" i="20"/>
  <c r="I127" i="20"/>
  <c r="K127" i="20"/>
  <c r="M127" i="20"/>
  <c r="O127" i="20"/>
  <c r="Q127" i="20"/>
  <c r="V127" i="20"/>
  <c r="G128" i="20"/>
  <c r="I128" i="20"/>
  <c r="K128" i="20"/>
  <c r="M128" i="20"/>
  <c r="O128" i="20"/>
  <c r="Q128" i="20"/>
  <c r="V128" i="20"/>
  <c r="G129" i="20"/>
  <c r="M129" i="20" s="1"/>
  <c r="I129" i="20"/>
  <c r="K129" i="20"/>
  <c r="O129" i="20"/>
  <c r="Q129" i="20"/>
  <c r="V129" i="20"/>
  <c r="G130" i="20"/>
  <c r="I130" i="20"/>
  <c r="K130" i="20"/>
  <c r="M130" i="20"/>
  <c r="O130" i="20"/>
  <c r="Q130" i="20"/>
  <c r="V130" i="20"/>
  <c r="G135" i="20"/>
  <c r="I135" i="20"/>
  <c r="K135" i="20"/>
  <c r="M135" i="20"/>
  <c r="O135" i="20"/>
  <c r="Q135" i="20"/>
  <c r="V135" i="20"/>
  <c r="G147" i="20"/>
  <c r="M147" i="20" s="1"/>
  <c r="I147" i="20"/>
  <c r="K147" i="20"/>
  <c r="O147" i="20"/>
  <c r="Q147" i="20"/>
  <c r="V147" i="20"/>
  <c r="G148" i="20"/>
  <c r="M148" i="20" s="1"/>
  <c r="I148" i="20"/>
  <c r="K148" i="20"/>
  <c r="O148" i="20"/>
  <c r="Q148" i="20"/>
  <c r="V148" i="20"/>
  <c r="G159" i="20"/>
  <c r="M159" i="20" s="1"/>
  <c r="I159" i="20"/>
  <c r="K159" i="20"/>
  <c r="O159" i="20"/>
  <c r="Q159" i="20"/>
  <c r="V159" i="20"/>
  <c r="G172" i="20"/>
  <c r="M172" i="20" s="1"/>
  <c r="I172" i="20"/>
  <c r="K172" i="20"/>
  <c r="O172" i="20"/>
  <c r="Q172" i="20"/>
  <c r="V172" i="20"/>
  <c r="G186" i="20"/>
  <c r="I186" i="20"/>
  <c r="K186" i="20"/>
  <c r="M186" i="20"/>
  <c r="O186" i="20"/>
  <c r="Q186" i="20"/>
  <c r="V186" i="20"/>
  <c r="G193" i="20"/>
  <c r="I193" i="20"/>
  <c r="K193" i="20"/>
  <c r="M193" i="20"/>
  <c r="O193" i="20"/>
  <c r="Q193" i="20"/>
  <c r="V193" i="20"/>
  <c r="G206" i="20"/>
  <c r="I206" i="20"/>
  <c r="K206" i="20"/>
  <c r="M206" i="20"/>
  <c r="O206" i="20"/>
  <c r="Q206" i="20"/>
  <c r="V206" i="20"/>
  <c r="G218" i="20"/>
  <c r="I218" i="20"/>
  <c r="K218" i="20"/>
  <c r="M218" i="20"/>
  <c r="O218" i="20"/>
  <c r="Q218" i="20"/>
  <c r="V218" i="20"/>
  <c r="G228" i="20"/>
  <c r="I228" i="20"/>
  <c r="K228" i="20"/>
  <c r="M228" i="20"/>
  <c r="O228" i="20"/>
  <c r="Q228" i="20"/>
  <c r="V228" i="20"/>
  <c r="G229" i="20"/>
  <c r="M229" i="20" s="1"/>
  <c r="I229" i="20"/>
  <c r="K229" i="20"/>
  <c r="O229" i="20"/>
  <c r="Q229" i="20"/>
  <c r="V229" i="20"/>
  <c r="G230" i="20"/>
  <c r="M230" i="20" s="1"/>
  <c r="I230" i="20"/>
  <c r="K230" i="20"/>
  <c r="O230" i="20"/>
  <c r="Q230" i="20"/>
  <c r="V230" i="20"/>
  <c r="G231" i="20"/>
  <c r="I231" i="20"/>
  <c r="K231" i="20"/>
  <c r="M231" i="20"/>
  <c r="O231" i="20"/>
  <c r="Q231" i="20"/>
  <c r="V231" i="20"/>
  <c r="G232" i="20"/>
  <c r="I232" i="20"/>
  <c r="K232" i="20"/>
  <c r="M232" i="20"/>
  <c r="O232" i="20"/>
  <c r="Q232" i="20"/>
  <c r="V232" i="20"/>
  <c r="G233" i="20"/>
  <c r="M233" i="20" s="1"/>
  <c r="I233" i="20"/>
  <c r="K233" i="20"/>
  <c r="O233" i="20"/>
  <c r="Q233" i="20"/>
  <c r="V233" i="20"/>
  <c r="G234" i="20"/>
  <c r="I234" i="20"/>
  <c r="K234" i="20"/>
  <c r="M234" i="20"/>
  <c r="O234" i="20"/>
  <c r="Q234" i="20"/>
  <c r="V234" i="20"/>
  <c r="G235" i="20"/>
  <c r="I235" i="20"/>
  <c r="K235" i="20"/>
  <c r="M235" i="20"/>
  <c r="O235" i="20"/>
  <c r="Q235" i="20"/>
  <c r="V235" i="20"/>
  <c r="G236" i="20"/>
  <c r="M236" i="20" s="1"/>
  <c r="I236" i="20"/>
  <c r="K236" i="20"/>
  <c r="O236" i="20"/>
  <c r="Q236" i="20"/>
  <c r="V236" i="20"/>
  <c r="G237" i="20"/>
  <c r="M237" i="20" s="1"/>
  <c r="I237" i="20"/>
  <c r="K237" i="20"/>
  <c r="O237" i="20"/>
  <c r="Q237" i="20"/>
  <c r="V237" i="20"/>
  <c r="G238" i="20"/>
  <c r="M238" i="20" s="1"/>
  <c r="I238" i="20"/>
  <c r="K238" i="20"/>
  <c r="O238" i="20"/>
  <c r="Q238" i="20"/>
  <c r="V238" i="20"/>
  <c r="G239" i="20"/>
  <c r="M239" i="20" s="1"/>
  <c r="I239" i="20"/>
  <c r="K239" i="20"/>
  <c r="O239" i="20"/>
  <c r="Q239" i="20"/>
  <c r="V239" i="20"/>
  <c r="G240" i="20"/>
  <c r="I240" i="20"/>
  <c r="K240" i="20"/>
  <c r="M240" i="20"/>
  <c r="O240" i="20"/>
  <c r="Q240" i="20"/>
  <c r="V240" i="20"/>
  <c r="G241" i="20"/>
  <c r="I241" i="20"/>
  <c r="K241" i="20"/>
  <c r="M241" i="20"/>
  <c r="O241" i="20"/>
  <c r="Q241" i="20"/>
  <c r="V241" i="20"/>
  <c r="G242" i="20"/>
  <c r="I242" i="20"/>
  <c r="K242" i="20"/>
  <c r="M242" i="20"/>
  <c r="O242" i="20"/>
  <c r="Q242" i="20"/>
  <c r="V242" i="20"/>
  <c r="G243" i="20"/>
  <c r="I243" i="20"/>
  <c r="K243" i="20"/>
  <c r="M243" i="20"/>
  <c r="O243" i="20"/>
  <c r="Q243" i="20"/>
  <c r="V243" i="20"/>
  <c r="G244" i="20"/>
  <c r="I244" i="20"/>
  <c r="K244" i="20"/>
  <c r="M244" i="20"/>
  <c r="O244" i="20"/>
  <c r="Q244" i="20"/>
  <c r="V244" i="20"/>
  <c r="G245" i="20"/>
  <c r="M245" i="20" s="1"/>
  <c r="I245" i="20"/>
  <c r="K245" i="20"/>
  <c r="O245" i="20"/>
  <c r="Q245" i="20"/>
  <c r="V245" i="20"/>
  <c r="G246" i="20"/>
  <c r="M246" i="20" s="1"/>
  <c r="I246" i="20"/>
  <c r="K246" i="20"/>
  <c r="O246" i="20"/>
  <c r="Q246" i="20"/>
  <c r="V246" i="20"/>
  <c r="G247" i="20"/>
  <c r="I247" i="20"/>
  <c r="K247" i="20"/>
  <c r="M247" i="20"/>
  <c r="O247" i="20"/>
  <c r="Q247" i="20"/>
  <c r="V247" i="20"/>
  <c r="G248" i="20"/>
  <c r="I248" i="20"/>
  <c r="K248" i="20"/>
  <c r="M248" i="20"/>
  <c r="O248" i="20"/>
  <c r="Q248" i="20"/>
  <c r="V248" i="20"/>
  <c r="G249" i="20"/>
  <c r="I249" i="20"/>
  <c r="K249" i="20"/>
  <c r="M249" i="20"/>
  <c r="O249" i="20"/>
  <c r="Q249" i="20"/>
  <c r="V249" i="20"/>
  <c r="G250" i="20"/>
  <c r="I250" i="20"/>
  <c r="K250" i="20"/>
  <c r="M250" i="20"/>
  <c r="O250" i="20"/>
  <c r="Q250" i="20"/>
  <c r="V250" i="20"/>
  <c r="G251" i="20"/>
  <c r="I251" i="20"/>
  <c r="K251" i="20"/>
  <c r="M251" i="20"/>
  <c r="O251" i="20"/>
  <c r="Q251" i="20"/>
  <c r="V251" i="20"/>
  <c r="G252" i="20"/>
  <c r="M252" i="20" s="1"/>
  <c r="I252" i="20"/>
  <c r="K252" i="20"/>
  <c r="O252" i="20"/>
  <c r="Q252" i="20"/>
  <c r="V252" i="20"/>
  <c r="G253" i="20"/>
  <c r="M253" i="20" s="1"/>
  <c r="I253" i="20"/>
  <c r="K253" i="20"/>
  <c r="O253" i="20"/>
  <c r="Q253" i="20"/>
  <c r="V253" i="20"/>
  <c r="G254" i="20"/>
  <c r="M254" i="20" s="1"/>
  <c r="I254" i="20"/>
  <c r="K254" i="20"/>
  <c r="O254" i="20"/>
  <c r="Q254" i="20"/>
  <c r="V254" i="20"/>
  <c r="G255" i="20"/>
  <c r="M255" i="20" s="1"/>
  <c r="I255" i="20"/>
  <c r="K255" i="20"/>
  <c r="O255" i="20"/>
  <c r="Q255" i="20"/>
  <c r="V255" i="20"/>
  <c r="G256" i="20"/>
  <c r="I256" i="20"/>
  <c r="K256" i="20"/>
  <c r="M256" i="20"/>
  <c r="O256" i="20"/>
  <c r="Q256" i="20"/>
  <c r="V256" i="20"/>
  <c r="G257" i="20"/>
  <c r="I257" i="20"/>
  <c r="K257" i="20"/>
  <c r="M257" i="20"/>
  <c r="O257" i="20"/>
  <c r="Q257" i="20"/>
  <c r="V257" i="20"/>
  <c r="G258" i="20"/>
  <c r="I258" i="20"/>
  <c r="K258" i="20"/>
  <c r="M258" i="20"/>
  <c r="O258" i="20"/>
  <c r="Q258" i="20"/>
  <c r="V258" i="20"/>
  <c r="G259" i="20"/>
  <c r="I259" i="20"/>
  <c r="K259" i="20"/>
  <c r="M259" i="20"/>
  <c r="O259" i="20"/>
  <c r="Q259" i="20"/>
  <c r="V259" i="20"/>
  <c r="G260" i="20"/>
  <c r="I260" i="20"/>
  <c r="K260" i="20"/>
  <c r="M260" i="20"/>
  <c r="O260" i="20"/>
  <c r="Q260" i="20"/>
  <c r="V260" i="20"/>
  <c r="G261" i="20"/>
  <c r="M261" i="20" s="1"/>
  <c r="I261" i="20"/>
  <c r="K261" i="20"/>
  <c r="O261" i="20"/>
  <c r="Q261" i="20"/>
  <c r="V261" i="20"/>
  <c r="G262" i="20"/>
  <c r="M262" i="20" s="1"/>
  <c r="I262" i="20"/>
  <c r="K262" i="20"/>
  <c r="O262" i="20"/>
  <c r="Q262" i="20"/>
  <c r="V262" i="20"/>
  <c r="G263" i="20"/>
  <c r="I263" i="20"/>
  <c r="K263" i="20"/>
  <c r="M263" i="20"/>
  <c r="O263" i="20"/>
  <c r="Q263" i="20"/>
  <c r="V263" i="20"/>
  <c r="G264" i="20"/>
  <c r="I264" i="20"/>
  <c r="K264" i="20"/>
  <c r="M264" i="20"/>
  <c r="O264" i="20"/>
  <c r="Q264" i="20"/>
  <c r="V264" i="20"/>
  <c r="G265" i="20"/>
  <c r="I265" i="20"/>
  <c r="K265" i="20"/>
  <c r="M265" i="20"/>
  <c r="O265" i="20"/>
  <c r="Q265" i="20"/>
  <c r="V265" i="20"/>
  <c r="G266" i="20"/>
  <c r="I266" i="20"/>
  <c r="K266" i="20"/>
  <c r="M266" i="20"/>
  <c r="O266" i="20"/>
  <c r="Q266" i="20"/>
  <c r="V266" i="20"/>
  <c r="G267" i="20"/>
  <c r="I267" i="20"/>
  <c r="K267" i="20"/>
  <c r="M267" i="20"/>
  <c r="O267" i="20"/>
  <c r="Q267" i="20"/>
  <c r="V267" i="20"/>
  <c r="G268" i="20"/>
  <c r="M268" i="20" s="1"/>
  <c r="I268" i="20"/>
  <c r="K268" i="20"/>
  <c r="O268" i="20"/>
  <c r="Q268" i="20"/>
  <c r="V268" i="20"/>
  <c r="G269" i="20"/>
  <c r="M269" i="20" s="1"/>
  <c r="I269" i="20"/>
  <c r="K269" i="20"/>
  <c r="O269" i="20"/>
  <c r="Q269" i="20"/>
  <c r="V269" i="20"/>
  <c r="G270" i="20"/>
  <c r="M270" i="20" s="1"/>
  <c r="I270" i="20"/>
  <c r="K270" i="20"/>
  <c r="O270" i="20"/>
  <c r="Q270" i="20"/>
  <c r="V270" i="20"/>
  <c r="G271" i="20"/>
  <c r="M271" i="20" s="1"/>
  <c r="I271" i="20"/>
  <c r="K271" i="20"/>
  <c r="O271" i="20"/>
  <c r="Q271" i="20"/>
  <c r="V271" i="20"/>
  <c r="G272" i="20"/>
  <c r="I272" i="20"/>
  <c r="K272" i="20"/>
  <c r="M272" i="20"/>
  <c r="O272" i="20"/>
  <c r="Q272" i="20"/>
  <c r="V272" i="20"/>
  <c r="G273" i="20"/>
  <c r="I273" i="20"/>
  <c r="K273" i="20"/>
  <c r="M273" i="20"/>
  <c r="O273" i="20"/>
  <c r="Q273" i="20"/>
  <c r="V273" i="20"/>
  <c r="G274" i="20"/>
  <c r="I274" i="20"/>
  <c r="K274" i="20"/>
  <c r="M274" i="20"/>
  <c r="O274" i="20"/>
  <c r="Q274" i="20"/>
  <c r="V274" i="20"/>
  <c r="G275" i="20"/>
  <c r="I275" i="20"/>
  <c r="K275" i="20"/>
  <c r="M275" i="20"/>
  <c r="O275" i="20"/>
  <c r="Q275" i="20"/>
  <c r="V275" i="20"/>
  <c r="G276" i="20"/>
  <c r="I276" i="20"/>
  <c r="K276" i="20"/>
  <c r="M276" i="20"/>
  <c r="O276" i="20"/>
  <c r="Q276" i="20"/>
  <c r="V276" i="20"/>
  <c r="G277" i="20"/>
  <c r="M277" i="20" s="1"/>
  <c r="I277" i="20"/>
  <c r="K277" i="20"/>
  <c r="O277" i="20"/>
  <c r="Q277" i="20"/>
  <c r="V277" i="20"/>
  <c r="G296" i="20"/>
  <c r="M296" i="20" s="1"/>
  <c r="I296" i="20"/>
  <c r="K296" i="20"/>
  <c r="O296" i="20"/>
  <c r="Q296" i="20"/>
  <c r="V296" i="20"/>
  <c r="G297" i="20"/>
  <c r="I297" i="20"/>
  <c r="K297" i="20"/>
  <c r="M297" i="20"/>
  <c r="O297" i="20"/>
  <c r="Q297" i="20"/>
  <c r="V297" i="20"/>
  <c r="G298" i="20"/>
  <c r="I298" i="20"/>
  <c r="K298" i="20"/>
  <c r="M298" i="20"/>
  <c r="O298" i="20"/>
  <c r="Q298" i="20"/>
  <c r="V298" i="20"/>
  <c r="G299" i="20"/>
  <c r="I299" i="20"/>
  <c r="K299" i="20"/>
  <c r="M299" i="20"/>
  <c r="O299" i="20"/>
  <c r="Q299" i="20"/>
  <c r="V299" i="20"/>
  <c r="G300" i="20"/>
  <c r="I300" i="20"/>
  <c r="K300" i="20"/>
  <c r="M300" i="20"/>
  <c r="O300" i="20"/>
  <c r="Q300" i="20"/>
  <c r="V300" i="20"/>
  <c r="G301" i="20"/>
  <c r="I301" i="20"/>
  <c r="K301" i="20"/>
  <c r="M301" i="20"/>
  <c r="O301" i="20"/>
  <c r="Q301" i="20"/>
  <c r="V301" i="20"/>
  <c r="G302" i="20"/>
  <c r="M302" i="20" s="1"/>
  <c r="I302" i="20"/>
  <c r="K302" i="20"/>
  <c r="O302" i="20"/>
  <c r="Q302" i="20"/>
  <c r="V302" i="20"/>
  <c r="G303" i="20"/>
  <c r="M303" i="20" s="1"/>
  <c r="I303" i="20"/>
  <c r="K303" i="20"/>
  <c r="O303" i="20"/>
  <c r="Q303" i="20"/>
  <c r="V303" i="20"/>
  <c r="G304" i="20"/>
  <c r="M304" i="20" s="1"/>
  <c r="I304" i="20"/>
  <c r="K304" i="20"/>
  <c r="O304" i="20"/>
  <c r="Q304" i="20"/>
  <c r="V304" i="20"/>
  <c r="G305" i="20"/>
  <c r="M305" i="20" s="1"/>
  <c r="I305" i="20"/>
  <c r="K305" i="20"/>
  <c r="O305" i="20"/>
  <c r="Q305" i="20"/>
  <c r="V305" i="20"/>
  <c r="G306" i="20"/>
  <c r="I306" i="20"/>
  <c r="K306" i="20"/>
  <c r="M306" i="20"/>
  <c r="O306" i="20"/>
  <c r="Q306" i="20"/>
  <c r="V306" i="20"/>
  <c r="G307" i="20"/>
  <c r="I307" i="20"/>
  <c r="K307" i="20"/>
  <c r="M307" i="20"/>
  <c r="O307" i="20"/>
  <c r="Q307" i="20"/>
  <c r="V307" i="20"/>
  <c r="G308" i="20"/>
  <c r="I308" i="20"/>
  <c r="K308" i="20"/>
  <c r="M308" i="20"/>
  <c r="O308" i="20"/>
  <c r="Q308" i="20"/>
  <c r="V308" i="20"/>
  <c r="G309" i="20"/>
  <c r="I309" i="20"/>
  <c r="K309" i="20"/>
  <c r="M309" i="20"/>
  <c r="O309" i="20"/>
  <c r="Q309" i="20"/>
  <c r="V309" i="20"/>
  <c r="G310" i="20"/>
  <c r="I310" i="20"/>
  <c r="K310" i="20"/>
  <c r="M310" i="20"/>
  <c r="O310" i="20"/>
  <c r="Q310" i="20"/>
  <c r="V310" i="20"/>
  <c r="G311" i="20"/>
  <c r="M311" i="20" s="1"/>
  <c r="I311" i="20"/>
  <c r="K311" i="20"/>
  <c r="O311" i="20"/>
  <c r="Q311" i="20"/>
  <c r="V311" i="20"/>
  <c r="G312" i="20"/>
  <c r="M312" i="20" s="1"/>
  <c r="I312" i="20"/>
  <c r="K312" i="20"/>
  <c r="O312" i="20"/>
  <c r="Q312" i="20"/>
  <c r="V312" i="20"/>
  <c r="G313" i="20"/>
  <c r="I313" i="20"/>
  <c r="K313" i="20"/>
  <c r="M313" i="20"/>
  <c r="O313" i="20"/>
  <c r="Q313" i="20"/>
  <c r="V313" i="20"/>
  <c r="G314" i="20"/>
  <c r="I314" i="20"/>
  <c r="K314" i="20"/>
  <c r="M314" i="20"/>
  <c r="O314" i="20"/>
  <c r="Q314" i="20"/>
  <c r="V314" i="20"/>
  <c r="G315" i="20"/>
  <c r="I315" i="20"/>
  <c r="K315" i="20"/>
  <c r="M315" i="20"/>
  <c r="O315" i="20"/>
  <c r="Q315" i="20"/>
  <c r="V315" i="20"/>
  <c r="G316" i="20"/>
  <c r="I316" i="20"/>
  <c r="K316" i="20"/>
  <c r="M316" i="20"/>
  <c r="O316" i="20"/>
  <c r="Q316" i="20"/>
  <c r="V316" i="20"/>
  <c r="G317" i="20"/>
  <c r="I317" i="20"/>
  <c r="K317" i="20"/>
  <c r="M317" i="20"/>
  <c r="O317" i="20"/>
  <c r="Q317" i="20"/>
  <c r="V317" i="20"/>
  <c r="G318" i="20"/>
  <c r="M318" i="20" s="1"/>
  <c r="I318" i="20"/>
  <c r="K318" i="20"/>
  <c r="O318" i="20"/>
  <c r="Q318" i="20"/>
  <c r="V318" i="20"/>
  <c r="G319" i="20"/>
  <c r="M319" i="20" s="1"/>
  <c r="I319" i="20"/>
  <c r="K319" i="20"/>
  <c r="O319" i="20"/>
  <c r="Q319" i="20"/>
  <c r="V319" i="20"/>
  <c r="G320" i="20"/>
  <c r="M320" i="20" s="1"/>
  <c r="I320" i="20"/>
  <c r="K320" i="20"/>
  <c r="O320" i="20"/>
  <c r="Q320" i="20"/>
  <c r="V320" i="20"/>
  <c r="G321" i="20"/>
  <c r="M321" i="20" s="1"/>
  <c r="I321" i="20"/>
  <c r="K321" i="20"/>
  <c r="O321" i="20"/>
  <c r="Q321" i="20"/>
  <c r="V321" i="20"/>
  <c r="G322" i="20"/>
  <c r="I322" i="20"/>
  <c r="K322" i="20"/>
  <c r="M322" i="20"/>
  <c r="O322" i="20"/>
  <c r="Q322" i="20"/>
  <c r="V322" i="20"/>
  <c r="G323" i="20"/>
  <c r="I323" i="20"/>
  <c r="K323" i="20"/>
  <c r="M323" i="20"/>
  <c r="O323" i="20"/>
  <c r="Q323" i="20"/>
  <c r="V323" i="20"/>
  <c r="G324" i="20"/>
  <c r="I324" i="20"/>
  <c r="K324" i="20"/>
  <c r="M324" i="20"/>
  <c r="O324" i="20"/>
  <c r="Q324" i="20"/>
  <c r="V324" i="20"/>
  <c r="G326" i="20"/>
  <c r="I326" i="20"/>
  <c r="K326" i="20"/>
  <c r="K325" i="20" s="1"/>
  <c r="M326" i="20"/>
  <c r="O326" i="20"/>
  <c r="Q326" i="20"/>
  <c r="V326" i="20"/>
  <c r="G359" i="20"/>
  <c r="G325" i="20" s="1"/>
  <c r="I359" i="20"/>
  <c r="I325" i="20" s="1"/>
  <c r="K359" i="20"/>
  <c r="O359" i="20"/>
  <c r="Q359" i="20"/>
  <c r="V359" i="20"/>
  <c r="G363" i="20"/>
  <c r="M363" i="20" s="1"/>
  <c r="I363" i="20"/>
  <c r="K363" i="20"/>
  <c r="O363" i="20"/>
  <c r="Q363" i="20"/>
  <c r="V363" i="20"/>
  <c r="G364" i="20"/>
  <c r="I364" i="20"/>
  <c r="K364" i="20"/>
  <c r="M364" i="20"/>
  <c r="O364" i="20"/>
  <c r="O325" i="20" s="1"/>
  <c r="Q364" i="20"/>
  <c r="V364" i="20"/>
  <c r="G365" i="20"/>
  <c r="I365" i="20"/>
  <c r="K365" i="20"/>
  <c r="M365" i="20"/>
  <c r="O365" i="20"/>
  <c r="Q365" i="20"/>
  <c r="V365" i="20"/>
  <c r="G366" i="20"/>
  <c r="I366" i="20"/>
  <c r="K366" i="20"/>
  <c r="M366" i="20"/>
  <c r="O366" i="20"/>
  <c r="Q366" i="20"/>
  <c r="Q325" i="20" s="1"/>
  <c r="V366" i="20"/>
  <c r="V325" i="20" s="1"/>
  <c r="G367" i="20"/>
  <c r="I367" i="20"/>
  <c r="K367" i="20"/>
  <c r="M367" i="20"/>
  <c r="O367" i="20"/>
  <c r="Q367" i="20"/>
  <c r="V367" i="20"/>
  <c r="G368" i="20"/>
  <c r="I368" i="20"/>
  <c r="K368" i="20"/>
  <c r="M368" i="20"/>
  <c r="O368" i="20"/>
  <c r="Q368" i="20"/>
  <c r="V368" i="20"/>
  <c r="G369" i="20"/>
  <c r="M369" i="20" s="1"/>
  <c r="I369" i="20"/>
  <c r="K369" i="20"/>
  <c r="O369" i="20"/>
  <c r="Q369" i="20"/>
  <c r="V369" i="20"/>
  <c r="G370" i="20"/>
  <c r="M370" i="20" s="1"/>
  <c r="I370" i="20"/>
  <c r="K370" i="20"/>
  <c r="O370" i="20"/>
  <c r="Q370" i="20"/>
  <c r="V370" i="20"/>
  <c r="G371" i="20"/>
  <c r="I371" i="20"/>
  <c r="K371" i="20"/>
  <c r="M371" i="20"/>
  <c r="O371" i="20"/>
  <c r="Q371" i="20"/>
  <c r="V371" i="20"/>
  <c r="G372" i="20"/>
  <c r="M372" i="20" s="1"/>
  <c r="I372" i="20"/>
  <c r="K372" i="20"/>
  <c r="O372" i="20"/>
  <c r="Q372" i="20"/>
  <c r="V372" i="20"/>
  <c r="G373" i="20"/>
  <c r="I373" i="20"/>
  <c r="K373" i="20"/>
  <c r="M373" i="20"/>
  <c r="O373" i="20"/>
  <c r="Q373" i="20"/>
  <c r="V373" i="20"/>
  <c r="G374" i="20"/>
  <c r="I374" i="20"/>
  <c r="K374" i="20"/>
  <c r="M374" i="20"/>
  <c r="O374" i="20"/>
  <c r="Q374" i="20"/>
  <c r="V374" i="20"/>
  <c r="G375" i="20"/>
  <c r="I375" i="20"/>
  <c r="K375" i="20"/>
  <c r="M375" i="20"/>
  <c r="O375" i="20"/>
  <c r="Q375" i="20"/>
  <c r="V375" i="20"/>
  <c r="G376" i="20"/>
  <c r="M376" i="20" s="1"/>
  <c r="I376" i="20"/>
  <c r="K376" i="20"/>
  <c r="O376" i="20"/>
  <c r="Q376" i="20"/>
  <c r="V376" i="20"/>
  <c r="G377" i="20"/>
  <c r="I377" i="20"/>
  <c r="K377" i="20"/>
  <c r="M377" i="20"/>
  <c r="O377" i="20"/>
  <c r="Q377" i="20"/>
  <c r="V377" i="20"/>
  <c r="G378" i="20"/>
  <c r="M378" i="20" s="1"/>
  <c r="I378" i="20"/>
  <c r="K378" i="20"/>
  <c r="O378" i="20"/>
  <c r="Q378" i="20"/>
  <c r="V378" i="20"/>
  <c r="G379" i="20"/>
  <c r="M379" i="20" s="1"/>
  <c r="I379" i="20"/>
  <c r="K379" i="20"/>
  <c r="O379" i="20"/>
  <c r="Q379" i="20"/>
  <c r="V379" i="20"/>
  <c r="G380" i="20"/>
  <c r="I380" i="20"/>
  <c r="K380" i="20"/>
  <c r="M380" i="20"/>
  <c r="O380" i="20"/>
  <c r="Q380" i="20"/>
  <c r="V380" i="20"/>
  <c r="G411" i="20"/>
  <c r="I411" i="20"/>
  <c r="K411" i="20"/>
  <c r="M411" i="20"/>
  <c r="O411" i="20"/>
  <c r="Q411" i="20"/>
  <c r="V411" i="20"/>
  <c r="G422" i="20"/>
  <c r="I422" i="20"/>
  <c r="K422" i="20"/>
  <c r="M422" i="20"/>
  <c r="O422" i="20"/>
  <c r="Q422" i="20"/>
  <c r="V422" i="20"/>
  <c r="G444" i="20"/>
  <c r="I444" i="20"/>
  <c r="K444" i="20"/>
  <c r="M444" i="20"/>
  <c r="O444" i="20"/>
  <c r="Q444" i="20"/>
  <c r="V444" i="20"/>
  <c r="G473" i="20"/>
  <c r="I473" i="20"/>
  <c r="K473" i="20"/>
  <c r="M473" i="20"/>
  <c r="O473" i="20"/>
  <c r="Q473" i="20"/>
  <c r="V473" i="20"/>
  <c r="G488" i="20"/>
  <c r="M488" i="20" s="1"/>
  <c r="I488" i="20"/>
  <c r="K488" i="20"/>
  <c r="O488" i="20"/>
  <c r="Q488" i="20"/>
  <c r="V488" i="20"/>
  <c r="G517" i="20"/>
  <c r="M517" i="20" s="1"/>
  <c r="I517" i="20"/>
  <c r="K517" i="20"/>
  <c r="O517" i="20"/>
  <c r="Q517" i="20"/>
  <c r="V517" i="20"/>
  <c r="G532" i="20"/>
  <c r="I532" i="20"/>
  <c r="K532" i="20"/>
  <c r="M532" i="20"/>
  <c r="O532" i="20"/>
  <c r="Q532" i="20"/>
  <c r="V532" i="20"/>
  <c r="G553" i="20"/>
  <c r="M553" i="20" s="1"/>
  <c r="I553" i="20"/>
  <c r="K553" i="20"/>
  <c r="O553" i="20"/>
  <c r="Q553" i="20"/>
  <c r="V553" i="20"/>
  <c r="G554" i="20"/>
  <c r="I554" i="20"/>
  <c r="K554" i="20"/>
  <c r="M554" i="20"/>
  <c r="O554" i="20"/>
  <c r="Q554" i="20"/>
  <c r="V554" i="20"/>
  <c r="G555" i="20"/>
  <c r="I555" i="20"/>
  <c r="K555" i="20"/>
  <c r="M555" i="20"/>
  <c r="O555" i="20"/>
  <c r="Q555" i="20"/>
  <c r="V555" i="20"/>
  <c r="G556" i="20"/>
  <c r="Q556" i="20"/>
  <c r="V556" i="20"/>
  <c r="G557" i="20"/>
  <c r="M557" i="20" s="1"/>
  <c r="I557" i="20"/>
  <c r="K557" i="20"/>
  <c r="O557" i="20"/>
  <c r="Q557" i="20"/>
  <c r="V557" i="20"/>
  <c r="G558" i="20"/>
  <c r="I558" i="20"/>
  <c r="K558" i="20"/>
  <c r="K556" i="20" s="1"/>
  <c r="M558" i="20"/>
  <c r="O558" i="20"/>
  <c r="Q558" i="20"/>
  <c r="V558" i="20"/>
  <c r="G559" i="20"/>
  <c r="M559" i="20" s="1"/>
  <c r="I559" i="20"/>
  <c r="I556" i="20" s="1"/>
  <c r="K559" i="20"/>
  <c r="O559" i="20"/>
  <c r="Q559" i="20"/>
  <c r="V559" i="20"/>
  <c r="G560" i="20"/>
  <c r="M560" i="20" s="1"/>
  <c r="I560" i="20"/>
  <c r="K560" i="20"/>
  <c r="O560" i="20"/>
  <c r="O556" i="20" s="1"/>
  <c r="Q560" i="20"/>
  <c r="V560" i="20"/>
  <c r="G562" i="20"/>
  <c r="I562" i="20"/>
  <c r="K562" i="20"/>
  <c r="M562" i="20"/>
  <c r="O562" i="20"/>
  <c r="Q562" i="20"/>
  <c r="V562" i="20"/>
  <c r="V561" i="20" s="1"/>
  <c r="G563" i="20"/>
  <c r="I563" i="20"/>
  <c r="K563" i="20"/>
  <c r="K561" i="20" s="1"/>
  <c r="M563" i="20"/>
  <c r="O563" i="20"/>
  <c r="O561" i="20" s="1"/>
  <c r="Q563" i="20"/>
  <c r="Q561" i="20" s="1"/>
  <c r="V563" i="20"/>
  <c r="G564" i="20"/>
  <c r="I564" i="20"/>
  <c r="K564" i="20"/>
  <c r="M564" i="20"/>
  <c r="O564" i="20"/>
  <c r="Q564" i="20"/>
  <c r="V564" i="20"/>
  <c r="G565" i="20"/>
  <c r="I565" i="20"/>
  <c r="I561" i="20" s="1"/>
  <c r="K565" i="20"/>
  <c r="M565" i="20"/>
  <c r="O565" i="20"/>
  <c r="Q565" i="20"/>
  <c r="V565" i="20"/>
  <c r="G566" i="20"/>
  <c r="M566" i="20" s="1"/>
  <c r="M561" i="20" s="1"/>
  <c r="I566" i="20"/>
  <c r="K566" i="20"/>
  <c r="O566" i="20"/>
  <c r="Q566" i="20"/>
  <c r="V566" i="20"/>
  <c r="G567" i="20"/>
  <c r="I567" i="20"/>
  <c r="K567" i="20"/>
  <c r="M567" i="20"/>
  <c r="O567" i="20"/>
  <c r="Q567" i="20"/>
  <c r="V567" i="20"/>
  <c r="G568" i="20"/>
  <c r="I568" i="20"/>
  <c r="K568" i="20"/>
  <c r="M568" i="20"/>
  <c r="O568" i="20"/>
  <c r="Q568" i="20"/>
  <c r="V568" i="20"/>
  <c r="G569" i="20"/>
  <c r="M569" i="20" s="1"/>
  <c r="I569" i="20"/>
  <c r="K569" i="20"/>
  <c r="O569" i="20"/>
  <c r="Q569" i="20"/>
  <c r="V569" i="20"/>
  <c r="G570" i="20"/>
  <c r="I570" i="20"/>
  <c r="K570" i="20"/>
  <c r="M570" i="20"/>
  <c r="O570" i="20"/>
  <c r="Q570" i="20"/>
  <c r="V570" i="20"/>
  <c r="AE572" i="20"/>
  <c r="AF572" i="20"/>
  <c r="G83" i="19"/>
  <c r="G9" i="19"/>
  <c r="G8" i="19" s="1"/>
  <c r="I9" i="19"/>
  <c r="I8" i="19" s="1"/>
  <c r="K9" i="19"/>
  <c r="K8" i="19" s="1"/>
  <c r="M9" i="19"/>
  <c r="O9" i="19"/>
  <c r="O8" i="19" s="1"/>
  <c r="Q9" i="19"/>
  <c r="Q8" i="19" s="1"/>
  <c r="V9" i="19"/>
  <c r="V8" i="19" s="1"/>
  <c r="G10" i="19"/>
  <c r="M10" i="19" s="1"/>
  <c r="I10" i="19"/>
  <c r="K10" i="19"/>
  <c r="O10" i="19"/>
  <c r="Q10" i="19"/>
  <c r="V10" i="19"/>
  <c r="G11" i="19"/>
  <c r="M11" i="19" s="1"/>
  <c r="I11" i="19"/>
  <c r="K11" i="19"/>
  <c r="O11" i="19"/>
  <c r="Q11" i="19"/>
  <c r="V11" i="19"/>
  <c r="G12" i="19"/>
  <c r="I12" i="19"/>
  <c r="K12" i="19"/>
  <c r="M12" i="19"/>
  <c r="O12" i="19"/>
  <c r="Q12" i="19"/>
  <c r="V12" i="19"/>
  <c r="G13" i="19"/>
  <c r="I13" i="19"/>
  <c r="K13" i="19"/>
  <c r="M13" i="19"/>
  <c r="O13" i="19"/>
  <c r="Q13" i="19"/>
  <c r="V13" i="19"/>
  <c r="G14" i="19"/>
  <c r="I14" i="19"/>
  <c r="K14" i="19"/>
  <c r="M14" i="19"/>
  <c r="O14" i="19"/>
  <c r="Q14" i="19"/>
  <c r="V14" i="19"/>
  <c r="G15" i="19"/>
  <c r="I15" i="19"/>
  <c r="K15" i="19"/>
  <c r="M15" i="19"/>
  <c r="O15" i="19"/>
  <c r="Q15" i="19"/>
  <c r="V15" i="19"/>
  <c r="G16" i="19"/>
  <c r="I16" i="19"/>
  <c r="K16" i="19"/>
  <c r="M16" i="19"/>
  <c r="O16" i="19"/>
  <c r="Q16" i="19"/>
  <c r="V16" i="19"/>
  <c r="G17" i="19"/>
  <c r="M17" i="19" s="1"/>
  <c r="I17" i="19"/>
  <c r="K17" i="19"/>
  <c r="O17" i="19"/>
  <c r="Q17" i="19"/>
  <c r="V17" i="19"/>
  <c r="G18" i="19"/>
  <c r="M18" i="19" s="1"/>
  <c r="I18" i="19"/>
  <c r="K18" i="19"/>
  <c r="O18" i="19"/>
  <c r="Q18" i="19"/>
  <c r="V18" i="19"/>
  <c r="G20" i="19"/>
  <c r="M20" i="19" s="1"/>
  <c r="I20" i="19"/>
  <c r="K20" i="19"/>
  <c r="K19" i="19" s="1"/>
  <c r="O20" i="19"/>
  <c r="O19" i="19" s="1"/>
  <c r="Q20" i="19"/>
  <c r="Q19" i="19" s="1"/>
  <c r="V20" i="19"/>
  <c r="G21" i="19"/>
  <c r="I21" i="19"/>
  <c r="K21" i="19"/>
  <c r="M21" i="19"/>
  <c r="O21" i="19"/>
  <c r="Q21" i="19"/>
  <c r="V21" i="19"/>
  <c r="G22" i="19"/>
  <c r="I22" i="19"/>
  <c r="K22" i="19"/>
  <c r="M22" i="19"/>
  <c r="O22" i="19"/>
  <c r="Q22" i="19"/>
  <c r="V22" i="19"/>
  <c r="G23" i="19"/>
  <c r="I23" i="19"/>
  <c r="K23" i="19"/>
  <c r="M23" i="19"/>
  <c r="O23" i="19"/>
  <c r="Q23" i="19"/>
  <c r="V23" i="19"/>
  <c r="V19" i="19" s="1"/>
  <c r="G24" i="19"/>
  <c r="I24" i="19"/>
  <c r="K24" i="19"/>
  <c r="M24" i="19"/>
  <c r="O24" i="19"/>
  <c r="Q24" i="19"/>
  <c r="V24" i="19"/>
  <c r="G25" i="19"/>
  <c r="I25" i="19"/>
  <c r="K25" i="19"/>
  <c r="M25" i="19"/>
  <c r="O25" i="19"/>
  <c r="Q25" i="19"/>
  <c r="V25" i="19"/>
  <c r="G26" i="19"/>
  <c r="M26" i="19" s="1"/>
  <c r="I26" i="19"/>
  <c r="I19" i="19" s="1"/>
  <c r="K26" i="19"/>
  <c r="O26" i="19"/>
  <c r="Q26" i="19"/>
  <c r="V26" i="19"/>
  <c r="G27" i="19"/>
  <c r="M27" i="19" s="1"/>
  <c r="I27" i="19"/>
  <c r="K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I31" i="19"/>
  <c r="K31" i="19"/>
  <c r="M31" i="19"/>
  <c r="O31" i="19"/>
  <c r="Q31" i="19"/>
  <c r="V31" i="19"/>
  <c r="G32" i="19"/>
  <c r="I32" i="19"/>
  <c r="K32" i="19"/>
  <c r="M32" i="19"/>
  <c r="O32" i="19"/>
  <c r="Q32" i="19"/>
  <c r="V32" i="19"/>
  <c r="G33" i="19"/>
  <c r="M33" i="19" s="1"/>
  <c r="I33" i="19"/>
  <c r="K33" i="19"/>
  <c r="O33" i="19"/>
  <c r="Q33" i="19"/>
  <c r="V33" i="19"/>
  <c r="G34" i="19"/>
  <c r="M34" i="19" s="1"/>
  <c r="I34" i="19"/>
  <c r="K34" i="19"/>
  <c r="O34" i="19"/>
  <c r="Q34" i="19"/>
  <c r="V34" i="19"/>
  <c r="G35" i="19"/>
  <c r="M35" i="19" s="1"/>
  <c r="I35" i="19"/>
  <c r="K35" i="19"/>
  <c r="O35" i="19"/>
  <c r="Q35" i="19"/>
  <c r="V35" i="19"/>
  <c r="G36" i="19"/>
  <c r="M36" i="19" s="1"/>
  <c r="I36" i="19"/>
  <c r="K36" i="19"/>
  <c r="O36" i="19"/>
  <c r="Q36" i="19"/>
  <c r="V36" i="19"/>
  <c r="G37" i="19"/>
  <c r="I37" i="19"/>
  <c r="K37" i="19"/>
  <c r="M37" i="19"/>
  <c r="O37" i="19"/>
  <c r="Q37" i="19"/>
  <c r="V37" i="19"/>
  <c r="G39" i="19"/>
  <c r="I39" i="19"/>
  <c r="K39" i="19"/>
  <c r="M39" i="19"/>
  <c r="O39" i="19"/>
  <c r="O38" i="19" s="1"/>
  <c r="Q39" i="19"/>
  <c r="Q38" i="19" s="1"/>
  <c r="V39" i="19"/>
  <c r="V38" i="19" s="1"/>
  <c r="G40" i="19"/>
  <c r="I40" i="19"/>
  <c r="K40" i="19"/>
  <c r="M40" i="19"/>
  <c r="O40" i="19"/>
  <c r="Q40" i="19"/>
  <c r="V40" i="19"/>
  <c r="G41" i="19"/>
  <c r="I41" i="19"/>
  <c r="K41" i="19"/>
  <c r="M41" i="19"/>
  <c r="O41" i="19"/>
  <c r="Q41" i="19"/>
  <c r="V41" i="19"/>
  <c r="G42" i="19"/>
  <c r="M42" i="19" s="1"/>
  <c r="M38" i="19" s="1"/>
  <c r="I42" i="19"/>
  <c r="I38" i="19" s="1"/>
  <c r="K42" i="19"/>
  <c r="O42" i="19"/>
  <c r="Q42" i="19"/>
  <c r="V42" i="19"/>
  <c r="G43" i="19"/>
  <c r="M43" i="19" s="1"/>
  <c r="I43" i="19"/>
  <c r="K43" i="19"/>
  <c r="O43" i="19"/>
  <c r="Q43" i="19"/>
  <c r="V43" i="19"/>
  <c r="G44" i="19"/>
  <c r="I44" i="19"/>
  <c r="K44" i="19"/>
  <c r="K38" i="19" s="1"/>
  <c r="M44" i="19"/>
  <c r="O44" i="19"/>
  <c r="Q44" i="19"/>
  <c r="V44" i="19"/>
  <c r="G45" i="19"/>
  <c r="I45" i="19"/>
  <c r="K45" i="19"/>
  <c r="M45" i="19"/>
  <c r="O45" i="19"/>
  <c r="Q45" i="19"/>
  <c r="V45"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O50" i="19"/>
  <c r="Q50" i="19"/>
  <c r="V50" i="19"/>
  <c r="G51" i="19"/>
  <c r="M51" i="19" s="1"/>
  <c r="M50" i="19" s="1"/>
  <c r="I51" i="19"/>
  <c r="I50" i="19" s="1"/>
  <c r="K51" i="19"/>
  <c r="K50" i="19" s="1"/>
  <c r="O51" i="19"/>
  <c r="Q51" i="19"/>
  <c r="V51" i="19"/>
  <c r="G53" i="19"/>
  <c r="I53" i="19"/>
  <c r="K53" i="19"/>
  <c r="K52" i="19" s="1"/>
  <c r="M53" i="19"/>
  <c r="O53" i="19"/>
  <c r="O52" i="19" s="1"/>
  <c r="Q53" i="19"/>
  <c r="V53" i="19"/>
  <c r="G54" i="19"/>
  <c r="I54" i="19"/>
  <c r="K54" i="19"/>
  <c r="M54" i="19"/>
  <c r="O54" i="19"/>
  <c r="Q54" i="19"/>
  <c r="Q52" i="19" s="1"/>
  <c r="V54" i="19"/>
  <c r="G55" i="19"/>
  <c r="I55" i="19"/>
  <c r="K55" i="19"/>
  <c r="M55" i="19"/>
  <c r="O55" i="19"/>
  <c r="Q55" i="19"/>
  <c r="V55" i="19"/>
  <c r="V52" i="19" s="1"/>
  <c r="G56" i="19"/>
  <c r="I56" i="19"/>
  <c r="K56" i="19"/>
  <c r="M56" i="19"/>
  <c r="O56" i="19"/>
  <c r="Q56" i="19"/>
  <c r="V56" i="19"/>
  <c r="G57" i="19"/>
  <c r="I57" i="19"/>
  <c r="K57" i="19"/>
  <c r="M57" i="19"/>
  <c r="O57" i="19"/>
  <c r="Q57" i="19"/>
  <c r="V57" i="19"/>
  <c r="G58" i="19"/>
  <c r="M58" i="19" s="1"/>
  <c r="I58" i="19"/>
  <c r="I52" i="19" s="1"/>
  <c r="K58" i="19"/>
  <c r="O58" i="19"/>
  <c r="Q58" i="19"/>
  <c r="V58" i="19"/>
  <c r="G59" i="19"/>
  <c r="M59" i="19" s="1"/>
  <c r="I59" i="19"/>
  <c r="K59" i="19"/>
  <c r="O59" i="19"/>
  <c r="Q59" i="19"/>
  <c r="V59" i="19"/>
  <c r="G60" i="19"/>
  <c r="I60" i="19"/>
  <c r="K60" i="19"/>
  <c r="M60" i="19"/>
  <c r="O60" i="19"/>
  <c r="Q60" i="19"/>
  <c r="V60" i="19"/>
  <c r="G61" i="19"/>
  <c r="I61" i="19"/>
  <c r="K61" i="19"/>
  <c r="M61" i="19"/>
  <c r="O61" i="19"/>
  <c r="Q61" i="19"/>
  <c r="V61" i="19"/>
  <c r="G62" i="19"/>
  <c r="I62" i="19"/>
  <c r="K62" i="19"/>
  <c r="M62" i="19"/>
  <c r="O62" i="19"/>
  <c r="Q62" i="19"/>
  <c r="V62" i="19"/>
  <c r="G63" i="19"/>
  <c r="I63" i="19"/>
  <c r="K63" i="19"/>
  <c r="M63" i="19"/>
  <c r="O63" i="19"/>
  <c r="Q63" i="19"/>
  <c r="V63" i="19"/>
  <c r="G64" i="19"/>
  <c r="I64" i="19"/>
  <c r="K64" i="19"/>
  <c r="M64" i="19"/>
  <c r="O64" i="19"/>
  <c r="Q64" i="19"/>
  <c r="V64" i="19"/>
  <c r="G65" i="19"/>
  <c r="M65" i="19" s="1"/>
  <c r="I65" i="19"/>
  <c r="K65" i="19"/>
  <c r="O65" i="19"/>
  <c r="Q65" i="19"/>
  <c r="V65" i="19"/>
  <c r="G66" i="19"/>
  <c r="G52" i="19" s="1"/>
  <c r="I66" i="19"/>
  <c r="K66" i="19"/>
  <c r="O66" i="19"/>
  <c r="Q66" i="19"/>
  <c r="V66" i="19"/>
  <c r="G67" i="19"/>
  <c r="M67" i="19" s="1"/>
  <c r="I67" i="19"/>
  <c r="K67" i="19"/>
  <c r="O67" i="19"/>
  <c r="Q67" i="19"/>
  <c r="V67" i="19"/>
  <c r="G68" i="19"/>
  <c r="M68" i="19" s="1"/>
  <c r="I68" i="19"/>
  <c r="K68" i="19"/>
  <c r="O68" i="19"/>
  <c r="Q68" i="19"/>
  <c r="V68" i="19"/>
  <c r="G69" i="19"/>
  <c r="I69" i="19"/>
  <c r="K69" i="19"/>
  <c r="M69" i="19"/>
  <c r="O69" i="19"/>
  <c r="Q69" i="19"/>
  <c r="V69" i="19"/>
  <c r="G70" i="19"/>
  <c r="I70" i="19"/>
  <c r="K70" i="19"/>
  <c r="M70" i="19"/>
  <c r="O70" i="19"/>
  <c r="Q70" i="19"/>
  <c r="V70" i="19"/>
  <c r="G71" i="19"/>
  <c r="I71" i="19"/>
  <c r="K71" i="19"/>
  <c r="M71" i="19"/>
  <c r="O71" i="19"/>
  <c r="Q71" i="19"/>
  <c r="V71" i="19"/>
  <c r="G72" i="19"/>
  <c r="I72" i="19"/>
  <c r="K72" i="19"/>
  <c r="M72" i="19"/>
  <c r="O72" i="19"/>
  <c r="Q72" i="19"/>
  <c r="V72" i="19"/>
  <c r="V73" i="19"/>
  <c r="G74" i="19"/>
  <c r="M74" i="19" s="1"/>
  <c r="M73" i="19" s="1"/>
  <c r="I74" i="19"/>
  <c r="I73" i="19" s="1"/>
  <c r="K74" i="19"/>
  <c r="O74" i="19"/>
  <c r="Q74" i="19"/>
  <c r="V74" i="19"/>
  <c r="G75" i="19"/>
  <c r="M75" i="19" s="1"/>
  <c r="I75" i="19"/>
  <c r="K75" i="19"/>
  <c r="K73" i="19" s="1"/>
  <c r="O75" i="19"/>
  <c r="Q75" i="19"/>
  <c r="V75" i="19"/>
  <c r="G76" i="19"/>
  <c r="M76" i="19" s="1"/>
  <c r="I76" i="19"/>
  <c r="K76" i="19"/>
  <c r="O76" i="19"/>
  <c r="Q76" i="19"/>
  <c r="V76" i="19"/>
  <c r="G77" i="19"/>
  <c r="I77" i="19"/>
  <c r="K77" i="19"/>
  <c r="M77" i="19"/>
  <c r="O77" i="19"/>
  <c r="O73" i="19" s="1"/>
  <c r="Q77" i="19"/>
  <c r="V77" i="19"/>
  <c r="G78" i="19"/>
  <c r="I78" i="19"/>
  <c r="K78" i="19"/>
  <c r="M78" i="19"/>
  <c r="O78" i="19"/>
  <c r="Q78" i="19"/>
  <c r="Q73" i="19" s="1"/>
  <c r="V78" i="19"/>
  <c r="G79" i="19"/>
  <c r="I79" i="19"/>
  <c r="K79" i="19"/>
  <c r="M79" i="19"/>
  <c r="O79" i="19"/>
  <c r="Q79" i="19"/>
  <c r="V79" i="19"/>
  <c r="G80" i="19"/>
  <c r="I80" i="19"/>
  <c r="K80" i="19"/>
  <c r="M80" i="19"/>
  <c r="O80" i="19"/>
  <c r="Q80" i="19"/>
  <c r="V80" i="19"/>
  <c r="G81" i="19"/>
  <c r="M81" i="19" s="1"/>
  <c r="I81" i="19"/>
  <c r="K81" i="19"/>
  <c r="O81" i="19"/>
  <c r="Q81" i="19"/>
  <c r="V81" i="19"/>
  <c r="AE83" i="19"/>
  <c r="G91" i="18"/>
  <c r="BA49" i="18"/>
  <c r="BA47" i="18"/>
  <c r="BA45" i="18"/>
  <c r="BA43" i="18"/>
  <c r="BA41" i="18"/>
  <c r="BA39" i="18"/>
  <c r="BA37" i="18"/>
  <c r="BA35" i="18"/>
  <c r="BA32" i="18"/>
  <c r="BA30" i="18"/>
  <c r="BA28" i="18"/>
  <c r="BA26" i="18"/>
  <c r="BA24" i="18"/>
  <c r="BA22" i="18"/>
  <c r="BA20" i="18"/>
  <c r="BA18" i="18"/>
  <c r="BA16" i="18"/>
  <c r="BA14" i="18"/>
  <c r="BA12" i="18"/>
  <c r="BA10" i="18"/>
  <c r="G9" i="18"/>
  <c r="I9" i="18"/>
  <c r="I8" i="18" s="1"/>
  <c r="K9" i="18"/>
  <c r="K8" i="18" s="1"/>
  <c r="M9" i="18"/>
  <c r="O9" i="18"/>
  <c r="O8" i="18" s="1"/>
  <c r="Q9" i="18"/>
  <c r="V9" i="18"/>
  <c r="G11" i="18"/>
  <c r="I11" i="18"/>
  <c r="K11" i="18"/>
  <c r="M11" i="18"/>
  <c r="O11" i="18"/>
  <c r="Q11" i="18"/>
  <c r="Q8" i="18" s="1"/>
  <c r="V11" i="18"/>
  <c r="G13" i="18"/>
  <c r="I13" i="18"/>
  <c r="K13" i="18"/>
  <c r="M13" i="18"/>
  <c r="O13" i="18"/>
  <c r="Q13" i="18"/>
  <c r="V13" i="18"/>
  <c r="V8" i="18" s="1"/>
  <c r="G15" i="18"/>
  <c r="I15" i="18"/>
  <c r="K15" i="18"/>
  <c r="M15" i="18"/>
  <c r="O15" i="18"/>
  <c r="Q15" i="18"/>
  <c r="V15" i="18"/>
  <c r="G17" i="18"/>
  <c r="I17" i="18"/>
  <c r="K17" i="18"/>
  <c r="M17" i="18"/>
  <c r="O17" i="18"/>
  <c r="Q17" i="18"/>
  <c r="V17" i="18"/>
  <c r="G19" i="18"/>
  <c r="M19" i="18" s="1"/>
  <c r="I19" i="18"/>
  <c r="K19" i="18"/>
  <c r="O19" i="18"/>
  <c r="Q19" i="18"/>
  <c r="V19" i="18"/>
  <c r="G21" i="18"/>
  <c r="M21" i="18" s="1"/>
  <c r="I21" i="18"/>
  <c r="K21" i="18"/>
  <c r="O21" i="18"/>
  <c r="Q21" i="18"/>
  <c r="V21" i="18"/>
  <c r="G23" i="18"/>
  <c r="I23" i="18"/>
  <c r="K23" i="18"/>
  <c r="M23" i="18"/>
  <c r="O23" i="18"/>
  <c r="Q23" i="18"/>
  <c r="V23" i="18"/>
  <c r="G25" i="18"/>
  <c r="M25" i="18" s="1"/>
  <c r="I25" i="18"/>
  <c r="K25" i="18"/>
  <c r="O25" i="18"/>
  <c r="Q25" i="18"/>
  <c r="V25" i="18"/>
  <c r="G27" i="18"/>
  <c r="I27" i="18"/>
  <c r="K27" i="18"/>
  <c r="M27" i="18"/>
  <c r="O27" i="18"/>
  <c r="Q27" i="18"/>
  <c r="V27" i="18"/>
  <c r="G29" i="18"/>
  <c r="I29" i="18"/>
  <c r="K29" i="18"/>
  <c r="M29" i="18"/>
  <c r="O29" i="18"/>
  <c r="Q29" i="18"/>
  <c r="V29" i="18"/>
  <c r="G31" i="18"/>
  <c r="I31" i="18"/>
  <c r="K31" i="18"/>
  <c r="M31" i="18"/>
  <c r="O31" i="18"/>
  <c r="Q31" i="18"/>
  <c r="V31" i="18"/>
  <c r="G33" i="18"/>
  <c r="M33" i="18" s="1"/>
  <c r="I33" i="18"/>
  <c r="K33" i="18"/>
  <c r="O33" i="18"/>
  <c r="Q33" i="18"/>
  <c r="V33" i="18"/>
  <c r="G34" i="18"/>
  <c r="M34" i="18" s="1"/>
  <c r="I34" i="18"/>
  <c r="K34" i="18"/>
  <c r="O34" i="18"/>
  <c r="Q34" i="18"/>
  <c r="V34" i="18"/>
  <c r="G36" i="18"/>
  <c r="M36" i="18" s="1"/>
  <c r="I36" i="18"/>
  <c r="K36" i="18"/>
  <c r="O36" i="18"/>
  <c r="Q36" i="18"/>
  <c r="V36" i="18"/>
  <c r="G38" i="18"/>
  <c r="G8" i="18" s="1"/>
  <c r="I38" i="18"/>
  <c r="K38" i="18"/>
  <c r="O38" i="18"/>
  <c r="Q38" i="18"/>
  <c r="V38" i="18"/>
  <c r="G40" i="18"/>
  <c r="I40" i="18"/>
  <c r="K40" i="18"/>
  <c r="M40" i="18"/>
  <c r="O40" i="18"/>
  <c r="Q40" i="18"/>
  <c r="V40" i="18"/>
  <c r="G42" i="18"/>
  <c r="I42" i="18"/>
  <c r="K42" i="18"/>
  <c r="M42" i="18"/>
  <c r="O42" i="18"/>
  <c r="Q42" i="18"/>
  <c r="V42" i="18"/>
  <c r="G44" i="18"/>
  <c r="I44" i="18"/>
  <c r="K44" i="18"/>
  <c r="M44" i="18"/>
  <c r="O44" i="18"/>
  <c r="Q44" i="18"/>
  <c r="V44" i="18"/>
  <c r="G46" i="18"/>
  <c r="I46" i="18"/>
  <c r="K46" i="18"/>
  <c r="M46" i="18"/>
  <c r="O46" i="18"/>
  <c r="Q46" i="18"/>
  <c r="V46" i="18"/>
  <c r="G48" i="18"/>
  <c r="I48" i="18"/>
  <c r="K48" i="18"/>
  <c r="M48" i="18"/>
  <c r="O48" i="18"/>
  <c r="Q48" i="18"/>
  <c r="V48" i="18"/>
  <c r="G50" i="18"/>
  <c r="M50" i="18" s="1"/>
  <c r="I50" i="18"/>
  <c r="K50" i="18"/>
  <c r="O50" i="18"/>
  <c r="Q50" i="18"/>
  <c r="V50" i="18"/>
  <c r="G51" i="18"/>
  <c r="M51" i="18" s="1"/>
  <c r="I51" i="18"/>
  <c r="K51" i="18"/>
  <c r="O51" i="18"/>
  <c r="Q51" i="18"/>
  <c r="V51" i="18"/>
  <c r="G52" i="18"/>
  <c r="I52" i="18"/>
  <c r="K52" i="18"/>
  <c r="M52" i="18"/>
  <c r="O52" i="18"/>
  <c r="Q52" i="18"/>
  <c r="V52" i="18"/>
  <c r="G53" i="18"/>
  <c r="M53" i="18" s="1"/>
  <c r="I53" i="18"/>
  <c r="K53" i="18"/>
  <c r="O53" i="18"/>
  <c r="Q53" i="18"/>
  <c r="V53" i="18"/>
  <c r="G54" i="18"/>
  <c r="I54" i="18"/>
  <c r="K54" i="18"/>
  <c r="M54" i="18"/>
  <c r="O54" i="18"/>
  <c r="Q54" i="18"/>
  <c r="V54" i="18"/>
  <c r="G55" i="18"/>
  <c r="I55" i="18"/>
  <c r="K55" i="18"/>
  <c r="M55" i="18"/>
  <c r="O55" i="18"/>
  <c r="Q55" i="18"/>
  <c r="V55" i="18"/>
  <c r="G56" i="18"/>
  <c r="I56" i="18"/>
  <c r="K56" i="18"/>
  <c r="M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1" i="18"/>
  <c r="I61" i="18"/>
  <c r="K61" i="18"/>
  <c r="M61" i="18"/>
  <c r="O61" i="18"/>
  <c r="Q61" i="18"/>
  <c r="V61" i="18"/>
  <c r="G62" i="18"/>
  <c r="I62" i="18"/>
  <c r="K62" i="18"/>
  <c r="M62" i="18"/>
  <c r="O62" i="18"/>
  <c r="Q62" i="18"/>
  <c r="V62" i="18"/>
  <c r="G63" i="18"/>
  <c r="I63" i="18"/>
  <c r="K63" i="18"/>
  <c r="M63" i="18"/>
  <c r="O63" i="18"/>
  <c r="Q63" i="18"/>
  <c r="V63" i="18"/>
  <c r="G64" i="18"/>
  <c r="I64" i="18"/>
  <c r="K64" i="18"/>
  <c r="M64" i="18"/>
  <c r="O64" i="18"/>
  <c r="Q64" i="18"/>
  <c r="V64" i="18"/>
  <c r="G65" i="18"/>
  <c r="I65" i="18"/>
  <c r="K65" i="18"/>
  <c r="M65" i="18"/>
  <c r="O65" i="18"/>
  <c r="Q65" i="18"/>
  <c r="V65" i="18"/>
  <c r="G66" i="18"/>
  <c r="M66" i="18" s="1"/>
  <c r="I66" i="18"/>
  <c r="K66" i="18"/>
  <c r="O66" i="18"/>
  <c r="Q66" i="18"/>
  <c r="V66" i="18"/>
  <c r="G67" i="18"/>
  <c r="M67" i="18" s="1"/>
  <c r="I67" i="18"/>
  <c r="K67" i="18"/>
  <c r="O67" i="18"/>
  <c r="Q67" i="18"/>
  <c r="V67" i="18"/>
  <c r="G68" i="18"/>
  <c r="I68" i="18"/>
  <c r="K68" i="18"/>
  <c r="M68" i="18"/>
  <c r="O68" i="18"/>
  <c r="Q68" i="18"/>
  <c r="V68" i="18"/>
  <c r="G69" i="18"/>
  <c r="M69" i="18" s="1"/>
  <c r="I69" i="18"/>
  <c r="K69" i="18"/>
  <c r="O69" i="18"/>
  <c r="Q69" i="18"/>
  <c r="V69" i="18"/>
  <c r="G70" i="18"/>
  <c r="I70" i="18"/>
  <c r="K70" i="18"/>
  <c r="M70" i="18"/>
  <c r="O70" i="18"/>
  <c r="Q70" i="18"/>
  <c r="V70" i="18"/>
  <c r="G71" i="18"/>
  <c r="I71" i="18"/>
  <c r="K71" i="18"/>
  <c r="M71" i="18"/>
  <c r="O71" i="18"/>
  <c r="Q71" i="18"/>
  <c r="V71" i="18"/>
  <c r="G72" i="18"/>
  <c r="I72" i="18"/>
  <c r="K72" i="18"/>
  <c r="M72" i="18"/>
  <c r="O72" i="18"/>
  <c r="Q72" i="18"/>
  <c r="V72" i="18"/>
  <c r="G73" i="18"/>
  <c r="M73" i="18" s="1"/>
  <c r="I73" i="18"/>
  <c r="K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7" i="18"/>
  <c r="I77" i="18"/>
  <c r="K77" i="18"/>
  <c r="M77" i="18"/>
  <c r="O77" i="18"/>
  <c r="Q77" i="18"/>
  <c r="V77" i="18"/>
  <c r="G78" i="18"/>
  <c r="I78" i="18"/>
  <c r="K78" i="18"/>
  <c r="M78" i="18"/>
  <c r="O78" i="18"/>
  <c r="Q78" i="18"/>
  <c r="V78" i="18"/>
  <c r="G79" i="18"/>
  <c r="I79" i="18"/>
  <c r="K79" i="18"/>
  <c r="M79" i="18"/>
  <c r="O79" i="18"/>
  <c r="Q79" i="18"/>
  <c r="V79" i="18"/>
  <c r="G80" i="18"/>
  <c r="I80" i="18"/>
  <c r="K80" i="18"/>
  <c r="M80" i="18"/>
  <c r="O80" i="18"/>
  <c r="Q80" i="18"/>
  <c r="V80" i="18"/>
  <c r="G81" i="18"/>
  <c r="I81" i="18"/>
  <c r="K81" i="18"/>
  <c r="M81" i="18"/>
  <c r="O81" i="18"/>
  <c r="Q81" i="18"/>
  <c r="V81" i="18"/>
  <c r="G82" i="18"/>
  <c r="M82" i="18" s="1"/>
  <c r="I82" i="18"/>
  <c r="K82" i="18"/>
  <c r="O82" i="18"/>
  <c r="Q82" i="18"/>
  <c r="V82" i="18"/>
  <c r="G83" i="18"/>
  <c r="M83" i="18" s="1"/>
  <c r="I83" i="18"/>
  <c r="K83" i="18"/>
  <c r="O83" i="18"/>
  <c r="Q83" i="18"/>
  <c r="V83" i="18"/>
  <c r="G84" i="18"/>
  <c r="G85" i="18"/>
  <c r="M85" i="18" s="1"/>
  <c r="M84" i="18" s="1"/>
  <c r="I85" i="18"/>
  <c r="I84" i="18" s="1"/>
  <c r="K85" i="18"/>
  <c r="O85" i="18"/>
  <c r="O84" i="18" s="1"/>
  <c r="Q85" i="18"/>
  <c r="Q84" i="18" s="1"/>
  <c r="V85" i="18"/>
  <c r="G86" i="18"/>
  <c r="I86" i="18"/>
  <c r="K86" i="18"/>
  <c r="K84" i="18" s="1"/>
  <c r="M86" i="18"/>
  <c r="O86" i="18"/>
  <c r="Q86" i="18"/>
  <c r="V86" i="18"/>
  <c r="G87" i="18"/>
  <c r="I87" i="18"/>
  <c r="K87" i="18"/>
  <c r="M87" i="18"/>
  <c r="O87" i="18"/>
  <c r="Q87" i="18"/>
  <c r="V87" i="18"/>
  <c r="V84" i="18" s="1"/>
  <c r="G88" i="18"/>
  <c r="I88" i="18"/>
  <c r="K88" i="18"/>
  <c r="M88" i="18"/>
  <c r="O88" i="18"/>
  <c r="Q88" i="18"/>
  <c r="V88" i="18"/>
  <c r="G89" i="18"/>
  <c r="M89" i="18" s="1"/>
  <c r="I89" i="18"/>
  <c r="K89" i="18"/>
  <c r="O89" i="18"/>
  <c r="Q89" i="18"/>
  <c r="V89" i="18"/>
  <c r="AE91" i="18"/>
  <c r="G94" i="17"/>
  <c r="BA11" i="17"/>
  <c r="G9" i="17"/>
  <c r="I9" i="17"/>
  <c r="I8" i="17" s="1"/>
  <c r="K9" i="17"/>
  <c r="K8" i="17" s="1"/>
  <c r="M9" i="17"/>
  <c r="O9" i="17"/>
  <c r="O8" i="17" s="1"/>
  <c r="Q9" i="17"/>
  <c r="Q8" i="17" s="1"/>
  <c r="V9" i="17"/>
  <c r="V8" i="17" s="1"/>
  <c r="G10" i="17"/>
  <c r="G8" i="17" s="1"/>
  <c r="I10" i="17"/>
  <c r="K10" i="17"/>
  <c r="O10" i="17"/>
  <c r="Q10" i="17"/>
  <c r="V10" i="17"/>
  <c r="G12" i="17"/>
  <c r="M12" i="17" s="1"/>
  <c r="I12" i="17"/>
  <c r="K12" i="17"/>
  <c r="O12" i="17"/>
  <c r="Q12" i="17"/>
  <c r="V12" i="17"/>
  <c r="G13" i="17"/>
  <c r="M13" i="17" s="1"/>
  <c r="I13" i="17"/>
  <c r="K13" i="17"/>
  <c r="O13" i="17"/>
  <c r="Q13" i="17"/>
  <c r="V13" i="17"/>
  <c r="G14" i="17"/>
  <c r="G15" i="17"/>
  <c r="I15" i="17"/>
  <c r="I14" i="17" s="1"/>
  <c r="K15" i="17"/>
  <c r="K14" i="17" s="1"/>
  <c r="M15" i="17"/>
  <c r="O15" i="17"/>
  <c r="O14" i="17" s="1"/>
  <c r="Q15" i="17"/>
  <c r="V15" i="17"/>
  <c r="V14" i="17" s="1"/>
  <c r="G16" i="17"/>
  <c r="I16" i="17"/>
  <c r="K16" i="17"/>
  <c r="M16" i="17"/>
  <c r="O16" i="17"/>
  <c r="Q16" i="17"/>
  <c r="V16" i="17"/>
  <c r="G17" i="17"/>
  <c r="I17" i="17"/>
  <c r="K17" i="17"/>
  <c r="M17" i="17"/>
  <c r="O17" i="17"/>
  <c r="Q17" i="17"/>
  <c r="Q14" i="17" s="1"/>
  <c r="V17" i="17"/>
  <c r="G18" i="17"/>
  <c r="I18" i="17"/>
  <c r="K18" i="17"/>
  <c r="M18" i="17"/>
  <c r="O18" i="17"/>
  <c r="Q18" i="17"/>
  <c r="V18" i="17"/>
  <c r="G19" i="17"/>
  <c r="I19" i="17"/>
  <c r="K19" i="17"/>
  <c r="M19" i="17"/>
  <c r="O19" i="17"/>
  <c r="Q19" i="17"/>
  <c r="V19" i="17"/>
  <c r="G20" i="17"/>
  <c r="M20" i="17" s="1"/>
  <c r="I20" i="17"/>
  <c r="K20" i="17"/>
  <c r="O20" i="17"/>
  <c r="Q20" i="17"/>
  <c r="V20" i="17"/>
  <c r="G21" i="17"/>
  <c r="M21" i="17" s="1"/>
  <c r="I21" i="17"/>
  <c r="K21" i="17"/>
  <c r="O21" i="17"/>
  <c r="Q21" i="17"/>
  <c r="V21" i="17"/>
  <c r="G22" i="17"/>
  <c r="I22" i="17"/>
  <c r="K22" i="17"/>
  <c r="M22" i="17"/>
  <c r="O22" i="17"/>
  <c r="Q22" i="17"/>
  <c r="V22" i="17"/>
  <c r="G23" i="17"/>
  <c r="I23" i="17"/>
  <c r="K23" i="17"/>
  <c r="M23" i="17"/>
  <c r="O23" i="17"/>
  <c r="Q23" i="17"/>
  <c r="V23" i="17"/>
  <c r="G24" i="17"/>
  <c r="I24" i="17"/>
  <c r="K24" i="17"/>
  <c r="M24" i="17"/>
  <c r="O24" i="17"/>
  <c r="Q24" i="17"/>
  <c r="V24" i="17"/>
  <c r="G25" i="17"/>
  <c r="I25" i="17"/>
  <c r="K25" i="17"/>
  <c r="M25" i="17"/>
  <c r="O25" i="17"/>
  <c r="Q25" i="17"/>
  <c r="V25" i="17"/>
  <c r="G27" i="17"/>
  <c r="I27" i="17"/>
  <c r="K27" i="17"/>
  <c r="M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4" i="17"/>
  <c r="G35" i="17"/>
  <c r="I35" i="17"/>
  <c r="I34" i="17" s="1"/>
  <c r="K35" i="17"/>
  <c r="K34" i="17" s="1"/>
  <c r="M35" i="17"/>
  <c r="O35" i="17"/>
  <c r="O34" i="17" s="1"/>
  <c r="Q35" i="17"/>
  <c r="V35" i="17"/>
  <c r="G36" i="17"/>
  <c r="I36" i="17"/>
  <c r="K36" i="17"/>
  <c r="M36" i="17"/>
  <c r="O36" i="17"/>
  <c r="Q36" i="17"/>
  <c r="V36" i="17"/>
  <c r="G37" i="17"/>
  <c r="I37" i="17"/>
  <c r="K37" i="17"/>
  <c r="M37" i="17"/>
  <c r="O37" i="17"/>
  <c r="Q37" i="17"/>
  <c r="Q34" i="17" s="1"/>
  <c r="V37" i="17"/>
  <c r="V34" i="17" s="1"/>
  <c r="G39" i="17"/>
  <c r="I39" i="17"/>
  <c r="K39" i="17"/>
  <c r="M39" i="17"/>
  <c r="O39" i="17"/>
  <c r="Q39" i="17"/>
  <c r="V39" i="17"/>
  <c r="G41" i="17"/>
  <c r="I41" i="17"/>
  <c r="K41" i="17"/>
  <c r="M41" i="17"/>
  <c r="O41" i="17"/>
  <c r="Q41" i="17"/>
  <c r="V41" i="17"/>
  <c r="G43" i="17"/>
  <c r="M43" i="17" s="1"/>
  <c r="I43" i="17"/>
  <c r="K43" i="17"/>
  <c r="O43" i="17"/>
  <c r="Q43" i="17"/>
  <c r="V43" i="17"/>
  <c r="G45" i="17"/>
  <c r="M45" i="17" s="1"/>
  <c r="I45" i="17"/>
  <c r="K45" i="17"/>
  <c r="O45" i="17"/>
  <c r="Q45" i="17"/>
  <c r="V45" i="17"/>
  <c r="G47" i="17"/>
  <c r="I47" i="17"/>
  <c r="K47" i="17"/>
  <c r="M47" i="17"/>
  <c r="O47" i="17"/>
  <c r="Q47" i="17"/>
  <c r="V47" i="17"/>
  <c r="G49" i="17"/>
  <c r="I49" i="17"/>
  <c r="K49" i="17"/>
  <c r="M49" i="17"/>
  <c r="O49" i="17"/>
  <c r="Q49" i="17"/>
  <c r="V49" i="17"/>
  <c r="G51" i="17"/>
  <c r="I51" i="17"/>
  <c r="K51" i="17"/>
  <c r="M51" i="17"/>
  <c r="O51" i="17"/>
  <c r="Q51" i="17"/>
  <c r="V51" i="17"/>
  <c r="G52" i="17"/>
  <c r="I52" i="17"/>
  <c r="K52" i="17"/>
  <c r="M52" i="17"/>
  <c r="O52" i="17"/>
  <c r="Q52" i="17"/>
  <c r="V52" i="17"/>
  <c r="G54" i="17"/>
  <c r="M54" i="17" s="1"/>
  <c r="I54" i="17"/>
  <c r="K54" i="17"/>
  <c r="O54" i="17"/>
  <c r="Q54" i="17"/>
  <c r="Q53" i="17" s="1"/>
  <c r="V54" i="17"/>
  <c r="G55" i="17"/>
  <c r="M55" i="17" s="1"/>
  <c r="I55" i="17"/>
  <c r="K55" i="17"/>
  <c r="K53" i="17" s="1"/>
  <c r="O55" i="17"/>
  <c r="Q55" i="17"/>
  <c r="V55" i="17"/>
  <c r="G56" i="17"/>
  <c r="M56" i="17" s="1"/>
  <c r="I56" i="17"/>
  <c r="I53" i="17" s="1"/>
  <c r="K56" i="17"/>
  <c r="O56" i="17"/>
  <c r="Q56" i="17"/>
  <c r="V56" i="17"/>
  <c r="G57" i="17"/>
  <c r="AF94" i="17" s="1"/>
  <c r="I57" i="17"/>
  <c r="K57" i="17"/>
  <c r="O57" i="17"/>
  <c r="Q57" i="17"/>
  <c r="V57" i="17"/>
  <c r="G58" i="17"/>
  <c r="I58" i="17"/>
  <c r="K58" i="17"/>
  <c r="M58" i="17"/>
  <c r="O58" i="17"/>
  <c r="O53" i="17" s="1"/>
  <c r="Q58" i="17"/>
  <c r="V58" i="17"/>
  <c r="G59" i="17"/>
  <c r="I59" i="17"/>
  <c r="K59" i="17"/>
  <c r="M59" i="17"/>
  <c r="O59" i="17"/>
  <c r="Q59" i="17"/>
  <c r="V59" i="17"/>
  <c r="G60" i="17"/>
  <c r="I60" i="17"/>
  <c r="K60" i="17"/>
  <c r="M60" i="17"/>
  <c r="O60" i="17"/>
  <c r="Q60" i="17"/>
  <c r="V60" i="17"/>
  <c r="V53" i="17" s="1"/>
  <c r="G61" i="17"/>
  <c r="I61" i="17"/>
  <c r="K61" i="17"/>
  <c r="M61" i="17"/>
  <c r="O61" i="17"/>
  <c r="Q61" i="17"/>
  <c r="V61" i="17"/>
  <c r="G62" i="17"/>
  <c r="I62" i="17"/>
  <c r="K62" i="17"/>
  <c r="M62" i="17"/>
  <c r="O62" i="17"/>
  <c r="Q62" i="17"/>
  <c r="V62" i="17"/>
  <c r="G63" i="17"/>
  <c r="M63" i="17" s="1"/>
  <c r="I63" i="17"/>
  <c r="K63" i="17"/>
  <c r="O63" i="17"/>
  <c r="Q63" i="17"/>
  <c r="V63" i="17"/>
  <c r="G64" i="17"/>
  <c r="M64" i="17" s="1"/>
  <c r="I64" i="17"/>
  <c r="K64" i="17"/>
  <c r="O64" i="17"/>
  <c r="Q64" i="17"/>
  <c r="V64" i="17"/>
  <c r="G65" i="17"/>
  <c r="I65" i="17"/>
  <c r="K65" i="17"/>
  <c r="M65" i="17"/>
  <c r="O65" i="17"/>
  <c r="Q65" i="17"/>
  <c r="V65" i="17"/>
  <c r="G66" i="17"/>
  <c r="I66" i="17"/>
  <c r="K66" i="17"/>
  <c r="M66" i="17"/>
  <c r="O66" i="17"/>
  <c r="Q66" i="17"/>
  <c r="V66" i="17"/>
  <c r="G67" i="17"/>
  <c r="I67" i="17"/>
  <c r="K67" i="17"/>
  <c r="M67" i="17"/>
  <c r="O67" i="17"/>
  <c r="Q67" i="17"/>
  <c r="V67" i="17"/>
  <c r="G68" i="17"/>
  <c r="I68" i="17"/>
  <c r="K68" i="17"/>
  <c r="M68" i="17"/>
  <c r="O68" i="17"/>
  <c r="Q68" i="17"/>
  <c r="V68" i="17"/>
  <c r="G69" i="17"/>
  <c r="I69" i="17"/>
  <c r="K69" i="17"/>
  <c r="M69" i="17"/>
  <c r="O69" i="17"/>
  <c r="Q69" i="17"/>
  <c r="V69" i="17"/>
  <c r="G70" i="17"/>
  <c r="M70" i="17" s="1"/>
  <c r="I70" i="17"/>
  <c r="K70" i="17"/>
  <c r="O70" i="17"/>
  <c r="Q70" i="17"/>
  <c r="V70" i="17"/>
  <c r="G71" i="17"/>
  <c r="M71" i="17" s="1"/>
  <c r="I71" i="17"/>
  <c r="K71" i="17"/>
  <c r="O71" i="17"/>
  <c r="Q71" i="17"/>
  <c r="V71" i="17"/>
  <c r="G72" i="17"/>
  <c r="M72" i="17" s="1"/>
  <c r="I72" i="17"/>
  <c r="K72" i="17"/>
  <c r="O72" i="17"/>
  <c r="Q72" i="17"/>
  <c r="V72" i="17"/>
  <c r="G73" i="17"/>
  <c r="M73" i="17" s="1"/>
  <c r="I73" i="17"/>
  <c r="K73" i="17"/>
  <c r="O73" i="17"/>
  <c r="Q73" i="17"/>
  <c r="V73" i="17"/>
  <c r="G74" i="17"/>
  <c r="I74" i="17"/>
  <c r="K74" i="17"/>
  <c r="M74" i="17"/>
  <c r="O74" i="17"/>
  <c r="Q74" i="17"/>
  <c r="V74" i="17"/>
  <c r="G75" i="17"/>
  <c r="I75" i="17"/>
  <c r="K75" i="17"/>
  <c r="M75" i="17"/>
  <c r="O75" i="17"/>
  <c r="Q75" i="17"/>
  <c r="V75" i="17"/>
  <c r="G76" i="17"/>
  <c r="I76" i="17"/>
  <c r="K76" i="17"/>
  <c r="M76" i="17"/>
  <c r="O76" i="17"/>
  <c r="Q76" i="17"/>
  <c r="V76" i="17"/>
  <c r="G77" i="17"/>
  <c r="I77" i="17"/>
  <c r="K77" i="17"/>
  <c r="M77" i="17"/>
  <c r="O77" i="17"/>
  <c r="Q77" i="17"/>
  <c r="V77" i="17"/>
  <c r="G78" i="17"/>
  <c r="I78" i="17"/>
  <c r="K78" i="17"/>
  <c r="M78" i="17"/>
  <c r="O78" i="17"/>
  <c r="Q78" i="17"/>
  <c r="V78" i="17"/>
  <c r="V79" i="17"/>
  <c r="G80" i="17"/>
  <c r="M80" i="17" s="1"/>
  <c r="I80" i="17"/>
  <c r="I79" i="17" s="1"/>
  <c r="K80" i="17"/>
  <c r="K79" i="17" s="1"/>
  <c r="O80" i="17"/>
  <c r="O79" i="17" s="1"/>
  <c r="Q80" i="17"/>
  <c r="V80" i="17"/>
  <c r="G81" i="17"/>
  <c r="M81" i="17" s="1"/>
  <c r="I81" i="17"/>
  <c r="K81" i="17"/>
  <c r="O81" i="17"/>
  <c r="Q81" i="17"/>
  <c r="V81" i="17"/>
  <c r="G82" i="17"/>
  <c r="I82" i="17"/>
  <c r="K82" i="17"/>
  <c r="M82" i="17"/>
  <c r="O82" i="17"/>
  <c r="Q82" i="17"/>
  <c r="V82" i="17"/>
  <c r="G83" i="17"/>
  <c r="I83" i="17"/>
  <c r="K83" i="17"/>
  <c r="M83" i="17"/>
  <c r="O83" i="17"/>
  <c r="Q83" i="17"/>
  <c r="Q79" i="17" s="1"/>
  <c r="V83" i="17"/>
  <c r="G84" i="17"/>
  <c r="I84" i="17"/>
  <c r="K84" i="17"/>
  <c r="M84" i="17"/>
  <c r="O84" i="17"/>
  <c r="Q84" i="17"/>
  <c r="V84" i="17"/>
  <c r="G85" i="17"/>
  <c r="I85" i="17"/>
  <c r="K85" i="17"/>
  <c r="M85" i="17"/>
  <c r="O85" i="17"/>
  <c r="Q85" i="17"/>
  <c r="V85" i="17"/>
  <c r="G86" i="17"/>
  <c r="M86" i="17" s="1"/>
  <c r="I86" i="17"/>
  <c r="K86" i="17"/>
  <c r="O86" i="17"/>
  <c r="Q86" i="17"/>
  <c r="V86" i="17"/>
  <c r="G87" i="17"/>
  <c r="M87" i="17" s="1"/>
  <c r="I87" i="17"/>
  <c r="K87" i="17"/>
  <c r="O87" i="17"/>
  <c r="Q87" i="17"/>
  <c r="V87" i="17"/>
  <c r="G88" i="17"/>
  <c r="M88" i="17" s="1"/>
  <c r="I88" i="17"/>
  <c r="K88" i="17"/>
  <c r="O88" i="17"/>
  <c r="Q88" i="17"/>
  <c r="V88" i="17"/>
  <c r="G89" i="17"/>
  <c r="M89" i="17" s="1"/>
  <c r="I89" i="17"/>
  <c r="K89" i="17"/>
  <c r="O89" i="17"/>
  <c r="Q89" i="17"/>
  <c r="V89" i="17"/>
  <c r="G90" i="17"/>
  <c r="I90" i="17"/>
  <c r="K90" i="17"/>
  <c r="M90" i="17"/>
  <c r="O90" i="17"/>
  <c r="Q90" i="17"/>
  <c r="V90" i="17"/>
  <c r="G91" i="17"/>
  <c r="I91" i="17"/>
  <c r="K91" i="17"/>
  <c r="M91" i="17"/>
  <c r="O91" i="17"/>
  <c r="Q91" i="17"/>
  <c r="V91" i="17"/>
  <c r="G92" i="17"/>
  <c r="I92" i="17"/>
  <c r="K92" i="17"/>
  <c r="M92" i="17"/>
  <c r="O92" i="17"/>
  <c r="Q92" i="17"/>
  <c r="V92" i="17"/>
  <c r="AE94" i="17"/>
  <c r="G762" i="16"/>
  <c r="BA94" i="16"/>
  <c r="BA79" i="16"/>
  <c r="BA54" i="16"/>
  <c r="BA51" i="16"/>
  <c r="BA49" i="16"/>
  <c r="BA13" i="16"/>
  <c r="G8" i="16"/>
  <c r="G9" i="16"/>
  <c r="M9" i="16" s="1"/>
  <c r="I9" i="16"/>
  <c r="I8" i="16" s="1"/>
  <c r="K9" i="16"/>
  <c r="K8" i="16" s="1"/>
  <c r="O9" i="16"/>
  <c r="Q9" i="16"/>
  <c r="V9" i="16"/>
  <c r="V8" i="16" s="1"/>
  <c r="G12" i="16"/>
  <c r="M12" i="16" s="1"/>
  <c r="I12" i="16"/>
  <c r="K12" i="16"/>
  <c r="O12" i="16"/>
  <c r="Q12" i="16"/>
  <c r="V12" i="16"/>
  <c r="G48" i="16"/>
  <c r="I48" i="16"/>
  <c r="K48" i="16"/>
  <c r="M48" i="16"/>
  <c r="O48" i="16"/>
  <c r="O8" i="16" s="1"/>
  <c r="Q48" i="16"/>
  <c r="V48" i="16"/>
  <c r="G50" i="16"/>
  <c r="I50" i="16"/>
  <c r="K50" i="16"/>
  <c r="M50" i="16"/>
  <c r="O50" i="16"/>
  <c r="Q50" i="16"/>
  <c r="V50" i="16"/>
  <c r="G53" i="16"/>
  <c r="I53" i="16"/>
  <c r="K53" i="16"/>
  <c r="M53" i="16"/>
  <c r="O53" i="16"/>
  <c r="Q53" i="16"/>
  <c r="Q8" i="16" s="1"/>
  <c r="V53" i="16"/>
  <c r="G55" i="16"/>
  <c r="I55" i="16"/>
  <c r="K55" i="16"/>
  <c r="M55" i="16"/>
  <c r="O55" i="16"/>
  <c r="Q55" i="16"/>
  <c r="V55" i="16"/>
  <c r="G76" i="16"/>
  <c r="I76" i="16"/>
  <c r="K76" i="16"/>
  <c r="M76" i="16"/>
  <c r="O76" i="16"/>
  <c r="Q76" i="16"/>
  <c r="V76" i="16"/>
  <c r="G78" i="16"/>
  <c r="M78" i="16" s="1"/>
  <c r="I78" i="16"/>
  <c r="K78" i="16"/>
  <c r="O78" i="16"/>
  <c r="Q78" i="16"/>
  <c r="V78" i="16"/>
  <c r="G80" i="16"/>
  <c r="M80" i="16" s="1"/>
  <c r="I80" i="16"/>
  <c r="K80" i="16"/>
  <c r="O80" i="16"/>
  <c r="Q80" i="16"/>
  <c r="V80" i="16"/>
  <c r="G83" i="16"/>
  <c r="I83" i="16"/>
  <c r="K83" i="16"/>
  <c r="M83" i="16"/>
  <c r="O83" i="16"/>
  <c r="Q83" i="16"/>
  <c r="V83" i="16"/>
  <c r="G86" i="16"/>
  <c r="I86" i="16"/>
  <c r="K86" i="16"/>
  <c r="M86" i="16"/>
  <c r="O86" i="16"/>
  <c r="Q86" i="16"/>
  <c r="V86" i="16"/>
  <c r="G88" i="16"/>
  <c r="I88" i="16"/>
  <c r="K88" i="16"/>
  <c r="M88" i="16"/>
  <c r="O88" i="16"/>
  <c r="Q88" i="16"/>
  <c r="V88" i="16"/>
  <c r="G93" i="16"/>
  <c r="I93" i="16"/>
  <c r="K93" i="16"/>
  <c r="M93" i="16"/>
  <c r="O93" i="16"/>
  <c r="Q93" i="16"/>
  <c r="V93" i="16"/>
  <c r="G133" i="16"/>
  <c r="I133" i="16"/>
  <c r="K133" i="16"/>
  <c r="M133" i="16"/>
  <c r="O133" i="16"/>
  <c r="Q133" i="16"/>
  <c r="V133" i="16"/>
  <c r="G135" i="16"/>
  <c r="M135" i="16" s="1"/>
  <c r="I135" i="16"/>
  <c r="K135" i="16"/>
  <c r="O135" i="16"/>
  <c r="Q135" i="16"/>
  <c r="V135" i="16"/>
  <c r="G143" i="16"/>
  <c r="O143" i="16"/>
  <c r="Q143" i="16"/>
  <c r="V143" i="16"/>
  <c r="G144" i="16"/>
  <c r="M144" i="16" s="1"/>
  <c r="I144" i="16"/>
  <c r="I143" i="16" s="1"/>
  <c r="K144" i="16"/>
  <c r="K143" i="16" s="1"/>
  <c r="O144" i="16"/>
  <c r="Q144" i="16"/>
  <c r="V144" i="16"/>
  <c r="G147" i="16"/>
  <c r="M147" i="16" s="1"/>
  <c r="I147" i="16"/>
  <c r="K147" i="16"/>
  <c r="O147" i="16"/>
  <c r="Q147" i="16"/>
  <c r="V147" i="16"/>
  <c r="G151" i="16"/>
  <c r="I151" i="16"/>
  <c r="K151" i="16"/>
  <c r="M151" i="16"/>
  <c r="O151" i="16"/>
  <c r="O150" i="16" s="1"/>
  <c r="Q151" i="16"/>
  <c r="Q150" i="16" s="1"/>
  <c r="V151" i="16"/>
  <c r="V150" i="16" s="1"/>
  <c r="G155" i="16"/>
  <c r="I155" i="16"/>
  <c r="K155" i="16"/>
  <c r="K150" i="16" s="1"/>
  <c r="M155" i="16"/>
  <c r="O155" i="16"/>
  <c r="Q155" i="16"/>
  <c r="V155" i="16"/>
  <c r="G158" i="16"/>
  <c r="I158" i="16"/>
  <c r="K158" i="16"/>
  <c r="M158" i="16"/>
  <c r="O158" i="16"/>
  <c r="Q158" i="16"/>
  <c r="V158" i="16"/>
  <c r="G161" i="16"/>
  <c r="I161" i="16"/>
  <c r="K161" i="16"/>
  <c r="M161" i="16"/>
  <c r="O161" i="16"/>
  <c r="Q161" i="16"/>
  <c r="V161" i="16"/>
  <c r="G164" i="16"/>
  <c r="M164" i="16" s="1"/>
  <c r="I164" i="16"/>
  <c r="I150" i="16" s="1"/>
  <c r="K164" i="16"/>
  <c r="O164" i="16"/>
  <c r="Q164" i="16"/>
  <c r="V164" i="16"/>
  <c r="G167" i="16"/>
  <c r="M167" i="16" s="1"/>
  <c r="I167" i="16"/>
  <c r="K167" i="16"/>
  <c r="O167" i="16"/>
  <c r="Q167" i="16"/>
  <c r="V167" i="16"/>
  <c r="G170" i="16"/>
  <c r="I170" i="16"/>
  <c r="K170" i="16"/>
  <c r="M170" i="16"/>
  <c r="O170" i="16"/>
  <c r="Q170" i="16"/>
  <c r="V170" i="16"/>
  <c r="G173" i="16"/>
  <c r="I173" i="16"/>
  <c r="K173" i="16"/>
  <c r="M173" i="16"/>
  <c r="O173" i="16"/>
  <c r="Q173" i="16"/>
  <c r="V173" i="16"/>
  <c r="G176" i="16"/>
  <c r="I176" i="16"/>
  <c r="K176" i="16"/>
  <c r="M176" i="16"/>
  <c r="O176" i="16"/>
  <c r="Q176" i="16"/>
  <c r="V176" i="16"/>
  <c r="G179" i="16"/>
  <c r="I179" i="16"/>
  <c r="K179" i="16"/>
  <c r="M179" i="16"/>
  <c r="O179" i="16"/>
  <c r="Q179" i="16"/>
  <c r="V179" i="16"/>
  <c r="G181" i="16"/>
  <c r="I181" i="16"/>
  <c r="K181" i="16"/>
  <c r="M181" i="16"/>
  <c r="O181" i="16"/>
  <c r="Q181" i="16"/>
  <c r="V181" i="16"/>
  <c r="G218" i="16"/>
  <c r="M218" i="16" s="1"/>
  <c r="I218" i="16"/>
  <c r="K218" i="16"/>
  <c r="O218" i="16"/>
  <c r="Q218" i="16"/>
  <c r="V218" i="16"/>
  <c r="G221" i="16"/>
  <c r="M221" i="16" s="1"/>
  <c r="I221" i="16"/>
  <c r="K221" i="16"/>
  <c r="O221" i="16"/>
  <c r="Q221" i="16"/>
  <c r="V221" i="16"/>
  <c r="G223" i="16"/>
  <c r="M223" i="16" s="1"/>
  <c r="I223" i="16"/>
  <c r="K223" i="16"/>
  <c r="O223" i="16"/>
  <c r="Q223" i="16"/>
  <c r="V223" i="16"/>
  <c r="G225" i="16"/>
  <c r="M225" i="16" s="1"/>
  <c r="I225" i="16"/>
  <c r="K225" i="16"/>
  <c r="O225" i="16"/>
  <c r="Q225" i="16"/>
  <c r="V225" i="16"/>
  <c r="G227" i="16"/>
  <c r="M227" i="16" s="1"/>
  <c r="I227" i="16"/>
  <c r="K227" i="16"/>
  <c r="O227" i="16"/>
  <c r="Q227" i="16"/>
  <c r="V227" i="16"/>
  <c r="G229" i="16"/>
  <c r="I229" i="16"/>
  <c r="K229" i="16"/>
  <c r="M229" i="16"/>
  <c r="O229" i="16"/>
  <c r="Q229" i="16"/>
  <c r="V229" i="16"/>
  <c r="G231" i="16"/>
  <c r="I231" i="16"/>
  <c r="K231" i="16"/>
  <c r="M231" i="16"/>
  <c r="O231" i="16"/>
  <c r="Q231" i="16"/>
  <c r="V231" i="16"/>
  <c r="G233" i="16"/>
  <c r="I233" i="16"/>
  <c r="K233" i="16"/>
  <c r="M233" i="16"/>
  <c r="O233" i="16"/>
  <c r="Q233" i="16"/>
  <c r="V233" i="16"/>
  <c r="G235" i="16"/>
  <c r="I235" i="16"/>
  <c r="K235" i="16"/>
  <c r="M235" i="16"/>
  <c r="O235" i="16"/>
  <c r="Q235" i="16"/>
  <c r="V235" i="16"/>
  <c r="G237" i="16"/>
  <c r="M237" i="16" s="1"/>
  <c r="I237" i="16"/>
  <c r="K237" i="16"/>
  <c r="O237" i="16"/>
  <c r="Q237" i="16"/>
  <c r="V237" i="16"/>
  <c r="G239" i="16"/>
  <c r="M239" i="16" s="1"/>
  <c r="I239" i="16"/>
  <c r="K239" i="16"/>
  <c r="O239" i="16"/>
  <c r="Q239" i="16"/>
  <c r="V239" i="16"/>
  <c r="G241" i="16"/>
  <c r="I241" i="16"/>
  <c r="K241" i="16"/>
  <c r="M241" i="16"/>
  <c r="O241" i="16"/>
  <c r="Q241" i="16"/>
  <c r="V241" i="16"/>
  <c r="G243" i="16"/>
  <c r="I243" i="16"/>
  <c r="K243" i="16"/>
  <c r="M243" i="16"/>
  <c r="O243" i="16"/>
  <c r="Q243" i="16"/>
  <c r="V243" i="16"/>
  <c r="G245" i="16"/>
  <c r="I245" i="16"/>
  <c r="K245" i="16"/>
  <c r="M245" i="16"/>
  <c r="O245" i="16"/>
  <c r="Q245" i="16"/>
  <c r="V245" i="16"/>
  <c r="G247" i="16"/>
  <c r="I247" i="16"/>
  <c r="K247" i="16"/>
  <c r="M247" i="16"/>
  <c r="O247" i="16"/>
  <c r="Q247" i="16"/>
  <c r="V247" i="16"/>
  <c r="G249" i="16"/>
  <c r="I249" i="16"/>
  <c r="K249" i="16"/>
  <c r="M249" i="16"/>
  <c r="O249" i="16"/>
  <c r="Q249" i="16"/>
  <c r="V249" i="16"/>
  <c r="G251" i="16"/>
  <c r="M251" i="16" s="1"/>
  <c r="I251" i="16"/>
  <c r="K251" i="16"/>
  <c r="O251" i="16"/>
  <c r="Q251" i="16"/>
  <c r="V251" i="16"/>
  <c r="G253" i="16"/>
  <c r="M253" i="16" s="1"/>
  <c r="I253" i="16"/>
  <c r="K253" i="16"/>
  <c r="O253" i="16"/>
  <c r="Q253" i="16"/>
  <c r="V253" i="16"/>
  <c r="G255" i="16"/>
  <c r="M255" i="16" s="1"/>
  <c r="I255" i="16"/>
  <c r="K255" i="16"/>
  <c r="O255" i="16"/>
  <c r="Q255" i="16"/>
  <c r="V255" i="16"/>
  <c r="G257" i="16"/>
  <c r="M257" i="16" s="1"/>
  <c r="I257" i="16"/>
  <c r="K257" i="16"/>
  <c r="O257" i="16"/>
  <c r="Q257" i="16"/>
  <c r="V257" i="16"/>
  <c r="G259" i="16"/>
  <c r="M259" i="16" s="1"/>
  <c r="I259" i="16"/>
  <c r="K259" i="16"/>
  <c r="O259" i="16"/>
  <c r="Q259" i="16"/>
  <c r="V259" i="16"/>
  <c r="G261" i="16"/>
  <c r="I261" i="16"/>
  <c r="K261" i="16"/>
  <c r="M261" i="16"/>
  <c r="O261" i="16"/>
  <c r="Q261" i="16"/>
  <c r="V261" i="16"/>
  <c r="G263" i="16"/>
  <c r="I263" i="16"/>
  <c r="K263" i="16"/>
  <c r="M263" i="16"/>
  <c r="O263" i="16"/>
  <c r="Q263" i="16"/>
  <c r="V263" i="16"/>
  <c r="G265" i="16"/>
  <c r="I265" i="16"/>
  <c r="K265" i="16"/>
  <c r="M265" i="16"/>
  <c r="O265" i="16"/>
  <c r="Q265" i="16"/>
  <c r="V265" i="16"/>
  <c r="G267" i="16"/>
  <c r="I267" i="16"/>
  <c r="K267" i="16"/>
  <c r="M267" i="16"/>
  <c r="O267" i="16"/>
  <c r="Q267" i="16"/>
  <c r="V267" i="16"/>
  <c r="G269" i="16"/>
  <c r="M269" i="16" s="1"/>
  <c r="I269" i="16"/>
  <c r="K269" i="16"/>
  <c r="O269" i="16"/>
  <c r="Q269" i="16"/>
  <c r="V269" i="16"/>
  <c r="G271" i="16"/>
  <c r="M271" i="16" s="1"/>
  <c r="I271" i="16"/>
  <c r="K271" i="16"/>
  <c r="O271" i="16"/>
  <c r="Q271" i="16"/>
  <c r="V271" i="16"/>
  <c r="G273" i="16"/>
  <c r="M273" i="16" s="1"/>
  <c r="I273" i="16"/>
  <c r="K273" i="16"/>
  <c r="O273" i="16"/>
  <c r="Q273" i="16"/>
  <c r="V273" i="16"/>
  <c r="G275" i="16"/>
  <c r="I275" i="16"/>
  <c r="K275" i="16"/>
  <c r="M275" i="16"/>
  <c r="O275" i="16"/>
  <c r="Q275" i="16"/>
  <c r="V275" i="16"/>
  <c r="G276" i="16"/>
  <c r="I276" i="16"/>
  <c r="K276" i="16"/>
  <c r="M276" i="16"/>
  <c r="O276" i="16"/>
  <c r="Q276" i="16"/>
  <c r="V276" i="16"/>
  <c r="G277" i="16"/>
  <c r="I277" i="16"/>
  <c r="K277" i="16"/>
  <c r="M277" i="16"/>
  <c r="O277" i="16"/>
  <c r="Q277" i="16"/>
  <c r="V277" i="16"/>
  <c r="G278" i="16"/>
  <c r="I278" i="16"/>
  <c r="K278" i="16"/>
  <c r="M278" i="16"/>
  <c r="O278" i="16"/>
  <c r="Q278" i="16"/>
  <c r="V278" i="16"/>
  <c r="G279" i="16"/>
  <c r="M279" i="16" s="1"/>
  <c r="I279" i="16"/>
  <c r="K279" i="16"/>
  <c r="O279" i="16"/>
  <c r="Q279" i="16"/>
  <c r="V279" i="16"/>
  <c r="G281" i="16"/>
  <c r="M281" i="16" s="1"/>
  <c r="I281" i="16"/>
  <c r="K281" i="16"/>
  <c r="O281" i="16"/>
  <c r="Q281" i="16"/>
  <c r="V281" i="16"/>
  <c r="G283" i="16"/>
  <c r="M283" i="16" s="1"/>
  <c r="I283" i="16"/>
  <c r="K283" i="16"/>
  <c r="O283" i="16"/>
  <c r="Q283" i="16"/>
  <c r="V283" i="16"/>
  <c r="G285" i="16"/>
  <c r="M285" i="16" s="1"/>
  <c r="I285" i="16"/>
  <c r="K285" i="16"/>
  <c r="O285" i="16"/>
  <c r="Q285" i="16"/>
  <c r="V285" i="16"/>
  <c r="G287" i="16"/>
  <c r="M287" i="16" s="1"/>
  <c r="I287" i="16"/>
  <c r="K287" i="16"/>
  <c r="O287" i="16"/>
  <c r="Q287" i="16"/>
  <c r="V287" i="16"/>
  <c r="G289" i="16"/>
  <c r="I289" i="16"/>
  <c r="K289" i="16"/>
  <c r="M289" i="16"/>
  <c r="O289" i="16"/>
  <c r="Q289" i="16"/>
  <c r="V289" i="16"/>
  <c r="G291" i="16"/>
  <c r="I291" i="16"/>
  <c r="K291" i="16"/>
  <c r="M291" i="16"/>
  <c r="O291" i="16"/>
  <c r="Q291" i="16"/>
  <c r="V291" i="16"/>
  <c r="G293" i="16"/>
  <c r="I293" i="16"/>
  <c r="K293" i="16"/>
  <c r="M293" i="16"/>
  <c r="O293" i="16"/>
  <c r="Q293" i="16"/>
  <c r="V293" i="16"/>
  <c r="G295" i="16"/>
  <c r="I295" i="16"/>
  <c r="K295" i="16"/>
  <c r="M295" i="16"/>
  <c r="O295" i="16"/>
  <c r="Q295" i="16"/>
  <c r="V295" i="16"/>
  <c r="G298" i="16"/>
  <c r="M298" i="16" s="1"/>
  <c r="I298" i="16"/>
  <c r="I297" i="16" s="1"/>
  <c r="K298" i="16"/>
  <c r="K297" i="16" s="1"/>
  <c r="O298" i="16"/>
  <c r="O297" i="16" s="1"/>
  <c r="Q298" i="16"/>
  <c r="V298" i="16"/>
  <c r="V297" i="16" s="1"/>
  <c r="G301" i="16"/>
  <c r="M301" i="16" s="1"/>
  <c r="I301" i="16"/>
  <c r="K301" i="16"/>
  <c r="O301" i="16"/>
  <c r="Q301" i="16"/>
  <c r="V301" i="16"/>
  <c r="G304" i="16"/>
  <c r="I304" i="16"/>
  <c r="K304" i="16"/>
  <c r="M304" i="16"/>
  <c r="O304" i="16"/>
  <c r="Q304" i="16"/>
  <c r="V304" i="16"/>
  <c r="G307" i="16"/>
  <c r="I307" i="16"/>
  <c r="K307" i="16"/>
  <c r="M307" i="16"/>
  <c r="O307" i="16"/>
  <c r="Q307" i="16"/>
  <c r="Q297" i="16" s="1"/>
  <c r="V307" i="16"/>
  <c r="G309" i="16"/>
  <c r="I309" i="16"/>
  <c r="K309" i="16"/>
  <c r="M309" i="16"/>
  <c r="O309" i="16"/>
  <c r="Q309" i="16"/>
  <c r="V309" i="16"/>
  <c r="G313" i="16"/>
  <c r="I313" i="16"/>
  <c r="K313" i="16"/>
  <c r="M313" i="16"/>
  <c r="O313" i="16"/>
  <c r="Q313" i="16"/>
  <c r="V313" i="16"/>
  <c r="G315" i="16"/>
  <c r="M315" i="16" s="1"/>
  <c r="I315" i="16"/>
  <c r="K315" i="16"/>
  <c r="O315" i="16"/>
  <c r="Q315" i="16"/>
  <c r="V315" i="16"/>
  <c r="G317" i="16"/>
  <c r="M317" i="16" s="1"/>
  <c r="I317" i="16"/>
  <c r="K317" i="16"/>
  <c r="O317" i="16"/>
  <c r="Q317" i="16"/>
  <c r="V317" i="16"/>
  <c r="G319" i="16"/>
  <c r="M319" i="16" s="1"/>
  <c r="I319" i="16"/>
  <c r="K319" i="16"/>
  <c r="O319" i="16"/>
  <c r="Q319" i="16"/>
  <c r="V319" i="16"/>
  <c r="G320" i="16"/>
  <c r="M320" i="16" s="1"/>
  <c r="I320" i="16"/>
  <c r="K320" i="16"/>
  <c r="O320" i="16"/>
  <c r="Q320" i="16"/>
  <c r="V320" i="16"/>
  <c r="G321" i="16"/>
  <c r="M321" i="16" s="1"/>
  <c r="I321" i="16"/>
  <c r="K321" i="16"/>
  <c r="O321" i="16"/>
  <c r="Q321" i="16"/>
  <c r="V321" i="16"/>
  <c r="G322" i="16"/>
  <c r="I322" i="16"/>
  <c r="K322" i="16"/>
  <c r="M322" i="16"/>
  <c r="O322" i="16"/>
  <c r="Q322" i="16"/>
  <c r="V322" i="16"/>
  <c r="G324" i="16"/>
  <c r="I324" i="16"/>
  <c r="K324" i="16"/>
  <c r="M324" i="16"/>
  <c r="O324" i="16"/>
  <c r="Q324" i="16"/>
  <c r="V324" i="16"/>
  <c r="G325" i="16"/>
  <c r="I325" i="16"/>
  <c r="K325" i="16"/>
  <c r="M325" i="16"/>
  <c r="O325" i="16"/>
  <c r="Q325" i="16"/>
  <c r="V325" i="16"/>
  <c r="G326" i="16"/>
  <c r="I326" i="16"/>
  <c r="K326" i="16"/>
  <c r="M326" i="16"/>
  <c r="O326" i="16"/>
  <c r="Q326" i="16"/>
  <c r="V326" i="16"/>
  <c r="G327" i="16"/>
  <c r="M327" i="16" s="1"/>
  <c r="I327" i="16"/>
  <c r="K327" i="16"/>
  <c r="O327" i="16"/>
  <c r="Q327" i="16"/>
  <c r="V327" i="16"/>
  <c r="G329" i="16"/>
  <c r="M329" i="16" s="1"/>
  <c r="I329" i="16"/>
  <c r="K329" i="16"/>
  <c r="O329" i="16"/>
  <c r="Q329" i="16"/>
  <c r="V329" i="16"/>
  <c r="G331" i="16"/>
  <c r="M331" i="16" s="1"/>
  <c r="I331" i="16"/>
  <c r="K331" i="16"/>
  <c r="O331" i="16"/>
  <c r="Q331" i="16"/>
  <c r="V331" i="16"/>
  <c r="G333" i="16"/>
  <c r="I333" i="16"/>
  <c r="K333" i="16"/>
  <c r="M333" i="16"/>
  <c r="O333" i="16"/>
  <c r="Q333" i="16"/>
  <c r="V333" i="16"/>
  <c r="G335" i="16"/>
  <c r="I335" i="16"/>
  <c r="K335" i="16"/>
  <c r="M335" i="16"/>
  <c r="O335" i="16"/>
  <c r="Q335" i="16"/>
  <c r="V335" i="16"/>
  <c r="G337" i="16"/>
  <c r="I337" i="16"/>
  <c r="K337" i="16"/>
  <c r="M337" i="16"/>
  <c r="O337" i="16"/>
  <c r="Q337" i="16"/>
  <c r="V337" i="16"/>
  <c r="G339" i="16"/>
  <c r="I339" i="16"/>
  <c r="K339" i="16"/>
  <c r="M339" i="16"/>
  <c r="O339" i="16"/>
  <c r="Q339" i="16"/>
  <c r="V339" i="16"/>
  <c r="G342" i="16"/>
  <c r="M342" i="16" s="1"/>
  <c r="I342" i="16"/>
  <c r="K342" i="16"/>
  <c r="O342" i="16"/>
  <c r="Q342" i="16"/>
  <c r="V342" i="16"/>
  <c r="G343" i="16"/>
  <c r="O343" i="16"/>
  <c r="Q343" i="16"/>
  <c r="V343" i="16"/>
  <c r="G344" i="16"/>
  <c r="M344" i="16" s="1"/>
  <c r="M343" i="16" s="1"/>
  <c r="I344" i="16"/>
  <c r="I343" i="16" s="1"/>
  <c r="K344" i="16"/>
  <c r="K343" i="16" s="1"/>
  <c r="O344" i="16"/>
  <c r="Q344" i="16"/>
  <c r="V344" i="16"/>
  <c r="G347" i="16"/>
  <c r="G346" i="16" s="1"/>
  <c r="I347" i="16"/>
  <c r="K347" i="16"/>
  <c r="O347" i="16"/>
  <c r="O346" i="16" s="1"/>
  <c r="Q347" i="16"/>
  <c r="V347" i="16"/>
  <c r="G350" i="16"/>
  <c r="I350" i="16"/>
  <c r="K350" i="16"/>
  <c r="M350" i="16"/>
  <c r="O350" i="16"/>
  <c r="Q350" i="16"/>
  <c r="V350" i="16"/>
  <c r="G353" i="16"/>
  <c r="I353" i="16"/>
  <c r="K353" i="16"/>
  <c r="M353" i="16"/>
  <c r="O353" i="16"/>
  <c r="Q353" i="16"/>
  <c r="Q346" i="16" s="1"/>
  <c r="V353" i="16"/>
  <c r="V346" i="16" s="1"/>
  <c r="G356" i="16"/>
  <c r="I356" i="16"/>
  <c r="K356" i="16"/>
  <c r="M356" i="16"/>
  <c r="O356" i="16"/>
  <c r="Q356" i="16"/>
  <c r="V356" i="16"/>
  <c r="G360" i="16"/>
  <c r="I360" i="16"/>
  <c r="K360" i="16"/>
  <c r="M360" i="16"/>
  <c r="O360" i="16"/>
  <c r="Q360" i="16"/>
  <c r="V360" i="16"/>
  <c r="G363" i="16"/>
  <c r="M363" i="16" s="1"/>
  <c r="I363" i="16"/>
  <c r="K363" i="16"/>
  <c r="O363" i="16"/>
  <c r="Q363" i="16"/>
  <c r="V363" i="16"/>
  <c r="G366" i="16"/>
  <c r="M366" i="16" s="1"/>
  <c r="I366" i="16"/>
  <c r="I346" i="16" s="1"/>
  <c r="K366" i="16"/>
  <c r="O366" i="16"/>
  <c r="Q366" i="16"/>
  <c r="V366" i="16"/>
  <c r="G369" i="16"/>
  <c r="M369" i="16" s="1"/>
  <c r="I369" i="16"/>
  <c r="K369" i="16"/>
  <c r="O369" i="16"/>
  <c r="Q369" i="16"/>
  <c r="V369" i="16"/>
  <c r="G375" i="16"/>
  <c r="I375" i="16"/>
  <c r="K375" i="16"/>
  <c r="M375" i="16"/>
  <c r="O375" i="16"/>
  <c r="Q375" i="16"/>
  <c r="V375" i="16"/>
  <c r="G380" i="16"/>
  <c r="I380" i="16"/>
  <c r="K380" i="16"/>
  <c r="M380" i="16"/>
  <c r="O380" i="16"/>
  <c r="Q380" i="16"/>
  <c r="V380" i="16"/>
  <c r="G385" i="16"/>
  <c r="I385" i="16"/>
  <c r="K385" i="16"/>
  <c r="M385" i="16"/>
  <c r="O385" i="16"/>
  <c r="Q385" i="16"/>
  <c r="V385" i="16"/>
  <c r="G389" i="16"/>
  <c r="I389" i="16"/>
  <c r="K389" i="16"/>
  <c r="M389" i="16"/>
  <c r="O389" i="16"/>
  <c r="Q389" i="16"/>
  <c r="V389" i="16"/>
  <c r="G393" i="16"/>
  <c r="M393" i="16" s="1"/>
  <c r="I393" i="16"/>
  <c r="K393" i="16"/>
  <c r="O393" i="16"/>
  <c r="Q393" i="16"/>
  <c r="V393" i="16"/>
  <c r="G398" i="16"/>
  <c r="AF762" i="16" s="1"/>
  <c r="I398" i="16"/>
  <c r="K398" i="16"/>
  <c r="O398" i="16"/>
  <c r="Q398" i="16"/>
  <c r="V398" i="16"/>
  <c r="G400" i="16"/>
  <c r="M400" i="16" s="1"/>
  <c r="I400" i="16"/>
  <c r="K400" i="16"/>
  <c r="O400" i="16"/>
  <c r="Q400" i="16"/>
  <c r="V400" i="16"/>
  <c r="G402" i="16"/>
  <c r="M402" i="16" s="1"/>
  <c r="I402" i="16"/>
  <c r="K402" i="16"/>
  <c r="K346" i="16" s="1"/>
  <c r="O402" i="16"/>
  <c r="Q402" i="16"/>
  <c r="V402" i="16"/>
  <c r="G405" i="16"/>
  <c r="M405" i="16" s="1"/>
  <c r="I405" i="16"/>
  <c r="K405" i="16"/>
  <c r="O405" i="16"/>
  <c r="Q405" i="16"/>
  <c r="V405" i="16"/>
  <c r="G406" i="16"/>
  <c r="I406" i="16"/>
  <c r="K406" i="16"/>
  <c r="M406" i="16"/>
  <c r="O406" i="16"/>
  <c r="Q406" i="16"/>
  <c r="V406" i="16"/>
  <c r="G407" i="16"/>
  <c r="I407" i="16"/>
  <c r="K407" i="16"/>
  <c r="M407" i="16"/>
  <c r="O407" i="16"/>
  <c r="Q407" i="16"/>
  <c r="V407" i="16"/>
  <c r="G408" i="16"/>
  <c r="I408" i="16"/>
  <c r="K408" i="16"/>
  <c r="M408" i="16"/>
  <c r="O408" i="16"/>
  <c r="Q408" i="16"/>
  <c r="V408" i="16"/>
  <c r="G409" i="16"/>
  <c r="I409" i="16"/>
  <c r="K409" i="16"/>
  <c r="M409" i="16"/>
  <c r="O409" i="16"/>
  <c r="Q409" i="16"/>
  <c r="V409" i="16"/>
  <c r="G410" i="16"/>
  <c r="M410" i="16" s="1"/>
  <c r="I410" i="16"/>
  <c r="K410" i="16"/>
  <c r="O410" i="16"/>
  <c r="Q410" i="16"/>
  <c r="V410" i="16"/>
  <c r="G411" i="16"/>
  <c r="M411" i="16" s="1"/>
  <c r="I411" i="16"/>
  <c r="K411" i="16"/>
  <c r="O411" i="16"/>
  <c r="Q411" i="16"/>
  <c r="V411" i="16"/>
  <c r="G412" i="16"/>
  <c r="M412" i="16" s="1"/>
  <c r="I412" i="16"/>
  <c r="K412" i="16"/>
  <c r="O412" i="16"/>
  <c r="Q412" i="16"/>
  <c r="V412" i="16"/>
  <c r="G413" i="16"/>
  <c r="I413" i="16"/>
  <c r="K413" i="16"/>
  <c r="M413" i="16"/>
  <c r="O413" i="16"/>
  <c r="Q413" i="16"/>
  <c r="V413" i="16"/>
  <c r="G414" i="16"/>
  <c r="I414" i="16"/>
  <c r="K414" i="16"/>
  <c r="M414" i="16"/>
  <c r="O414" i="16"/>
  <c r="Q414" i="16"/>
  <c r="V414" i="16"/>
  <c r="G415" i="16"/>
  <c r="I415" i="16"/>
  <c r="K415" i="16"/>
  <c r="M415" i="16"/>
  <c r="O415" i="16"/>
  <c r="Q415" i="16"/>
  <c r="V415" i="16"/>
  <c r="G416" i="16"/>
  <c r="I416" i="16"/>
  <c r="K416" i="16"/>
  <c r="M416" i="16"/>
  <c r="O416" i="16"/>
  <c r="Q416" i="16"/>
  <c r="V416" i="16"/>
  <c r="G417" i="16"/>
  <c r="M417" i="16" s="1"/>
  <c r="I417" i="16"/>
  <c r="K417" i="16"/>
  <c r="O417" i="16"/>
  <c r="Q417" i="16"/>
  <c r="V417" i="16"/>
  <c r="G418" i="16"/>
  <c r="M418" i="16" s="1"/>
  <c r="I418" i="16"/>
  <c r="K418" i="16"/>
  <c r="O418" i="16"/>
  <c r="Q418" i="16"/>
  <c r="V418" i="16"/>
  <c r="G419" i="16"/>
  <c r="M419" i="16" s="1"/>
  <c r="I419" i="16"/>
  <c r="K419" i="16"/>
  <c r="O419" i="16"/>
  <c r="Q419" i="16"/>
  <c r="V419" i="16"/>
  <c r="G420" i="16"/>
  <c r="M420" i="16" s="1"/>
  <c r="I420" i="16"/>
  <c r="K420" i="16"/>
  <c r="O420" i="16"/>
  <c r="Q420" i="16"/>
  <c r="V420" i="16"/>
  <c r="G421" i="16"/>
  <c r="M421" i="16" s="1"/>
  <c r="I421" i="16"/>
  <c r="K421" i="16"/>
  <c r="O421" i="16"/>
  <c r="Q421" i="16"/>
  <c r="V421" i="16"/>
  <c r="G422" i="16"/>
  <c r="I422" i="16"/>
  <c r="K422" i="16"/>
  <c r="M422" i="16"/>
  <c r="O422" i="16"/>
  <c r="Q422" i="16"/>
  <c r="V422" i="16"/>
  <c r="G423" i="16"/>
  <c r="I423" i="16"/>
  <c r="K423" i="16"/>
  <c r="M423" i="16"/>
  <c r="O423" i="16"/>
  <c r="Q423" i="16"/>
  <c r="V423" i="16"/>
  <c r="G424" i="16"/>
  <c r="I424" i="16"/>
  <c r="K424" i="16"/>
  <c r="M424" i="16"/>
  <c r="O424" i="16"/>
  <c r="Q424" i="16"/>
  <c r="V424" i="16"/>
  <c r="G425" i="16"/>
  <c r="I425" i="16"/>
  <c r="K425" i="16"/>
  <c r="M425" i="16"/>
  <c r="O425" i="16"/>
  <c r="Q425" i="16"/>
  <c r="V425" i="16"/>
  <c r="G426" i="16"/>
  <c r="M426" i="16" s="1"/>
  <c r="I426" i="16"/>
  <c r="K426" i="16"/>
  <c r="O426" i="16"/>
  <c r="Q426" i="16"/>
  <c r="V426" i="16"/>
  <c r="G427" i="16"/>
  <c r="M427" i="16" s="1"/>
  <c r="I427" i="16"/>
  <c r="K427" i="16"/>
  <c r="O427" i="16"/>
  <c r="Q427" i="16"/>
  <c r="V427" i="16"/>
  <c r="G431" i="16"/>
  <c r="M431" i="16" s="1"/>
  <c r="I431" i="16"/>
  <c r="K431" i="16"/>
  <c r="O431" i="16"/>
  <c r="Q431" i="16"/>
  <c r="V431" i="16"/>
  <c r="G435" i="16"/>
  <c r="I435" i="16"/>
  <c r="K435" i="16"/>
  <c r="M435" i="16"/>
  <c r="O435" i="16"/>
  <c r="Q435" i="16"/>
  <c r="V435" i="16"/>
  <c r="G439" i="16"/>
  <c r="I439" i="16"/>
  <c r="K439" i="16"/>
  <c r="M439" i="16"/>
  <c r="O439" i="16"/>
  <c r="Q439" i="16"/>
  <c r="V439" i="16"/>
  <c r="G443" i="16"/>
  <c r="I443" i="16"/>
  <c r="K443" i="16"/>
  <c r="M443" i="16"/>
  <c r="O443" i="16"/>
  <c r="Q443" i="16"/>
  <c r="V443" i="16"/>
  <c r="G446" i="16"/>
  <c r="M446" i="16" s="1"/>
  <c r="I446" i="16"/>
  <c r="K446" i="16"/>
  <c r="O446" i="16"/>
  <c r="Q446" i="16"/>
  <c r="Q445" i="16" s="1"/>
  <c r="V446" i="16"/>
  <c r="G449" i="16"/>
  <c r="G445" i="16" s="1"/>
  <c r="I449" i="16"/>
  <c r="I445" i="16" s="1"/>
  <c r="K449" i="16"/>
  <c r="K445" i="16" s="1"/>
  <c r="O449" i="16"/>
  <c r="Q449" i="16"/>
  <c r="V449" i="16"/>
  <c r="G452" i="16"/>
  <c r="M452" i="16" s="1"/>
  <c r="I452" i="16"/>
  <c r="K452" i="16"/>
  <c r="O452" i="16"/>
  <c r="Q452" i="16"/>
  <c r="V452" i="16"/>
  <c r="G455" i="16"/>
  <c r="M455" i="16" s="1"/>
  <c r="I455" i="16"/>
  <c r="K455" i="16"/>
  <c r="O455" i="16"/>
  <c r="Q455" i="16"/>
  <c r="V455" i="16"/>
  <c r="G458" i="16"/>
  <c r="M458" i="16" s="1"/>
  <c r="I458" i="16"/>
  <c r="K458" i="16"/>
  <c r="O458" i="16"/>
  <c r="Q458" i="16"/>
  <c r="V458" i="16"/>
  <c r="G461" i="16"/>
  <c r="I461" i="16"/>
  <c r="K461" i="16"/>
  <c r="M461" i="16"/>
  <c r="O461" i="16"/>
  <c r="O445" i="16" s="1"/>
  <c r="Q461" i="16"/>
  <c r="V461" i="16"/>
  <c r="G464" i="16"/>
  <c r="I464" i="16"/>
  <c r="K464" i="16"/>
  <c r="M464" i="16"/>
  <c r="O464" i="16"/>
  <c r="Q464" i="16"/>
  <c r="V464" i="16"/>
  <c r="G467" i="16"/>
  <c r="I467" i="16"/>
  <c r="K467" i="16"/>
  <c r="M467" i="16"/>
  <c r="O467" i="16"/>
  <c r="Q467" i="16"/>
  <c r="V467" i="16"/>
  <c r="V445" i="16" s="1"/>
  <c r="G470" i="16"/>
  <c r="I470" i="16"/>
  <c r="K470" i="16"/>
  <c r="M470" i="16"/>
  <c r="O470" i="16"/>
  <c r="Q470" i="16"/>
  <c r="V470" i="16"/>
  <c r="G473" i="16"/>
  <c r="M473" i="16" s="1"/>
  <c r="I473" i="16"/>
  <c r="K473" i="16"/>
  <c r="O473" i="16"/>
  <c r="Q473" i="16"/>
  <c r="V473" i="16"/>
  <c r="G476" i="16"/>
  <c r="M476" i="16" s="1"/>
  <c r="I476" i="16"/>
  <c r="K476" i="16"/>
  <c r="O476" i="16"/>
  <c r="Q476" i="16"/>
  <c r="V476" i="16"/>
  <c r="G479" i="16"/>
  <c r="M479" i="16" s="1"/>
  <c r="I479" i="16"/>
  <c r="K479" i="16"/>
  <c r="O479" i="16"/>
  <c r="Q479" i="16"/>
  <c r="V479" i="16"/>
  <c r="G482" i="16"/>
  <c r="I482" i="16"/>
  <c r="K482" i="16"/>
  <c r="M482" i="16"/>
  <c r="O482" i="16"/>
  <c r="Q482" i="16"/>
  <c r="V482" i="16"/>
  <c r="G485" i="16"/>
  <c r="I485" i="16"/>
  <c r="K485" i="16"/>
  <c r="M485" i="16"/>
  <c r="O485" i="16"/>
  <c r="Q485" i="16"/>
  <c r="V485" i="16"/>
  <c r="G488" i="16"/>
  <c r="I488" i="16"/>
  <c r="K488" i="16"/>
  <c r="M488" i="16"/>
  <c r="O488" i="16"/>
  <c r="Q488" i="16"/>
  <c r="V488" i="16"/>
  <c r="G491" i="16"/>
  <c r="I491" i="16"/>
  <c r="K491" i="16"/>
  <c r="M491" i="16"/>
  <c r="O491" i="16"/>
  <c r="Q491" i="16"/>
  <c r="V491" i="16"/>
  <c r="G494" i="16"/>
  <c r="M494" i="16" s="1"/>
  <c r="I494" i="16"/>
  <c r="K494" i="16"/>
  <c r="O494" i="16"/>
  <c r="Q494" i="16"/>
  <c r="V494" i="16"/>
  <c r="G497" i="16"/>
  <c r="M497" i="16" s="1"/>
  <c r="I497" i="16"/>
  <c r="K497" i="16"/>
  <c r="O497" i="16"/>
  <c r="Q497" i="16"/>
  <c r="V497" i="16"/>
  <c r="G499" i="16"/>
  <c r="M499" i="16" s="1"/>
  <c r="I499" i="16"/>
  <c r="K499" i="16"/>
  <c r="O499" i="16"/>
  <c r="Q499" i="16"/>
  <c r="V499" i="16"/>
  <c r="G501" i="16"/>
  <c r="M501" i="16" s="1"/>
  <c r="I501" i="16"/>
  <c r="K501" i="16"/>
  <c r="O501" i="16"/>
  <c r="Q501" i="16"/>
  <c r="V501" i="16"/>
  <c r="G503" i="16"/>
  <c r="M503" i="16" s="1"/>
  <c r="I503" i="16"/>
  <c r="K503" i="16"/>
  <c r="O503" i="16"/>
  <c r="Q503" i="16"/>
  <c r="V503" i="16"/>
  <c r="G505" i="16"/>
  <c r="I505" i="16"/>
  <c r="K505" i="16"/>
  <c r="M505" i="16"/>
  <c r="O505" i="16"/>
  <c r="Q505" i="16"/>
  <c r="V505" i="16"/>
  <c r="G507" i="16"/>
  <c r="I507" i="16"/>
  <c r="K507" i="16"/>
  <c r="M507" i="16"/>
  <c r="O507" i="16"/>
  <c r="Q507" i="16"/>
  <c r="V507" i="16"/>
  <c r="G509" i="16"/>
  <c r="I509" i="16"/>
  <c r="K509" i="16"/>
  <c r="M509" i="16"/>
  <c r="O509" i="16"/>
  <c r="Q509" i="16"/>
  <c r="V509" i="16"/>
  <c r="G511" i="16"/>
  <c r="I511" i="16"/>
  <c r="K511" i="16"/>
  <c r="M511" i="16"/>
  <c r="O511" i="16"/>
  <c r="Q511" i="16"/>
  <c r="V511" i="16"/>
  <c r="G513" i="16"/>
  <c r="M513" i="16" s="1"/>
  <c r="I513" i="16"/>
  <c r="K513" i="16"/>
  <c r="O513" i="16"/>
  <c r="Q513" i="16"/>
  <c r="V513" i="16"/>
  <c r="G516" i="16"/>
  <c r="M516" i="16" s="1"/>
  <c r="I516" i="16"/>
  <c r="K516" i="16"/>
  <c r="O516" i="16"/>
  <c r="Q516" i="16"/>
  <c r="V516" i="16"/>
  <c r="G520" i="16"/>
  <c r="M520" i="16" s="1"/>
  <c r="I520" i="16"/>
  <c r="K520" i="16"/>
  <c r="O520" i="16"/>
  <c r="Q520" i="16"/>
  <c r="V520" i="16"/>
  <c r="G522" i="16"/>
  <c r="I522" i="16"/>
  <c r="K522" i="16"/>
  <c r="M522" i="16"/>
  <c r="O522" i="16"/>
  <c r="Q522" i="16"/>
  <c r="V522" i="16"/>
  <c r="G524" i="16"/>
  <c r="I524" i="16"/>
  <c r="K524" i="16"/>
  <c r="M524" i="16"/>
  <c r="O524" i="16"/>
  <c r="Q524" i="16"/>
  <c r="V524" i="16"/>
  <c r="G526" i="16"/>
  <c r="I526" i="16"/>
  <c r="K526" i="16"/>
  <c r="M526" i="16"/>
  <c r="O526" i="16"/>
  <c r="Q526" i="16"/>
  <c r="V526" i="16"/>
  <c r="G528" i="16"/>
  <c r="I528" i="16"/>
  <c r="K528" i="16"/>
  <c r="M528" i="16"/>
  <c r="O528" i="16"/>
  <c r="Q528" i="16"/>
  <c r="V528" i="16"/>
  <c r="G530" i="16"/>
  <c r="M530" i="16" s="1"/>
  <c r="I530" i="16"/>
  <c r="K530" i="16"/>
  <c r="O530" i="16"/>
  <c r="Q530" i="16"/>
  <c r="V530" i="16"/>
  <c r="G532" i="16"/>
  <c r="M532" i="16" s="1"/>
  <c r="I532" i="16"/>
  <c r="K532" i="16"/>
  <c r="O532" i="16"/>
  <c r="Q532" i="16"/>
  <c r="V532" i="16"/>
  <c r="G534" i="16"/>
  <c r="M534" i="16" s="1"/>
  <c r="I534" i="16"/>
  <c r="K534" i="16"/>
  <c r="O534" i="16"/>
  <c r="Q534" i="16"/>
  <c r="V534" i="16"/>
  <c r="G536" i="16"/>
  <c r="M536" i="16" s="1"/>
  <c r="I536" i="16"/>
  <c r="K536" i="16"/>
  <c r="O536" i="16"/>
  <c r="Q536" i="16"/>
  <c r="V536" i="16"/>
  <c r="G538" i="16"/>
  <c r="M538" i="16" s="1"/>
  <c r="I538" i="16"/>
  <c r="K538" i="16"/>
  <c r="O538" i="16"/>
  <c r="Q538" i="16"/>
  <c r="V538" i="16"/>
  <c r="G540" i="16"/>
  <c r="I540" i="16"/>
  <c r="K540" i="16"/>
  <c r="M540" i="16"/>
  <c r="O540" i="16"/>
  <c r="Q540" i="16"/>
  <c r="V540" i="16"/>
  <c r="G542" i="16"/>
  <c r="I542" i="16"/>
  <c r="K542" i="16"/>
  <c r="M542" i="16"/>
  <c r="O542" i="16"/>
  <c r="Q542" i="16"/>
  <c r="V542" i="16"/>
  <c r="G544" i="16"/>
  <c r="I544" i="16"/>
  <c r="K544" i="16"/>
  <c r="M544" i="16"/>
  <c r="O544" i="16"/>
  <c r="Q544" i="16"/>
  <c r="V544" i="16"/>
  <c r="G546" i="16"/>
  <c r="I546" i="16"/>
  <c r="K546" i="16"/>
  <c r="M546" i="16"/>
  <c r="O546" i="16"/>
  <c r="Q546" i="16"/>
  <c r="V546" i="16"/>
  <c r="G548" i="16"/>
  <c r="M548" i="16" s="1"/>
  <c r="I548" i="16"/>
  <c r="K548" i="16"/>
  <c r="O548" i="16"/>
  <c r="Q548" i="16"/>
  <c r="V548" i="16"/>
  <c r="G550" i="16"/>
  <c r="M550" i="16" s="1"/>
  <c r="I550" i="16"/>
  <c r="K550" i="16"/>
  <c r="O550" i="16"/>
  <c r="Q550" i="16"/>
  <c r="V550" i="16"/>
  <c r="G552" i="16"/>
  <c r="M552" i="16" s="1"/>
  <c r="I552" i="16"/>
  <c r="K552" i="16"/>
  <c r="O552" i="16"/>
  <c r="Q552" i="16"/>
  <c r="V552" i="16"/>
  <c r="G554" i="16"/>
  <c r="I554" i="16"/>
  <c r="K554" i="16"/>
  <c r="M554" i="16"/>
  <c r="O554" i="16"/>
  <c r="Q554" i="16"/>
  <c r="V554" i="16"/>
  <c r="G556" i="16"/>
  <c r="I556" i="16"/>
  <c r="K556" i="16"/>
  <c r="M556" i="16"/>
  <c r="O556" i="16"/>
  <c r="Q556" i="16"/>
  <c r="V556" i="16"/>
  <c r="G558" i="16"/>
  <c r="I558" i="16"/>
  <c r="K558" i="16"/>
  <c r="M558" i="16"/>
  <c r="O558" i="16"/>
  <c r="Q558" i="16"/>
  <c r="V558" i="16"/>
  <c r="G560" i="16"/>
  <c r="I560" i="16"/>
  <c r="K560" i="16"/>
  <c r="M560" i="16"/>
  <c r="O560" i="16"/>
  <c r="Q560" i="16"/>
  <c r="V560" i="16"/>
  <c r="G562" i="16"/>
  <c r="M562" i="16" s="1"/>
  <c r="I562" i="16"/>
  <c r="K562" i="16"/>
  <c r="O562" i="16"/>
  <c r="Q562" i="16"/>
  <c r="V562" i="16"/>
  <c r="G564" i="16"/>
  <c r="M564" i="16" s="1"/>
  <c r="I564" i="16"/>
  <c r="K564" i="16"/>
  <c r="O564" i="16"/>
  <c r="Q564" i="16"/>
  <c r="V564" i="16"/>
  <c r="G566" i="16"/>
  <c r="M566" i="16" s="1"/>
  <c r="I566" i="16"/>
  <c r="K566" i="16"/>
  <c r="O566" i="16"/>
  <c r="Q566" i="16"/>
  <c r="V566" i="16"/>
  <c r="G571" i="16"/>
  <c r="M571" i="16" s="1"/>
  <c r="I571" i="16"/>
  <c r="K571" i="16"/>
  <c r="O571" i="16"/>
  <c r="Q571" i="16"/>
  <c r="V571" i="16"/>
  <c r="G574" i="16"/>
  <c r="M574" i="16" s="1"/>
  <c r="I574" i="16"/>
  <c r="K574" i="16"/>
  <c r="O574" i="16"/>
  <c r="Q574" i="16"/>
  <c r="V574" i="16"/>
  <c r="G576" i="16"/>
  <c r="I576" i="16"/>
  <c r="K576" i="16"/>
  <c r="M576" i="16"/>
  <c r="O576" i="16"/>
  <c r="Q576" i="16"/>
  <c r="V576" i="16"/>
  <c r="G578" i="16"/>
  <c r="I578" i="16"/>
  <c r="K578" i="16"/>
  <c r="M578" i="16"/>
  <c r="O578" i="16"/>
  <c r="Q578" i="16"/>
  <c r="V578" i="16"/>
  <c r="G580" i="16"/>
  <c r="I580" i="16"/>
  <c r="K580" i="16"/>
  <c r="M580" i="16"/>
  <c r="O580" i="16"/>
  <c r="Q580" i="16"/>
  <c r="V580" i="16"/>
  <c r="G582" i="16"/>
  <c r="I582" i="16"/>
  <c r="K582" i="16"/>
  <c r="M582" i="16"/>
  <c r="O582" i="16"/>
  <c r="Q582" i="16"/>
  <c r="V582" i="16"/>
  <c r="G584" i="16"/>
  <c r="M584" i="16" s="1"/>
  <c r="I584" i="16"/>
  <c r="K584" i="16"/>
  <c r="O584" i="16"/>
  <c r="Q584" i="16"/>
  <c r="V584" i="16"/>
  <c r="G586" i="16"/>
  <c r="M586" i="16" s="1"/>
  <c r="I586" i="16"/>
  <c r="K586" i="16"/>
  <c r="O586" i="16"/>
  <c r="Q586" i="16"/>
  <c r="V586" i="16"/>
  <c r="G589" i="16"/>
  <c r="I589" i="16"/>
  <c r="I588" i="16" s="1"/>
  <c r="K589" i="16"/>
  <c r="M589" i="16"/>
  <c r="O589" i="16"/>
  <c r="O588" i="16" s="1"/>
  <c r="Q589" i="16"/>
  <c r="Q588" i="16" s="1"/>
  <c r="V589" i="16"/>
  <c r="V588" i="16" s="1"/>
  <c r="G593" i="16"/>
  <c r="I593" i="16"/>
  <c r="K593" i="16"/>
  <c r="K588" i="16" s="1"/>
  <c r="M593" i="16"/>
  <c r="O593" i="16"/>
  <c r="Q593" i="16"/>
  <c r="V593" i="16"/>
  <c r="G597" i="16"/>
  <c r="I597" i="16"/>
  <c r="K597" i="16"/>
  <c r="M597" i="16"/>
  <c r="O597" i="16"/>
  <c r="Q597" i="16"/>
  <c r="V597" i="16"/>
  <c r="G601" i="16"/>
  <c r="I601" i="16"/>
  <c r="K601" i="16"/>
  <c r="M601" i="16"/>
  <c r="O601" i="16"/>
  <c r="Q601" i="16"/>
  <c r="V601" i="16"/>
  <c r="G604" i="16"/>
  <c r="I604" i="16"/>
  <c r="K604" i="16"/>
  <c r="M604" i="16"/>
  <c r="O604" i="16"/>
  <c r="Q604" i="16"/>
  <c r="V604" i="16"/>
  <c r="G608" i="16"/>
  <c r="M608" i="16" s="1"/>
  <c r="I608" i="16"/>
  <c r="K608" i="16"/>
  <c r="O608" i="16"/>
  <c r="Q608" i="16"/>
  <c r="V608" i="16"/>
  <c r="G610" i="16"/>
  <c r="M610" i="16" s="1"/>
  <c r="I610" i="16"/>
  <c r="K610" i="16"/>
  <c r="O610" i="16"/>
  <c r="Q610" i="16"/>
  <c r="V610" i="16"/>
  <c r="G613" i="16"/>
  <c r="M613" i="16" s="1"/>
  <c r="I613" i="16"/>
  <c r="K613" i="16"/>
  <c r="O613" i="16"/>
  <c r="Q613" i="16"/>
  <c r="V613" i="16"/>
  <c r="G618" i="16"/>
  <c r="M618" i="16" s="1"/>
  <c r="I618" i="16"/>
  <c r="K618" i="16"/>
  <c r="O618" i="16"/>
  <c r="Q618" i="16"/>
  <c r="V618" i="16"/>
  <c r="G621" i="16"/>
  <c r="I621" i="16"/>
  <c r="K621" i="16"/>
  <c r="M621" i="16"/>
  <c r="O621" i="16"/>
  <c r="Q621" i="16"/>
  <c r="V621" i="16"/>
  <c r="G626" i="16"/>
  <c r="I626" i="16"/>
  <c r="K626" i="16"/>
  <c r="M626" i="16"/>
  <c r="O626" i="16"/>
  <c r="Q626" i="16"/>
  <c r="V626" i="16"/>
  <c r="G629" i="16"/>
  <c r="I629" i="16"/>
  <c r="K629" i="16"/>
  <c r="M629" i="16"/>
  <c r="O629" i="16"/>
  <c r="Q629" i="16"/>
  <c r="V629" i="16"/>
  <c r="G631" i="16"/>
  <c r="I631" i="16"/>
  <c r="K631" i="16"/>
  <c r="M631" i="16"/>
  <c r="O631" i="16"/>
  <c r="Q631" i="16"/>
  <c r="V631" i="16"/>
  <c r="G634" i="16"/>
  <c r="M634" i="16" s="1"/>
  <c r="I634" i="16"/>
  <c r="K634" i="16"/>
  <c r="O634" i="16"/>
  <c r="Q634" i="16"/>
  <c r="V634" i="16"/>
  <c r="G636" i="16"/>
  <c r="M636" i="16" s="1"/>
  <c r="I636" i="16"/>
  <c r="K636" i="16"/>
  <c r="O636" i="16"/>
  <c r="Q636" i="16"/>
  <c r="V636" i="16"/>
  <c r="G638" i="16"/>
  <c r="M638" i="16" s="1"/>
  <c r="I638" i="16"/>
  <c r="K638" i="16"/>
  <c r="O638" i="16"/>
  <c r="Q638" i="16"/>
  <c r="V638" i="16"/>
  <c r="G640" i="16"/>
  <c r="I640" i="16"/>
  <c r="K640" i="16"/>
  <c r="M640" i="16"/>
  <c r="O640" i="16"/>
  <c r="Q640" i="16"/>
  <c r="V640" i="16"/>
  <c r="G644" i="16"/>
  <c r="I644" i="16"/>
  <c r="K644" i="16"/>
  <c r="M644" i="16"/>
  <c r="O644" i="16"/>
  <c r="Q644" i="16"/>
  <c r="V644" i="16"/>
  <c r="G648" i="16"/>
  <c r="I648" i="16"/>
  <c r="K648" i="16"/>
  <c r="M648" i="16"/>
  <c r="O648" i="16"/>
  <c r="Q648" i="16"/>
  <c r="V648" i="16"/>
  <c r="G652" i="16"/>
  <c r="I652" i="16"/>
  <c r="K652" i="16"/>
  <c r="M652" i="16"/>
  <c r="O652" i="16"/>
  <c r="Q652" i="16"/>
  <c r="V652" i="16"/>
  <c r="G655" i="16"/>
  <c r="I655" i="16"/>
  <c r="K655" i="16"/>
  <c r="M655" i="16"/>
  <c r="O655" i="16"/>
  <c r="Q655" i="16"/>
  <c r="V655" i="16"/>
  <c r="G657" i="16"/>
  <c r="M657" i="16" s="1"/>
  <c r="I657" i="16"/>
  <c r="K657" i="16"/>
  <c r="O657" i="16"/>
  <c r="Q657" i="16"/>
  <c r="V657" i="16"/>
  <c r="G659" i="16"/>
  <c r="M659" i="16" s="1"/>
  <c r="I659" i="16"/>
  <c r="K659" i="16"/>
  <c r="O659" i="16"/>
  <c r="Q659" i="16"/>
  <c r="V659" i="16"/>
  <c r="G663" i="16"/>
  <c r="M663" i="16" s="1"/>
  <c r="I663" i="16"/>
  <c r="K663" i="16"/>
  <c r="O663" i="16"/>
  <c r="Q663" i="16"/>
  <c r="V663" i="16"/>
  <c r="G666" i="16"/>
  <c r="M666" i="16" s="1"/>
  <c r="I666" i="16"/>
  <c r="K666" i="16"/>
  <c r="O666" i="16"/>
  <c r="Q666" i="16"/>
  <c r="V666" i="16"/>
  <c r="G668" i="16"/>
  <c r="I668" i="16"/>
  <c r="K668" i="16"/>
  <c r="M668" i="16"/>
  <c r="O668" i="16"/>
  <c r="Q668" i="16"/>
  <c r="V668" i="16"/>
  <c r="G671" i="16"/>
  <c r="I671" i="16"/>
  <c r="K671" i="16"/>
  <c r="M671" i="16"/>
  <c r="O671" i="16"/>
  <c r="Q671" i="16"/>
  <c r="V671" i="16"/>
  <c r="G673" i="16"/>
  <c r="I673" i="16"/>
  <c r="K673" i="16"/>
  <c r="M673" i="16"/>
  <c r="O673" i="16"/>
  <c r="Q673" i="16"/>
  <c r="V673" i="16"/>
  <c r="G675" i="16"/>
  <c r="I675" i="16"/>
  <c r="K675" i="16"/>
  <c r="M675" i="16"/>
  <c r="O675" i="16"/>
  <c r="Q675" i="16"/>
  <c r="V675" i="16"/>
  <c r="G677" i="16"/>
  <c r="M677" i="16" s="1"/>
  <c r="I677" i="16"/>
  <c r="K677" i="16"/>
  <c r="O677" i="16"/>
  <c r="Q677" i="16"/>
  <c r="V677" i="16"/>
  <c r="G681" i="16"/>
  <c r="M681" i="16" s="1"/>
  <c r="I681" i="16"/>
  <c r="K681" i="16"/>
  <c r="O681" i="16"/>
  <c r="Q681" i="16"/>
  <c r="V681" i="16"/>
  <c r="G684" i="16"/>
  <c r="M684" i="16" s="1"/>
  <c r="I684" i="16"/>
  <c r="K684" i="16"/>
  <c r="O684" i="16"/>
  <c r="Q684" i="16"/>
  <c r="V684" i="16"/>
  <c r="G687" i="16"/>
  <c r="I687" i="16"/>
  <c r="K687" i="16"/>
  <c r="M687" i="16"/>
  <c r="O687" i="16"/>
  <c r="Q687" i="16"/>
  <c r="V687" i="16"/>
  <c r="G689" i="16"/>
  <c r="I689" i="16"/>
  <c r="K689" i="16"/>
  <c r="M689" i="16"/>
  <c r="O689" i="16"/>
  <c r="Q689" i="16"/>
  <c r="V689" i="16"/>
  <c r="G691" i="16"/>
  <c r="I691" i="16"/>
  <c r="K691" i="16"/>
  <c r="M691" i="16"/>
  <c r="O691" i="16"/>
  <c r="Q691" i="16"/>
  <c r="V691" i="16"/>
  <c r="G693" i="16"/>
  <c r="I693" i="16"/>
  <c r="K693" i="16"/>
  <c r="M693" i="16"/>
  <c r="O693" i="16"/>
  <c r="Q693" i="16"/>
  <c r="V693" i="16"/>
  <c r="G697" i="16"/>
  <c r="I697" i="16"/>
  <c r="K697" i="16"/>
  <c r="M697" i="16"/>
  <c r="O697" i="16"/>
  <c r="Q697" i="16"/>
  <c r="V697" i="16"/>
  <c r="G698" i="16"/>
  <c r="M698" i="16" s="1"/>
  <c r="I698" i="16"/>
  <c r="K698" i="16"/>
  <c r="O698" i="16"/>
  <c r="Q698" i="16"/>
  <c r="V698" i="16"/>
  <c r="G700" i="16"/>
  <c r="M700" i="16" s="1"/>
  <c r="I700" i="16"/>
  <c r="K700" i="16"/>
  <c r="O700" i="16"/>
  <c r="Q700" i="16"/>
  <c r="V700" i="16"/>
  <c r="G702" i="16"/>
  <c r="M702" i="16" s="1"/>
  <c r="I702" i="16"/>
  <c r="K702" i="16"/>
  <c r="O702" i="16"/>
  <c r="Q702" i="16"/>
  <c r="V702" i="16"/>
  <c r="G704" i="16"/>
  <c r="M704" i="16" s="1"/>
  <c r="I704" i="16"/>
  <c r="K704" i="16"/>
  <c r="O704" i="16"/>
  <c r="Q704" i="16"/>
  <c r="V704" i="16"/>
  <c r="G708" i="16"/>
  <c r="I708" i="16"/>
  <c r="K708" i="16"/>
  <c r="M708" i="16"/>
  <c r="O708" i="16"/>
  <c r="Q708" i="16"/>
  <c r="V708" i="16"/>
  <c r="G712" i="16"/>
  <c r="I712" i="16"/>
  <c r="K712" i="16"/>
  <c r="M712" i="16"/>
  <c r="O712" i="16"/>
  <c r="Q712" i="16"/>
  <c r="V712" i="16"/>
  <c r="G716" i="16"/>
  <c r="I716" i="16"/>
  <c r="K716" i="16"/>
  <c r="M716" i="16"/>
  <c r="O716" i="16"/>
  <c r="Q716" i="16"/>
  <c r="V716" i="16"/>
  <c r="G719" i="16"/>
  <c r="I719" i="16"/>
  <c r="K719" i="16"/>
  <c r="M719" i="16"/>
  <c r="O719" i="16"/>
  <c r="Q719" i="16"/>
  <c r="V719" i="16"/>
  <c r="G723" i="16"/>
  <c r="M723" i="16" s="1"/>
  <c r="I723" i="16"/>
  <c r="K723" i="16"/>
  <c r="O723" i="16"/>
  <c r="Q723" i="16"/>
  <c r="V723" i="16"/>
  <c r="G725" i="16"/>
  <c r="M725" i="16" s="1"/>
  <c r="I725" i="16"/>
  <c r="K725" i="16"/>
  <c r="O725" i="16"/>
  <c r="Q725" i="16"/>
  <c r="V725" i="16"/>
  <c r="G728" i="16"/>
  <c r="M728" i="16" s="1"/>
  <c r="I728" i="16"/>
  <c r="K728" i="16"/>
  <c r="O728" i="16"/>
  <c r="Q728" i="16"/>
  <c r="V728" i="16"/>
  <c r="G730" i="16"/>
  <c r="I730" i="16"/>
  <c r="K730" i="16"/>
  <c r="M730" i="16"/>
  <c r="O730" i="16"/>
  <c r="Q730" i="16"/>
  <c r="V730" i="16"/>
  <c r="G732" i="16"/>
  <c r="I732" i="16"/>
  <c r="K732" i="16"/>
  <c r="M732" i="16"/>
  <c r="O732" i="16"/>
  <c r="Q732" i="16"/>
  <c r="V732" i="16"/>
  <c r="G734" i="16"/>
  <c r="I734" i="16"/>
  <c r="K734" i="16"/>
  <c r="M734" i="16"/>
  <c r="O734" i="16"/>
  <c r="Q734" i="16"/>
  <c r="V734" i="16"/>
  <c r="G743" i="16"/>
  <c r="I743" i="16"/>
  <c r="K743" i="16"/>
  <c r="M743" i="16"/>
  <c r="O743" i="16"/>
  <c r="Q743" i="16"/>
  <c r="V743" i="16"/>
  <c r="G747" i="16"/>
  <c r="I747" i="16"/>
  <c r="K747" i="16"/>
  <c r="M747" i="16"/>
  <c r="O747" i="16"/>
  <c r="Q747" i="16"/>
  <c r="V747" i="16"/>
  <c r="G749" i="16"/>
  <c r="M749" i="16" s="1"/>
  <c r="I749" i="16"/>
  <c r="K749" i="16"/>
  <c r="O749" i="16"/>
  <c r="Q749" i="16"/>
  <c r="V749" i="16"/>
  <c r="G751" i="16"/>
  <c r="M751" i="16" s="1"/>
  <c r="I751" i="16"/>
  <c r="K751" i="16"/>
  <c r="O751" i="16"/>
  <c r="Q751" i="16"/>
  <c r="V751" i="16"/>
  <c r="G755" i="16"/>
  <c r="M755" i="16" s="1"/>
  <c r="I755" i="16"/>
  <c r="K755" i="16"/>
  <c r="O755" i="16"/>
  <c r="Q755" i="16"/>
  <c r="V755" i="16"/>
  <c r="G759" i="16"/>
  <c r="M759" i="16" s="1"/>
  <c r="I759" i="16"/>
  <c r="K759" i="16"/>
  <c r="O759" i="16"/>
  <c r="Q759" i="16"/>
  <c r="V759" i="16"/>
  <c r="AE762" i="16"/>
  <c r="G19" i="15"/>
  <c r="BA10" i="15"/>
  <c r="G9" i="15"/>
  <c r="I9" i="15"/>
  <c r="I8" i="15" s="1"/>
  <c r="K9" i="15"/>
  <c r="K8" i="15" s="1"/>
  <c r="M9" i="15"/>
  <c r="O9" i="15"/>
  <c r="O8" i="15" s="1"/>
  <c r="Q9" i="15"/>
  <c r="Q8" i="15" s="1"/>
  <c r="V9" i="15"/>
  <c r="V8" i="15" s="1"/>
  <c r="G11" i="15"/>
  <c r="G8" i="15" s="1"/>
  <c r="I11" i="15"/>
  <c r="K11" i="15"/>
  <c r="O11" i="15"/>
  <c r="Q11" i="15"/>
  <c r="V11" i="15"/>
  <c r="G12" i="15"/>
  <c r="I12" i="15"/>
  <c r="K12" i="15"/>
  <c r="M12" i="15"/>
  <c r="O12" i="15"/>
  <c r="Q12" i="15"/>
  <c r="V12" i="15"/>
  <c r="G13" i="15"/>
  <c r="M13" i="15" s="1"/>
  <c r="I13" i="15"/>
  <c r="K13" i="15"/>
  <c r="O13" i="15"/>
  <c r="Q13" i="15"/>
  <c r="V13" i="15"/>
  <c r="G14" i="15"/>
  <c r="M14" i="15" s="1"/>
  <c r="I14" i="15"/>
  <c r="K14" i="15"/>
  <c r="O14" i="15"/>
  <c r="Q14" i="15"/>
  <c r="V14" i="15"/>
  <c r="G15" i="15"/>
  <c r="M15" i="15" s="1"/>
  <c r="I15" i="15"/>
  <c r="K15" i="15"/>
  <c r="O15" i="15"/>
  <c r="Q15" i="15"/>
  <c r="V15" i="15"/>
  <c r="G16" i="15"/>
  <c r="I16" i="15"/>
  <c r="K16" i="15"/>
  <c r="M16" i="15"/>
  <c r="O16" i="15"/>
  <c r="Q16" i="15"/>
  <c r="V16" i="15"/>
  <c r="AE19" i="15"/>
  <c r="G520" i="14"/>
  <c r="BA448" i="14"/>
  <c r="BA312" i="14"/>
  <c r="BA311" i="14"/>
  <c r="BA283" i="14"/>
  <c r="BA263" i="14"/>
  <c r="BA249" i="14"/>
  <c r="BA244" i="14"/>
  <c r="BA220" i="14"/>
  <c r="BA218" i="14"/>
  <c r="BA213" i="14"/>
  <c r="BA186" i="14"/>
  <c r="BA172" i="14"/>
  <c r="BA166" i="14"/>
  <c r="BA164" i="14"/>
  <c r="BA126" i="14"/>
  <c r="BA37" i="14"/>
  <c r="BA32" i="14"/>
  <c r="BA30" i="14"/>
  <c r="BA17" i="14"/>
  <c r="BA10" i="14"/>
  <c r="G8" i="14"/>
  <c r="G9" i="14"/>
  <c r="I9" i="14"/>
  <c r="I8" i="14" s="1"/>
  <c r="K9" i="14"/>
  <c r="K8" i="14" s="1"/>
  <c r="M9" i="14"/>
  <c r="O9" i="14"/>
  <c r="O8" i="14" s="1"/>
  <c r="Q9" i="14"/>
  <c r="V9" i="14"/>
  <c r="G12" i="14"/>
  <c r="I12" i="14"/>
  <c r="K12" i="14"/>
  <c r="M12" i="14"/>
  <c r="O12" i="14"/>
  <c r="Q12" i="14"/>
  <c r="V12" i="14"/>
  <c r="G16" i="14"/>
  <c r="I16" i="14"/>
  <c r="K16" i="14"/>
  <c r="M16" i="14"/>
  <c r="O16" i="14"/>
  <c r="Q16" i="14"/>
  <c r="Q8" i="14" s="1"/>
  <c r="V16" i="14"/>
  <c r="V8" i="14" s="1"/>
  <c r="G29" i="14"/>
  <c r="I29" i="14"/>
  <c r="K29" i="14"/>
  <c r="M29" i="14"/>
  <c r="O29" i="14"/>
  <c r="Q29" i="14"/>
  <c r="V29" i="14"/>
  <c r="G31" i="14"/>
  <c r="I31" i="14"/>
  <c r="K31" i="14"/>
  <c r="M31" i="14"/>
  <c r="O31" i="14"/>
  <c r="Q31" i="14"/>
  <c r="V31" i="14"/>
  <c r="G36" i="14"/>
  <c r="M36" i="14" s="1"/>
  <c r="I36" i="14"/>
  <c r="K36" i="14"/>
  <c r="O36" i="14"/>
  <c r="Q36" i="14"/>
  <c r="V36" i="14"/>
  <c r="G38" i="14"/>
  <c r="M38" i="14" s="1"/>
  <c r="I38" i="14"/>
  <c r="K38" i="14"/>
  <c r="O38" i="14"/>
  <c r="Q38" i="14"/>
  <c r="V38" i="14"/>
  <c r="G46" i="14"/>
  <c r="M46" i="14" s="1"/>
  <c r="I46" i="14"/>
  <c r="K46" i="14"/>
  <c r="O46" i="14"/>
  <c r="Q46" i="14"/>
  <c r="V46" i="14"/>
  <c r="G55" i="14"/>
  <c r="M55" i="14" s="1"/>
  <c r="I55" i="14"/>
  <c r="K55" i="14"/>
  <c r="O55" i="14"/>
  <c r="Q55" i="14"/>
  <c r="V55" i="14"/>
  <c r="G58" i="14"/>
  <c r="I58" i="14"/>
  <c r="K58" i="14"/>
  <c r="M58" i="14"/>
  <c r="O58" i="14"/>
  <c r="Q58" i="14"/>
  <c r="V58" i="14"/>
  <c r="G63" i="14"/>
  <c r="I63" i="14"/>
  <c r="K63" i="14"/>
  <c r="M63" i="14"/>
  <c r="O63" i="14"/>
  <c r="Q63" i="14"/>
  <c r="V63" i="14"/>
  <c r="G65" i="14"/>
  <c r="I65" i="14"/>
  <c r="K65" i="14"/>
  <c r="M65" i="14"/>
  <c r="O65" i="14"/>
  <c r="Q65" i="14"/>
  <c r="V65" i="14"/>
  <c r="G68" i="14"/>
  <c r="M68" i="14" s="1"/>
  <c r="I68" i="14"/>
  <c r="K68" i="14"/>
  <c r="O68" i="14"/>
  <c r="Q68" i="14"/>
  <c r="V68" i="14"/>
  <c r="G75" i="14"/>
  <c r="I75" i="14"/>
  <c r="K75" i="14"/>
  <c r="M75" i="14"/>
  <c r="O75" i="14"/>
  <c r="Q75" i="14"/>
  <c r="V75" i="14"/>
  <c r="G78" i="14"/>
  <c r="AF520" i="14" s="1"/>
  <c r="I78" i="14"/>
  <c r="K78" i="14"/>
  <c r="O78" i="14"/>
  <c r="O77" i="14" s="1"/>
  <c r="Q78" i="14"/>
  <c r="Q77" i="14" s="1"/>
  <c r="V78" i="14"/>
  <c r="V77" i="14" s="1"/>
  <c r="G80" i="14"/>
  <c r="I80" i="14"/>
  <c r="K80" i="14"/>
  <c r="K77" i="14" s="1"/>
  <c r="M80" i="14"/>
  <c r="O80" i="14"/>
  <c r="Q80" i="14"/>
  <c r="V80" i="14"/>
  <c r="G95" i="14"/>
  <c r="I95" i="14"/>
  <c r="K95" i="14"/>
  <c r="M95" i="14"/>
  <c r="O95" i="14"/>
  <c r="Q95" i="14"/>
  <c r="V95" i="14"/>
  <c r="G98" i="14"/>
  <c r="I98" i="14"/>
  <c r="K98" i="14"/>
  <c r="M98" i="14"/>
  <c r="O98" i="14"/>
  <c r="Q98" i="14"/>
  <c r="V98" i="14"/>
  <c r="G105" i="14"/>
  <c r="I105" i="14"/>
  <c r="K105" i="14"/>
  <c r="M105" i="14"/>
  <c r="O105" i="14"/>
  <c r="Q105" i="14"/>
  <c r="V105" i="14"/>
  <c r="G116" i="14"/>
  <c r="I116" i="14"/>
  <c r="K116" i="14"/>
  <c r="M116" i="14"/>
  <c r="O116" i="14"/>
  <c r="Q116" i="14"/>
  <c r="V116" i="14"/>
  <c r="G125" i="14"/>
  <c r="M125" i="14" s="1"/>
  <c r="I125" i="14"/>
  <c r="I77" i="14" s="1"/>
  <c r="K125" i="14"/>
  <c r="O125" i="14"/>
  <c r="Q125" i="14"/>
  <c r="V125" i="14"/>
  <c r="G163" i="14"/>
  <c r="M163" i="14" s="1"/>
  <c r="I163" i="14"/>
  <c r="K163" i="14"/>
  <c r="O163" i="14"/>
  <c r="Q163" i="14"/>
  <c r="V163" i="14"/>
  <c r="G165" i="14"/>
  <c r="M165" i="14" s="1"/>
  <c r="I165" i="14"/>
  <c r="K165" i="14"/>
  <c r="O165" i="14"/>
  <c r="Q165" i="14"/>
  <c r="V165" i="14"/>
  <c r="G171" i="14"/>
  <c r="M171" i="14" s="1"/>
  <c r="I171" i="14"/>
  <c r="K171" i="14"/>
  <c r="O171" i="14"/>
  <c r="Q171" i="14"/>
  <c r="V171" i="14"/>
  <c r="G176" i="14"/>
  <c r="I176" i="14"/>
  <c r="K176" i="14"/>
  <c r="M176" i="14"/>
  <c r="O176" i="14"/>
  <c r="Q176" i="14"/>
  <c r="V176" i="14"/>
  <c r="G178" i="14"/>
  <c r="I178" i="14"/>
  <c r="K178" i="14"/>
  <c r="M178" i="14"/>
  <c r="O178" i="14"/>
  <c r="Q178" i="14"/>
  <c r="V178" i="14"/>
  <c r="G185" i="14"/>
  <c r="I185" i="14"/>
  <c r="K185" i="14"/>
  <c r="M185" i="14"/>
  <c r="O185" i="14"/>
  <c r="Q185" i="14"/>
  <c r="V185" i="14"/>
  <c r="G189" i="14"/>
  <c r="M189" i="14" s="1"/>
  <c r="I189" i="14"/>
  <c r="K189" i="14"/>
  <c r="O189" i="14"/>
  <c r="Q189" i="14"/>
  <c r="V189" i="14"/>
  <c r="G192" i="14"/>
  <c r="I192" i="14"/>
  <c r="K192" i="14"/>
  <c r="M192" i="14"/>
  <c r="O192" i="14"/>
  <c r="Q192" i="14"/>
  <c r="V192" i="14"/>
  <c r="G199" i="14"/>
  <c r="M199" i="14" s="1"/>
  <c r="I199" i="14"/>
  <c r="K199" i="14"/>
  <c r="O199" i="14"/>
  <c r="Q199" i="14"/>
  <c r="V199" i="14"/>
  <c r="G212" i="14"/>
  <c r="M212" i="14" s="1"/>
  <c r="I212" i="14"/>
  <c r="K212" i="14"/>
  <c r="O212" i="14"/>
  <c r="Q212" i="14"/>
  <c r="V212" i="14"/>
  <c r="G217" i="14"/>
  <c r="I217" i="14"/>
  <c r="K217" i="14"/>
  <c r="M217" i="14"/>
  <c r="O217" i="14"/>
  <c r="Q217" i="14"/>
  <c r="V217" i="14"/>
  <c r="G219" i="14"/>
  <c r="I219" i="14"/>
  <c r="K219" i="14"/>
  <c r="M219" i="14"/>
  <c r="O219" i="14"/>
  <c r="Q219" i="14"/>
  <c r="V219" i="14"/>
  <c r="G243" i="14"/>
  <c r="I243" i="14"/>
  <c r="K243" i="14"/>
  <c r="M243" i="14"/>
  <c r="O243" i="14"/>
  <c r="Q243" i="14"/>
  <c r="V243" i="14"/>
  <c r="G245" i="14"/>
  <c r="I245" i="14"/>
  <c r="K245" i="14"/>
  <c r="M245" i="14"/>
  <c r="O245" i="14"/>
  <c r="Q245" i="14"/>
  <c r="V245" i="14"/>
  <c r="G248" i="14"/>
  <c r="I248" i="14"/>
  <c r="K248" i="14"/>
  <c r="M248" i="14"/>
  <c r="O248" i="14"/>
  <c r="Q248" i="14"/>
  <c r="V248" i="14"/>
  <c r="G262" i="14"/>
  <c r="M262" i="14" s="1"/>
  <c r="I262" i="14"/>
  <c r="K262" i="14"/>
  <c r="O262" i="14"/>
  <c r="Q262" i="14"/>
  <c r="V262" i="14"/>
  <c r="G264" i="14"/>
  <c r="M264" i="14" s="1"/>
  <c r="I264" i="14"/>
  <c r="K264" i="14"/>
  <c r="O264" i="14"/>
  <c r="Q264" i="14"/>
  <c r="V264" i="14"/>
  <c r="G272" i="14"/>
  <c r="M272" i="14" s="1"/>
  <c r="I272" i="14"/>
  <c r="K272" i="14"/>
  <c r="O272" i="14"/>
  <c r="Q272" i="14"/>
  <c r="V272" i="14"/>
  <c r="G274" i="14"/>
  <c r="M274" i="14" s="1"/>
  <c r="I274" i="14"/>
  <c r="K274" i="14"/>
  <c r="O274" i="14"/>
  <c r="Q274" i="14"/>
  <c r="V274" i="14"/>
  <c r="G279" i="14"/>
  <c r="I279" i="14"/>
  <c r="K279" i="14"/>
  <c r="M279" i="14"/>
  <c r="O279" i="14"/>
  <c r="Q279" i="14"/>
  <c r="V279" i="14"/>
  <c r="G282" i="14"/>
  <c r="I282" i="14"/>
  <c r="K282" i="14"/>
  <c r="M282" i="14"/>
  <c r="O282" i="14"/>
  <c r="Q282" i="14"/>
  <c r="V282" i="14"/>
  <c r="G285" i="14"/>
  <c r="I285" i="14"/>
  <c r="K285" i="14"/>
  <c r="M285" i="14"/>
  <c r="O285" i="14"/>
  <c r="Q285" i="14"/>
  <c r="V285" i="14"/>
  <c r="G288" i="14"/>
  <c r="M288" i="14" s="1"/>
  <c r="I288" i="14"/>
  <c r="K288" i="14"/>
  <c r="O288" i="14"/>
  <c r="Q288" i="14"/>
  <c r="V288" i="14"/>
  <c r="G292" i="14"/>
  <c r="I292" i="14"/>
  <c r="K292" i="14"/>
  <c r="M292" i="14"/>
  <c r="O292" i="14"/>
  <c r="Q292" i="14"/>
  <c r="V292" i="14"/>
  <c r="G295" i="14"/>
  <c r="M295" i="14" s="1"/>
  <c r="I295" i="14"/>
  <c r="K295" i="14"/>
  <c r="O295" i="14"/>
  <c r="Q295" i="14"/>
  <c r="V295" i="14"/>
  <c r="G297" i="14"/>
  <c r="M297" i="14" s="1"/>
  <c r="I297" i="14"/>
  <c r="K297" i="14"/>
  <c r="O297" i="14"/>
  <c r="Q297" i="14"/>
  <c r="V297" i="14"/>
  <c r="G302" i="14"/>
  <c r="I302" i="14"/>
  <c r="K302" i="14"/>
  <c r="M302" i="14"/>
  <c r="O302" i="14"/>
  <c r="Q302" i="14"/>
  <c r="V302" i="14"/>
  <c r="G305" i="14"/>
  <c r="I305" i="14"/>
  <c r="K305" i="14"/>
  <c r="M305" i="14"/>
  <c r="O305" i="14"/>
  <c r="Q305" i="14"/>
  <c r="V305" i="14"/>
  <c r="G308" i="14"/>
  <c r="I308" i="14"/>
  <c r="K308" i="14"/>
  <c r="M308" i="14"/>
  <c r="O308" i="14"/>
  <c r="Q308" i="14"/>
  <c r="V308" i="14"/>
  <c r="G310" i="14"/>
  <c r="I310" i="14"/>
  <c r="K310" i="14"/>
  <c r="M310" i="14"/>
  <c r="O310" i="14"/>
  <c r="Q310" i="14"/>
  <c r="V310" i="14"/>
  <c r="G314" i="14"/>
  <c r="I314" i="14"/>
  <c r="K314" i="14"/>
  <c r="M314" i="14"/>
  <c r="O314" i="14"/>
  <c r="Q314" i="14"/>
  <c r="V314" i="14"/>
  <c r="G316" i="14"/>
  <c r="M316" i="14" s="1"/>
  <c r="I316" i="14"/>
  <c r="K316" i="14"/>
  <c r="O316" i="14"/>
  <c r="Q316" i="14"/>
  <c r="V316" i="14"/>
  <c r="G318" i="14"/>
  <c r="M318" i="14" s="1"/>
  <c r="I318" i="14"/>
  <c r="K318" i="14"/>
  <c r="O318" i="14"/>
  <c r="Q318" i="14"/>
  <c r="V318" i="14"/>
  <c r="G320" i="14"/>
  <c r="M320" i="14" s="1"/>
  <c r="I320" i="14"/>
  <c r="K320" i="14"/>
  <c r="O320" i="14"/>
  <c r="Q320" i="14"/>
  <c r="V320" i="14"/>
  <c r="G322" i="14"/>
  <c r="M322" i="14" s="1"/>
  <c r="I322" i="14"/>
  <c r="K322" i="14"/>
  <c r="O322" i="14"/>
  <c r="Q322" i="14"/>
  <c r="V322" i="14"/>
  <c r="G324" i="14"/>
  <c r="I324" i="14"/>
  <c r="K324" i="14"/>
  <c r="M324" i="14"/>
  <c r="O324" i="14"/>
  <c r="Q324" i="14"/>
  <c r="V324" i="14"/>
  <c r="G326" i="14"/>
  <c r="I326" i="14"/>
  <c r="K326" i="14"/>
  <c r="M326" i="14"/>
  <c r="O326" i="14"/>
  <c r="Q326" i="14"/>
  <c r="V326" i="14"/>
  <c r="G328" i="14"/>
  <c r="I328" i="14"/>
  <c r="K328" i="14"/>
  <c r="M328" i="14"/>
  <c r="O328" i="14"/>
  <c r="Q328" i="14"/>
  <c r="V328" i="14"/>
  <c r="G330" i="14"/>
  <c r="M330" i="14" s="1"/>
  <c r="I330" i="14"/>
  <c r="K330" i="14"/>
  <c r="O330" i="14"/>
  <c r="Q330" i="14"/>
  <c r="V330" i="14"/>
  <c r="G332" i="14"/>
  <c r="I332" i="14"/>
  <c r="K332" i="14"/>
  <c r="M332" i="14"/>
  <c r="O332" i="14"/>
  <c r="Q332" i="14"/>
  <c r="V332" i="14"/>
  <c r="G334" i="14"/>
  <c r="M334" i="14" s="1"/>
  <c r="I334" i="14"/>
  <c r="K334" i="14"/>
  <c r="O334" i="14"/>
  <c r="Q334" i="14"/>
  <c r="V334" i="14"/>
  <c r="G336" i="14"/>
  <c r="M336" i="14" s="1"/>
  <c r="I336" i="14"/>
  <c r="K336" i="14"/>
  <c r="O336" i="14"/>
  <c r="Q336" i="14"/>
  <c r="V336" i="14"/>
  <c r="G338" i="14"/>
  <c r="I338" i="14"/>
  <c r="K338" i="14"/>
  <c r="M338" i="14"/>
  <c r="O338" i="14"/>
  <c r="Q338" i="14"/>
  <c r="V338" i="14"/>
  <c r="G340" i="14"/>
  <c r="I340" i="14"/>
  <c r="K340" i="14"/>
  <c r="M340" i="14"/>
  <c r="O340" i="14"/>
  <c r="Q340" i="14"/>
  <c r="V340" i="14"/>
  <c r="G343" i="14"/>
  <c r="I343" i="14"/>
  <c r="K343" i="14"/>
  <c r="M343" i="14"/>
  <c r="O343" i="14"/>
  <c r="O342" i="14" s="1"/>
  <c r="Q343" i="14"/>
  <c r="Q342" i="14" s="1"/>
  <c r="V343" i="14"/>
  <c r="G354" i="14"/>
  <c r="I354" i="14"/>
  <c r="K354" i="14"/>
  <c r="K342" i="14" s="1"/>
  <c r="M354" i="14"/>
  <c r="O354" i="14"/>
  <c r="Q354" i="14"/>
  <c r="V354" i="14"/>
  <c r="V342" i="14" s="1"/>
  <c r="G356" i="14"/>
  <c r="M356" i="14" s="1"/>
  <c r="I356" i="14"/>
  <c r="I342" i="14" s="1"/>
  <c r="K356" i="14"/>
  <c r="O356" i="14"/>
  <c r="Q356" i="14"/>
  <c r="V356" i="14"/>
  <c r="G358" i="14"/>
  <c r="M358" i="14" s="1"/>
  <c r="I358" i="14"/>
  <c r="K358" i="14"/>
  <c r="O358" i="14"/>
  <c r="Q358" i="14"/>
  <c r="V358" i="14"/>
  <c r="G364" i="14"/>
  <c r="M364" i="14" s="1"/>
  <c r="I364" i="14"/>
  <c r="K364" i="14"/>
  <c r="O364" i="14"/>
  <c r="Q364" i="14"/>
  <c r="V364" i="14"/>
  <c r="G366" i="14"/>
  <c r="M366" i="14" s="1"/>
  <c r="I366" i="14"/>
  <c r="K366" i="14"/>
  <c r="O366" i="14"/>
  <c r="Q366" i="14"/>
  <c r="V366" i="14"/>
  <c r="G370" i="14"/>
  <c r="I370" i="14"/>
  <c r="K370" i="14"/>
  <c r="M370" i="14"/>
  <c r="O370" i="14"/>
  <c r="O369" i="14" s="1"/>
  <c r="Q370" i="14"/>
  <c r="V370" i="14"/>
  <c r="V369" i="14" s="1"/>
  <c r="G373" i="14"/>
  <c r="I373" i="14"/>
  <c r="I369" i="14" s="1"/>
  <c r="K373" i="14"/>
  <c r="K369" i="14" s="1"/>
  <c r="M373" i="14"/>
  <c r="O373" i="14"/>
  <c r="Q373" i="14"/>
  <c r="Q369" i="14" s="1"/>
  <c r="V373" i="14"/>
  <c r="G395" i="14"/>
  <c r="M395" i="14" s="1"/>
  <c r="I395" i="14"/>
  <c r="K395" i="14"/>
  <c r="O395" i="14"/>
  <c r="Q395" i="14"/>
  <c r="V395" i="14"/>
  <c r="G399" i="14"/>
  <c r="I399" i="14"/>
  <c r="K399" i="14"/>
  <c r="M399" i="14"/>
  <c r="O399" i="14"/>
  <c r="Q399" i="14"/>
  <c r="V399" i="14"/>
  <c r="G402" i="14"/>
  <c r="M402" i="14" s="1"/>
  <c r="I402" i="14"/>
  <c r="K402" i="14"/>
  <c r="O402" i="14"/>
  <c r="Q402" i="14"/>
  <c r="V402" i="14"/>
  <c r="G405" i="14"/>
  <c r="M405" i="14" s="1"/>
  <c r="I405" i="14"/>
  <c r="K405" i="14"/>
  <c r="O405" i="14"/>
  <c r="Q405" i="14"/>
  <c r="V405" i="14"/>
  <c r="G409" i="14"/>
  <c r="I409" i="14"/>
  <c r="K409" i="14"/>
  <c r="M409" i="14"/>
  <c r="O409" i="14"/>
  <c r="Q409" i="14"/>
  <c r="V409" i="14"/>
  <c r="G411" i="14"/>
  <c r="I411" i="14"/>
  <c r="K411" i="14"/>
  <c r="M411" i="14"/>
  <c r="O411" i="14"/>
  <c r="Q411" i="14"/>
  <c r="V411" i="14"/>
  <c r="G413" i="14"/>
  <c r="I413" i="14"/>
  <c r="K413" i="14"/>
  <c r="M413" i="14"/>
  <c r="O413" i="14"/>
  <c r="Q413" i="14"/>
  <c r="V413" i="14"/>
  <c r="G416" i="14"/>
  <c r="I416" i="14"/>
  <c r="K416" i="14"/>
  <c r="M416" i="14"/>
  <c r="O416" i="14"/>
  <c r="Q416" i="14"/>
  <c r="V416" i="14"/>
  <c r="G419" i="14"/>
  <c r="I419" i="14"/>
  <c r="K419" i="14"/>
  <c r="M419" i="14"/>
  <c r="O419" i="14"/>
  <c r="Q419" i="14"/>
  <c r="V419" i="14"/>
  <c r="G421" i="14"/>
  <c r="M421" i="14" s="1"/>
  <c r="I421" i="14"/>
  <c r="K421" i="14"/>
  <c r="O421" i="14"/>
  <c r="Q421" i="14"/>
  <c r="V421" i="14"/>
  <c r="G423" i="14"/>
  <c r="M423" i="14" s="1"/>
  <c r="I423" i="14"/>
  <c r="K423" i="14"/>
  <c r="O423" i="14"/>
  <c r="Q423" i="14"/>
  <c r="V423" i="14"/>
  <c r="G425" i="14"/>
  <c r="M425" i="14" s="1"/>
  <c r="I425" i="14"/>
  <c r="K425" i="14"/>
  <c r="O425" i="14"/>
  <c r="Q425" i="14"/>
  <c r="V425" i="14"/>
  <c r="G427" i="14"/>
  <c r="M427" i="14" s="1"/>
  <c r="I427" i="14"/>
  <c r="K427" i="14"/>
  <c r="O427" i="14"/>
  <c r="Q427" i="14"/>
  <c r="V427" i="14"/>
  <c r="G429" i="14"/>
  <c r="M429" i="14" s="1"/>
  <c r="I429" i="14"/>
  <c r="K429" i="14"/>
  <c r="O429" i="14"/>
  <c r="Q429" i="14"/>
  <c r="V429" i="14"/>
  <c r="G430" i="14"/>
  <c r="I430" i="14"/>
  <c r="K430" i="14"/>
  <c r="M430" i="14"/>
  <c r="O430" i="14"/>
  <c r="Q430" i="14"/>
  <c r="V430" i="14"/>
  <c r="G431" i="14"/>
  <c r="I431" i="14"/>
  <c r="K431" i="14"/>
  <c r="M431" i="14"/>
  <c r="O431" i="14"/>
  <c r="Q431" i="14"/>
  <c r="V431" i="14"/>
  <c r="G433" i="14"/>
  <c r="M433" i="14" s="1"/>
  <c r="I433" i="14"/>
  <c r="K433" i="14"/>
  <c r="O433" i="14"/>
  <c r="Q433" i="14"/>
  <c r="V433" i="14"/>
  <c r="G435" i="14"/>
  <c r="I435" i="14"/>
  <c r="K435" i="14"/>
  <c r="M435" i="14"/>
  <c r="O435" i="14"/>
  <c r="Q435" i="14"/>
  <c r="V435" i="14"/>
  <c r="G437" i="14"/>
  <c r="M437" i="14" s="1"/>
  <c r="I437" i="14"/>
  <c r="K437" i="14"/>
  <c r="O437" i="14"/>
  <c r="Q437" i="14"/>
  <c r="V437" i="14"/>
  <c r="G439" i="14"/>
  <c r="Q439" i="14"/>
  <c r="V439" i="14"/>
  <c r="G440" i="14"/>
  <c r="I440" i="14"/>
  <c r="I439" i="14" s="1"/>
  <c r="K440" i="14"/>
  <c r="K439" i="14" s="1"/>
  <c r="M440" i="14"/>
  <c r="M439" i="14" s="1"/>
  <c r="O440" i="14"/>
  <c r="O439" i="14" s="1"/>
  <c r="Q440" i="14"/>
  <c r="V440" i="14"/>
  <c r="G441" i="14"/>
  <c r="I441" i="14"/>
  <c r="K441" i="14"/>
  <c r="M441" i="14"/>
  <c r="O441" i="14"/>
  <c r="Q441" i="14"/>
  <c r="V441" i="14"/>
  <c r="G442" i="14"/>
  <c r="I442" i="14"/>
  <c r="K442" i="14"/>
  <c r="M442" i="14"/>
  <c r="O442" i="14"/>
  <c r="Q442" i="14"/>
  <c r="V442" i="14"/>
  <c r="G443" i="14"/>
  <c r="O443" i="14"/>
  <c r="G444" i="14"/>
  <c r="I444" i="14"/>
  <c r="I443" i="14" s="1"/>
  <c r="K444" i="14"/>
  <c r="K443" i="14" s="1"/>
  <c r="M444" i="14"/>
  <c r="M443" i="14" s="1"/>
  <c r="O444" i="14"/>
  <c r="Q444" i="14"/>
  <c r="Q443" i="14" s="1"/>
  <c r="V444" i="14"/>
  <c r="V443" i="14" s="1"/>
  <c r="G446" i="14"/>
  <c r="I446" i="14"/>
  <c r="K446" i="14"/>
  <c r="V446" i="14"/>
  <c r="G447" i="14"/>
  <c r="M447" i="14" s="1"/>
  <c r="M446" i="14" s="1"/>
  <c r="I447" i="14"/>
  <c r="K447" i="14"/>
  <c r="O447" i="14"/>
  <c r="O446" i="14" s="1"/>
  <c r="Q447" i="14"/>
  <c r="Q446" i="14" s="1"/>
  <c r="V447" i="14"/>
  <c r="G450" i="14"/>
  <c r="M450" i="14" s="1"/>
  <c r="I450" i="14"/>
  <c r="I449" i="14" s="1"/>
  <c r="K450" i="14"/>
  <c r="O450" i="14"/>
  <c r="Q450" i="14"/>
  <c r="Q449" i="14" s="1"/>
  <c r="V450" i="14"/>
  <c r="V449" i="14" s="1"/>
  <c r="G452" i="14"/>
  <c r="G449" i="14" s="1"/>
  <c r="I452" i="14"/>
  <c r="K452" i="14"/>
  <c r="K449" i="14" s="1"/>
  <c r="O452" i="14"/>
  <c r="O449" i="14" s="1"/>
  <c r="Q452" i="14"/>
  <c r="V452" i="14"/>
  <c r="G459" i="14"/>
  <c r="I459" i="14"/>
  <c r="K459" i="14"/>
  <c r="M459" i="14"/>
  <c r="O459" i="14"/>
  <c r="Q459" i="14"/>
  <c r="V459" i="14"/>
  <c r="G460" i="14"/>
  <c r="I460" i="14"/>
  <c r="K460" i="14"/>
  <c r="M460" i="14"/>
  <c r="O460" i="14"/>
  <c r="Q460" i="14"/>
  <c r="V460" i="14"/>
  <c r="G461" i="14"/>
  <c r="M461" i="14" s="1"/>
  <c r="I461" i="14"/>
  <c r="K461" i="14"/>
  <c r="O461" i="14"/>
  <c r="Q461" i="14"/>
  <c r="V461" i="14"/>
  <c r="G462" i="14"/>
  <c r="I462" i="14"/>
  <c r="K462" i="14"/>
  <c r="M462" i="14"/>
  <c r="O462" i="14"/>
  <c r="Q462" i="14"/>
  <c r="V462" i="14"/>
  <c r="G463" i="14"/>
  <c r="M463" i="14" s="1"/>
  <c r="I463" i="14"/>
  <c r="K463" i="14"/>
  <c r="O463" i="14"/>
  <c r="Q463" i="14"/>
  <c r="V463" i="14"/>
  <c r="G465" i="14"/>
  <c r="M465" i="14" s="1"/>
  <c r="I465" i="14"/>
  <c r="K465" i="14"/>
  <c r="O465" i="14"/>
  <c r="Q465" i="14"/>
  <c r="V465" i="14"/>
  <c r="G467" i="14"/>
  <c r="I467" i="14"/>
  <c r="K467" i="14"/>
  <c r="M467" i="14"/>
  <c r="O467" i="14"/>
  <c r="Q467" i="14"/>
  <c r="V467" i="14"/>
  <c r="G469" i="14"/>
  <c r="I469" i="14"/>
  <c r="K469" i="14"/>
  <c r="M469" i="14"/>
  <c r="O469" i="14"/>
  <c r="Q469" i="14"/>
  <c r="V469" i="14"/>
  <c r="G471" i="14"/>
  <c r="I471" i="14"/>
  <c r="K471" i="14"/>
  <c r="M471" i="14"/>
  <c r="O471" i="14"/>
  <c r="Q471" i="14"/>
  <c r="V471" i="14"/>
  <c r="G473" i="14"/>
  <c r="I473" i="14"/>
  <c r="K473" i="14"/>
  <c r="M473" i="14"/>
  <c r="O473" i="14"/>
  <c r="Q473" i="14"/>
  <c r="V473" i="14"/>
  <c r="G475" i="14"/>
  <c r="I475" i="14"/>
  <c r="K475" i="14"/>
  <c r="M475" i="14"/>
  <c r="O475" i="14"/>
  <c r="Q475" i="14"/>
  <c r="V475" i="14"/>
  <c r="G477" i="14"/>
  <c r="M477" i="14" s="1"/>
  <c r="I477" i="14"/>
  <c r="K477" i="14"/>
  <c r="O477" i="14"/>
  <c r="Q477" i="14"/>
  <c r="V477" i="14"/>
  <c r="G480" i="14"/>
  <c r="M480" i="14" s="1"/>
  <c r="I480" i="14"/>
  <c r="K480" i="14"/>
  <c r="O480" i="14"/>
  <c r="Q480" i="14"/>
  <c r="V480" i="14"/>
  <c r="G483" i="14"/>
  <c r="M483" i="14" s="1"/>
  <c r="I483" i="14"/>
  <c r="I482" i="14" s="1"/>
  <c r="K483" i="14"/>
  <c r="O483" i="14"/>
  <c r="Q483" i="14"/>
  <c r="Q482" i="14" s="1"/>
  <c r="V483" i="14"/>
  <c r="V482" i="14" s="1"/>
  <c r="G486" i="14"/>
  <c r="G482" i="14" s="1"/>
  <c r="I486" i="14"/>
  <c r="K486" i="14"/>
  <c r="K482" i="14" s="1"/>
  <c r="O486" i="14"/>
  <c r="O482" i="14" s="1"/>
  <c r="Q486" i="14"/>
  <c r="V486" i="14"/>
  <c r="G492" i="14"/>
  <c r="I492" i="14"/>
  <c r="K492" i="14"/>
  <c r="M492" i="14"/>
  <c r="O492" i="14"/>
  <c r="Q492" i="14"/>
  <c r="V492" i="14"/>
  <c r="G494" i="14"/>
  <c r="I494" i="14"/>
  <c r="K494" i="14"/>
  <c r="M494" i="14"/>
  <c r="O494" i="14"/>
  <c r="Q494" i="14"/>
  <c r="V494" i="14"/>
  <c r="G496" i="14"/>
  <c r="M496" i="14" s="1"/>
  <c r="I496" i="14"/>
  <c r="K496" i="14"/>
  <c r="O496" i="14"/>
  <c r="Q496" i="14"/>
  <c r="V496" i="14"/>
  <c r="G498" i="14"/>
  <c r="I498" i="14"/>
  <c r="K498" i="14"/>
  <c r="M498" i="14"/>
  <c r="O498" i="14"/>
  <c r="Q498" i="14"/>
  <c r="V498" i="14"/>
  <c r="G500" i="14"/>
  <c r="M500" i="14" s="1"/>
  <c r="I500" i="14"/>
  <c r="K500" i="14"/>
  <c r="O500" i="14"/>
  <c r="Q500" i="14"/>
  <c r="V500" i="14"/>
  <c r="G502" i="14"/>
  <c r="M502" i="14" s="1"/>
  <c r="I502" i="14"/>
  <c r="K502" i="14"/>
  <c r="O502" i="14"/>
  <c r="Q502" i="14"/>
  <c r="V502" i="14"/>
  <c r="G505" i="14"/>
  <c r="I505" i="14"/>
  <c r="K505" i="14"/>
  <c r="M505" i="14"/>
  <c r="O505" i="14"/>
  <c r="Q505" i="14"/>
  <c r="V505" i="14"/>
  <c r="G512" i="14"/>
  <c r="I512" i="14"/>
  <c r="K512" i="14"/>
  <c r="M512" i="14"/>
  <c r="O512" i="14"/>
  <c r="Q512" i="14"/>
  <c r="V512" i="14"/>
  <c r="G517" i="14"/>
  <c r="I517" i="14"/>
  <c r="K517" i="14"/>
  <c r="M517" i="14"/>
  <c r="O517" i="14"/>
  <c r="Q517" i="14"/>
  <c r="V517" i="14"/>
  <c r="AE520" i="14"/>
  <c r="G1898" i="13"/>
  <c r="BA1431" i="13"/>
  <c r="BA540" i="13"/>
  <c r="BA533" i="13"/>
  <c r="BA527" i="13"/>
  <c r="BA522" i="13"/>
  <c r="BA353" i="13"/>
  <c r="BA350" i="13"/>
  <c r="BA325" i="13"/>
  <c r="BA80" i="13"/>
  <c r="V8" i="13"/>
  <c r="G9" i="13"/>
  <c r="I9" i="13"/>
  <c r="K9" i="13"/>
  <c r="M9" i="13"/>
  <c r="O9" i="13"/>
  <c r="Q9" i="13"/>
  <c r="V9" i="13"/>
  <c r="G11" i="13"/>
  <c r="I11" i="13"/>
  <c r="I8" i="13" s="1"/>
  <c r="K11" i="13"/>
  <c r="K8" i="13" s="1"/>
  <c r="M11" i="13"/>
  <c r="O11" i="13"/>
  <c r="O8" i="13" s="1"/>
  <c r="Q11" i="13"/>
  <c r="V11" i="13"/>
  <c r="G14" i="13"/>
  <c r="M14" i="13" s="1"/>
  <c r="I14" i="13"/>
  <c r="K14" i="13"/>
  <c r="O14" i="13"/>
  <c r="Q14" i="13"/>
  <c r="V14" i="13"/>
  <c r="G16" i="13"/>
  <c r="I16" i="13"/>
  <c r="K16" i="13"/>
  <c r="M16" i="13"/>
  <c r="O16" i="13"/>
  <c r="Q16" i="13"/>
  <c r="V16" i="13"/>
  <c r="G18" i="13"/>
  <c r="I18" i="13"/>
  <c r="K18" i="13"/>
  <c r="M18" i="13"/>
  <c r="O18" i="13"/>
  <c r="Q18" i="13"/>
  <c r="V18" i="13"/>
  <c r="G20" i="13"/>
  <c r="M20" i="13" s="1"/>
  <c r="I20" i="13"/>
  <c r="K20" i="13"/>
  <c r="O20" i="13"/>
  <c r="Q20" i="13"/>
  <c r="V20" i="13"/>
  <c r="G30" i="13"/>
  <c r="I30" i="13"/>
  <c r="K30" i="13"/>
  <c r="M30" i="13"/>
  <c r="O30" i="13"/>
  <c r="Q30" i="13"/>
  <c r="Q8" i="13" s="1"/>
  <c r="V30" i="13"/>
  <c r="G59" i="13"/>
  <c r="I59" i="13"/>
  <c r="K59" i="13"/>
  <c r="M59" i="13"/>
  <c r="O59" i="13"/>
  <c r="Q59" i="13"/>
  <c r="V59" i="13"/>
  <c r="V78" i="13"/>
  <c r="G79" i="13"/>
  <c r="M79" i="13" s="1"/>
  <c r="I79" i="13"/>
  <c r="K79" i="13"/>
  <c r="O79" i="13"/>
  <c r="O78" i="13" s="1"/>
  <c r="Q79" i="13"/>
  <c r="V79" i="13"/>
  <c r="G82" i="13"/>
  <c r="I82" i="13"/>
  <c r="K82" i="13"/>
  <c r="K78" i="13" s="1"/>
  <c r="M82" i="13"/>
  <c r="O82" i="13"/>
  <c r="Q82" i="13"/>
  <c r="Q78" i="13" s="1"/>
  <c r="V82" i="13"/>
  <c r="G92" i="13"/>
  <c r="M92" i="13" s="1"/>
  <c r="I92" i="13"/>
  <c r="I78" i="13" s="1"/>
  <c r="K92" i="13"/>
  <c r="O92" i="13"/>
  <c r="Q92" i="13"/>
  <c r="V92" i="13"/>
  <c r="G95" i="13"/>
  <c r="I95" i="13"/>
  <c r="K95" i="13"/>
  <c r="M95" i="13"/>
  <c r="O95" i="13"/>
  <c r="Q95" i="13"/>
  <c r="V95" i="13"/>
  <c r="G102" i="13"/>
  <c r="I102" i="13"/>
  <c r="K102" i="13"/>
  <c r="M102" i="13"/>
  <c r="O102" i="13"/>
  <c r="Q102" i="13"/>
  <c r="V102" i="13"/>
  <c r="G105" i="13"/>
  <c r="M105" i="13" s="1"/>
  <c r="I105" i="13"/>
  <c r="K105" i="13"/>
  <c r="O105" i="13"/>
  <c r="Q105" i="13"/>
  <c r="V105" i="13"/>
  <c r="V108" i="13"/>
  <c r="G109" i="13"/>
  <c r="I109" i="13"/>
  <c r="K109" i="13"/>
  <c r="M109" i="13"/>
  <c r="O109" i="13"/>
  <c r="Q109" i="13"/>
  <c r="V109" i="13"/>
  <c r="G117" i="13"/>
  <c r="I117" i="13"/>
  <c r="I108" i="13" s="1"/>
  <c r="K117" i="13"/>
  <c r="K108" i="13" s="1"/>
  <c r="M117" i="13"/>
  <c r="O117" i="13"/>
  <c r="O108" i="13" s="1"/>
  <c r="Q117" i="13"/>
  <c r="V117" i="13"/>
  <c r="G120" i="13"/>
  <c r="M120" i="13" s="1"/>
  <c r="I120" i="13"/>
  <c r="K120" i="13"/>
  <c r="O120" i="13"/>
  <c r="Q120" i="13"/>
  <c r="V120" i="13"/>
  <c r="G127" i="13"/>
  <c r="I127" i="13"/>
  <c r="K127" i="13"/>
  <c r="M127" i="13"/>
  <c r="O127" i="13"/>
  <c r="Q127" i="13"/>
  <c r="V127" i="13"/>
  <c r="G174" i="13"/>
  <c r="I174" i="13"/>
  <c r="K174" i="13"/>
  <c r="M174" i="13"/>
  <c r="O174" i="13"/>
  <c r="Q174" i="13"/>
  <c r="V174" i="13"/>
  <c r="G178" i="13"/>
  <c r="M178" i="13" s="1"/>
  <c r="I178" i="13"/>
  <c r="K178" i="13"/>
  <c r="O178" i="13"/>
  <c r="Q178" i="13"/>
  <c r="V178" i="13"/>
  <c r="G180" i="13"/>
  <c r="I180" i="13"/>
  <c r="K180" i="13"/>
  <c r="M180" i="13"/>
  <c r="O180" i="13"/>
  <c r="Q180" i="13"/>
  <c r="Q108" i="13" s="1"/>
  <c r="V180" i="13"/>
  <c r="G182" i="13"/>
  <c r="I182" i="13"/>
  <c r="K182" i="13"/>
  <c r="M182" i="13"/>
  <c r="O182" i="13"/>
  <c r="Q182" i="13"/>
  <c r="V182" i="13"/>
  <c r="G184" i="13"/>
  <c r="M184" i="13" s="1"/>
  <c r="I184" i="13"/>
  <c r="K184" i="13"/>
  <c r="O184" i="13"/>
  <c r="Q184" i="13"/>
  <c r="V184" i="13"/>
  <c r="G186" i="13"/>
  <c r="G187" i="13"/>
  <c r="I187" i="13"/>
  <c r="I186" i="13" s="1"/>
  <c r="K187" i="13"/>
  <c r="K186" i="13" s="1"/>
  <c r="M187" i="13"/>
  <c r="O187" i="13"/>
  <c r="Q187" i="13"/>
  <c r="Q186" i="13" s="1"/>
  <c r="V187" i="13"/>
  <c r="V186" i="13" s="1"/>
  <c r="G320" i="13"/>
  <c r="M320" i="13" s="1"/>
  <c r="I320" i="13"/>
  <c r="K320" i="13"/>
  <c r="O320" i="13"/>
  <c r="Q320" i="13"/>
  <c r="V320" i="13"/>
  <c r="G322" i="13"/>
  <c r="I322" i="13"/>
  <c r="K322" i="13"/>
  <c r="M322" i="13"/>
  <c r="O322" i="13"/>
  <c r="O186" i="13" s="1"/>
  <c r="Q322" i="13"/>
  <c r="V322" i="13"/>
  <c r="G324" i="13"/>
  <c r="I324" i="13"/>
  <c r="K324" i="13"/>
  <c r="M324" i="13"/>
  <c r="O324" i="13"/>
  <c r="Q324" i="13"/>
  <c r="V324" i="13"/>
  <c r="G329" i="13"/>
  <c r="M329" i="13" s="1"/>
  <c r="I329" i="13"/>
  <c r="K329" i="13"/>
  <c r="O329" i="13"/>
  <c r="Q329" i="13"/>
  <c r="V329" i="13"/>
  <c r="G331" i="13"/>
  <c r="M331" i="13" s="1"/>
  <c r="I331" i="13"/>
  <c r="K331" i="13"/>
  <c r="O331" i="13"/>
  <c r="Q331" i="13"/>
  <c r="V331" i="13"/>
  <c r="G334" i="13"/>
  <c r="I334" i="13"/>
  <c r="K334" i="13"/>
  <c r="M334" i="13"/>
  <c r="O334" i="13"/>
  <c r="Q334" i="13"/>
  <c r="V334" i="13"/>
  <c r="G336" i="13"/>
  <c r="I336" i="13"/>
  <c r="K336" i="13"/>
  <c r="M336" i="13"/>
  <c r="O336" i="13"/>
  <c r="Q336" i="13"/>
  <c r="V336" i="13"/>
  <c r="G339" i="13"/>
  <c r="M339" i="13" s="1"/>
  <c r="I339" i="13"/>
  <c r="K339" i="13"/>
  <c r="O339" i="13"/>
  <c r="Q339" i="13"/>
  <c r="V339" i="13"/>
  <c r="G341" i="13"/>
  <c r="I341" i="13"/>
  <c r="K341" i="13"/>
  <c r="M341" i="13"/>
  <c r="O341" i="13"/>
  <c r="Q341" i="13"/>
  <c r="V341" i="13"/>
  <c r="G343" i="13"/>
  <c r="I343" i="13"/>
  <c r="K343" i="13"/>
  <c r="M343" i="13"/>
  <c r="O343" i="13"/>
  <c r="Q343" i="13"/>
  <c r="V343" i="13"/>
  <c r="G345" i="13"/>
  <c r="M345" i="13" s="1"/>
  <c r="I345" i="13"/>
  <c r="K345" i="13"/>
  <c r="O345" i="13"/>
  <c r="Q345" i="13"/>
  <c r="V345" i="13"/>
  <c r="Q348" i="13"/>
  <c r="G349" i="13"/>
  <c r="I349" i="13"/>
  <c r="K349" i="13"/>
  <c r="K348" i="13" s="1"/>
  <c r="M349" i="13"/>
  <c r="O349" i="13"/>
  <c r="Q349" i="13"/>
  <c r="V349" i="13"/>
  <c r="V348" i="13" s="1"/>
  <c r="G352" i="13"/>
  <c r="G348" i="13" s="1"/>
  <c r="I352" i="13"/>
  <c r="I348" i="13" s="1"/>
  <c r="K352" i="13"/>
  <c r="O352" i="13"/>
  <c r="Q352" i="13"/>
  <c r="V352" i="13"/>
  <c r="G355" i="13"/>
  <c r="M355" i="13" s="1"/>
  <c r="I355" i="13"/>
  <c r="K355" i="13"/>
  <c r="O355" i="13"/>
  <c r="Q355" i="13"/>
  <c r="V355" i="13"/>
  <c r="G359" i="13"/>
  <c r="I359" i="13"/>
  <c r="K359" i="13"/>
  <c r="M359" i="13"/>
  <c r="O359" i="13"/>
  <c r="Q359" i="13"/>
  <c r="V359" i="13"/>
  <c r="G362" i="13"/>
  <c r="M362" i="13" s="1"/>
  <c r="I362" i="13"/>
  <c r="K362" i="13"/>
  <c r="O362" i="13"/>
  <c r="Q362" i="13"/>
  <c r="V362" i="13"/>
  <c r="G365" i="13"/>
  <c r="M365" i="13" s="1"/>
  <c r="I365" i="13"/>
  <c r="K365" i="13"/>
  <c r="O365" i="13"/>
  <c r="Q365" i="13"/>
  <c r="V365" i="13"/>
  <c r="G368" i="13"/>
  <c r="I368" i="13"/>
  <c r="K368" i="13"/>
  <c r="M368" i="13"/>
  <c r="O368" i="13"/>
  <c r="O348" i="13" s="1"/>
  <c r="Q368" i="13"/>
  <c r="V368" i="13"/>
  <c r="G372" i="13"/>
  <c r="G371" i="13" s="1"/>
  <c r="I372" i="13"/>
  <c r="I371" i="13" s="1"/>
  <c r="K372" i="13"/>
  <c r="K371" i="13" s="1"/>
  <c r="O372" i="13"/>
  <c r="O371" i="13" s="1"/>
  <c r="Q372" i="13"/>
  <c r="Q371" i="13" s="1"/>
  <c r="V372" i="13"/>
  <c r="V371" i="13" s="1"/>
  <c r="G375" i="13"/>
  <c r="I375" i="13"/>
  <c r="K375" i="13"/>
  <c r="M375" i="13"/>
  <c r="O375" i="13"/>
  <c r="Q375" i="13"/>
  <c r="V375" i="13"/>
  <c r="G377" i="13"/>
  <c r="I377" i="13"/>
  <c r="K377" i="13"/>
  <c r="M377" i="13"/>
  <c r="O377" i="13"/>
  <c r="Q377" i="13"/>
  <c r="V377" i="13"/>
  <c r="G380" i="13"/>
  <c r="M380" i="13" s="1"/>
  <c r="I380" i="13"/>
  <c r="K380" i="13"/>
  <c r="O380" i="13"/>
  <c r="Q380" i="13"/>
  <c r="V380" i="13"/>
  <c r="G382" i="13"/>
  <c r="I382" i="13"/>
  <c r="K382" i="13"/>
  <c r="M382" i="13"/>
  <c r="O382" i="13"/>
  <c r="Q382" i="13"/>
  <c r="V382" i="13"/>
  <c r="G384" i="13"/>
  <c r="I384" i="13"/>
  <c r="K384" i="13"/>
  <c r="M384" i="13"/>
  <c r="O384" i="13"/>
  <c r="Q384" i="13"/>
  <c r="V384" i="13"/>
  <c r="G387" i="13"/>
  <c r="M387" i="13" s="1"/>
  <c r="I387" i="13"/>
  <c r="K387" i="13"/>
  <c r="O387" i="13"/>
  <c r="Q387" i="13"/>
  <c r="V387" i="13"/>
  <c r="G390" i="13"/>
  <c r="M390" i="13" s="1"/>
  <c r="I390" i="13"/>
  <c r="K390" i="13"/>
  <c r="O390" i="13"/>
  <c r="Q390" i="13"/>
  <c r="V390" i="13"/>
  <c r="G395" i="13"/>
  <c r="I395" i="13"/>
  <c r="K395" i="13"/>
  <c r="M395" i="13"/>
  <c r="O395" i="13"/>
  <c r="Q395" i="13"/>
  <c r="V395" i="13"/>
  <c r="G451" i="13"/>
  <c r="M451" i="13" s="1"/>
  <c r="I451" i="13"/>
  <c r="K451" i="13"/>
  <c r="O451" i="13"/>
  <c r="Q451" i="13"/>
  <c r="V451" i="13"/>
  <c r="G511" i="13"/>
  <c r="M511" i="13" s="1"/>
  <c r="I511" i="13"/>
  <c r="K511" i="13"/>
  <c r="O511" i="13"/>
  <c r="Q511" i="13"/>
  <c r="V511" i="13"/>
  <c r="G515" i="13"/>
  <c r="I515" i="13"/>
  <c r="K515" i="13"/>
  <c r="M515" i="13"/>
  <c r="O515" i="13"/>
  <c r="Q515" i="13"/>
  <c r="V515" i="13"/>
  <c r="G518" i="13"/>
  <c r="M518" i="13" s="1"/>
  <c r="I518" i="13"/>
  <c r="K518" i="13"/>
  <c r="O518" i="13"/>
  <c r="Q518" i="13"/>
  <c r="V518" i="13"/>
  <c r="G521" i="13"/>
  <c r="G520" i="13" s="1"/>
  <c r="I521" i="13"/>
  <c r="I520" i="13" s="1"/>
  <c r="K521" i="13"/>
  <c r="K520" i="13" s="1"/>
  <c r="M521" i="13"/>
  <c r="O521" i="13"/>
  <c r="O520" i="13" s="1"/>
  <c r="Q521" i="13"/>
  <c r="V521" i="13"/>
  <c r="G526" i="13"/>
  <c r="M526" i="13" s="1"/>
  <c r="I526" i="13"/>
  <c r="K526" i="13"/>
  <c r="O526" i="13"/>
  <c r="Q526" i="13"/>
  <c r="V526" i="13"/>
  <c r="V520" i="13" s="1"/>
  <c r="G532" i="13"/>
  <c r="M532" i="13" s="1"/>
  <c r="I532" i="13"/>
  <c r="K532" i="13"/>
  <c r="O532" i="13"/>
  <c r="Q532" i="13"/>
  <c r="Q520" i="13" s="1"/>
  <c r="V532" i="13"/>
  <c r="G539" i="13"/>
  <c r="I539" i="13"/>
  <c r="K539" i="13"/>
  <c r="M539" i="13"/>
  <c r="O539" i="13"/>
  <c r="Q539" i="13"/>
  <c r="V539" i="13"/>
  <c r="G549" i="13"/>
  <c r="I549" i="13"/>
  <c r="K549" i="13"/>
  <c r="M549" i="13"/>
  <c r="O549" i="13"/>
  <c r="Q549" i="13"/>
  <c r="V549" i="13"/>
  <c r="G552" i="13"/>
  <c r="M552" i="13" s="1"/>
  <c r="I552" i="13"/>
  <c r="K552" i="13"/>
  <c r="O552" i="13"/>
  <c r="Q552" i="13"/>
  <c r="V552" i="13"/>
  <c r="G556" i="13"/>
  <c r="G555" i="13" s="1"/>
  <c r="I556" i="13"/>
  <c r="I555" i="13" s="1"/>
  <c r="K556" i="13"/>
  <c r="K555" i="13" s="1"/>
  <c r="M556" i="13"/>
  <c r="O556" i="13"/>
  <c r="Q556" i="13"/>
  <c r="V556" i="13"/>
  <c r="V555" i="13" s="1"/>
  <c r="G557" i="13"/>
  <c r="M557" i="13" s="1"/>
  <c r="I557" i="13"/>
  <c r="K557" i="13"/>
  <c r="O557" i="13"/>
  <c r="Q557" i="13"/>
  <c r="Q555" i="13" s="1"/>
  <c r="V557" i="13"/>
  <c r="G558" i="13"/>
  <c r="M558" i="13" s="1"/>
  <c r="I558" i="13"/>
  <c r="K558" i="13"/>
  <c r="O558" i="13"/>
  <c r="O555" i="13" s="1"/>
  <c r="Q558" i="13"/>
  <c r="V558" i="13"/>
  <c r="G559" i="13"/>
  <c r="I559" i="13"/>
  <c r="K559" i="13"/>
  <c r="M559" i="13"/>
  <c r="O559" i="13"/>
  <c r="Q559" i="13"/>
  <c r="V559" i="13"/>
  <c r="G560" i="13"/>
  <c r="M560" i="13" s="1"/>
  <c r="I560" i="13"/>
  <c r="K560" i="13"/>
  <c r="O560" i="13"/>
  <c r="Q560" i="13"/>
  <c r="V560" i="13"/>
  <c r="G561" i="13"/>
  <c r="M561" i="13" s="1"/>
  <c r="I561" i="13"/>
  <c r="K561" i="13"/>
  <c r="O561" i="13"/>
  <c r="Q561" i="13"/>
  <c r="V561" i="13"/>
  <c r="G562" i="13"/>
  <c r="I562" i="13"/>
  <c r="K562" i="13"/>
  <c r="M562" i="13"/>
  <c r="O562" i="13"/>
  <c r="Q562" i="13"/>
  <c r="V562" i="13"/>
  <c r="G563" i="13"/>
  <c r="M563" i="13" s="1"/>
  <c r="I563" i="13"/>
  <c r="K563" i="13"/>
  <c r="O563" i="13"/>
  <c r="Q563" i="13"/>
  <c r="V563" i="13"/>
  <c r="G565" i="13"/>
  <c r="I565" i="13"/>
  <c r="I564" i="13" s="1"/>
  <c r="K565" i="13"/>
  <c r="K564" i="13" s="1"/>
  <c r="M565" i="13"/>
  <c r="O565" i="13"/>
  <c r="O564" i="13" s="1"/>
  <c r="Q565" i="13"/>
  <c r="V565" i="13"/>
  <c r="G570" i="13"/>
  <c r="M570" i="13" s="1"/>
  <c r="I570" i="13"/>
  <c r="K570" i="13"/>
  <c r="O570" i="13"/>
  <c r="Q570" i="13"/>
  <c r="V570" i="13"/>
  <c r="V564" i="13" s="1"/>
  <c r="G573" i="13"/>
  <c r="G564" i="13" s="1"/>
  <c r="I573" i="13"/>
  <c r="K573" i="13"/>
  <c r="O573" i="13"/>
  <c r="Q573" i="13"/>
  <c r="Q564" i="13" s="1"/>
  <c r="V573" i="13"/>
  <c r="G574" i="13"/>
  <c r="I574" i="13"/>
  <c r="K574" i="13"/>
  <c r="M574" i="13"/>
  <c r="O574" i="13"/>
  <c r="Q574" i="13"/>
  <c r="V574" i="13"/>
  <c r="G577" i="13"/>
  <c r="I577" i="13"/>
  <c r="K577" i="13"/>
  <c r="M577" i="13"/>
  <c r="O577" i="13"/>
  <c r="Q577" i="13"/>
  <c r="V577" i="13"/>
  <c r="G580" i="13"/>
  <c r="M580" i="13" s="1"/>
  <c r="I580" i="13"/>
  <c r="K580" i="13"/>
  <c r="O580" i="13"/>
  <c r="Q580" i="13"/>
  <c r="V580" i="13"/>
  <c r="G583" i="13"/>
  <c r="I583" i="13"/>
  <c r="K583" i="13"/>
  <c r="M583" i="13"/>
  <c r="O583" i="13"/>
  <c r="Q583" i="13"/>
  <c r="V583" i="13"/>
  <c r="G585" i="13"/>
  <c r="I585" i="13"/>
  <c r="K585" i="13"/>
  <c r="M585" i="13"/>
  <c r="O585" i="13"/>
  <c r="Q585" i="13"/>
  <c r="V585" i="13"/>
  <c r="G587" i="13"/>
  <c r="M587" i="13" s="1"/>
  <c r="I587" i="13"/>
  <c r="K587" i="13"/>
  <c r="O587" i="13"/>
  <c r="Q587" i="13"/>
  <c r="V587" i="13"/>
  <c r="G590" i="13"/>
  <c r="M590" i="13" s="1"/>
  <c r="I590" i="13"/>
  <c r="K590" i="13"/>
  <c r="O590" i="13"/>
  <c r="Q590" i="13"/>
  <c r="V590" i="13"/>
  <c r="G592" i="13"/>
  <c r="G591" i="13" s="1"/>
  <c r="I592" i="13"/>
  <c r="I591" i="13" s="1"/>
  <c r="K592" i="13"/>
  <c r="K591" i="13" s="1"/>
  <c r="O592" i="13"/>
  <c r="O591" i="13" s="1"/>
  <c r="Q592" i="13"/>
  <c r="Q591" i="13" s="1"/>
  <c r="V592" i="13"/>
  <c r="V591" i="13" s="1"/>
  <c r="G653" i="13"/>
  <c r="M653" i="13" s="1"/>
  <c r="I653" i="13"/>
  <c r="K653" i="13"/>
  <c r="O653" i="13"/>
  <c r="Q653" i="13"/>
  <c r="V653" i="13"/>
  <c r="G655" i="13"/>
  <c r="I655" i="13"/>
  <c r="K655" i="13"/>
  <c r="M655" i="13"/>
  <c r="O655" i="13"/>
  <c r="Q655" i="13"/>
  <c r="V655" i="13"/>
  <c r="G657" i="13"/>
  <c r="M657" i="13" s="1"/>
  <c r="I657" i="13"/>
  <c r="K657" i="13"/>
  <c r="O657" i="13"/>
  <c r="Q657" i="13"/>
  <c r="V657" i="13"/>
  <c r="G659" i="13"/>
  <c r="M659" i="13" s="1"/>
  <c r="I659" i="13"/>
  <c r="K659" i="13"/>
  <c r="O659" i="13"/>
  <c r="Q659" i="13"/>
  <c r="V659" i="13"/>
  <c r="G661" i="13"/>
  <c r="I661" i="13"/>
  <c r="K661" i="13"/>
  <c r="M661" i="13"/>
  <c r="O661" i="13"/>
  <c r="Q661" i="13"/>
  <c r="V661" i="13"/>
  <c r="G663" i="13"/>
  <c r="M663" i="13" s="1"/>
  <c r="I663" i="13"/>
  <c r="K663" i="13"/>
  <c r="O663" i="13"/>
  <c r="Q663" i="13"/>
  <c r="V663" i="13"/>
  <c r="G665" i="13"/>
  <c r="I665" i="13"/>
  <c r="Q665" i="13"/>
  <c r="V665" i="13"/>
  <c r="G666" i="13"/>
  <c r="I666" i="13"/>
  <c r="K666" i="13"/>
  <c r="K665" i="13" s="1"/>
  <c r="M666" i="13"/>
  <c r="M665" i="13" s="1"/>
  <c r="O666" i="13"/>
  <c r="O665" i="13" s="1"/>
  <c r="Q666" i="13"/>
  <c r="V666" i="13"/>
  <c r="G668" i="13"/>
  <c r="M668" i="13" s="1"/>
  <c r="I668" i="13"/>
  <c r="I667" i="13" s="1"/>
  <c r="K668" i="13"/>
  <c r="O668" i="13"/>
  <c r="O667" i="13" s="1"/>
  <c r="Q668" i="13"/>
  <c r="Q667" i="13" s="1"/>
  <c r="V668" i="13"/>
  <c r="V667" i="13" s="1"/>
  <c r="G699" i="13"/>
  <c r="I699" i="13"/>
  <c r="K699" i="13"/>
  <c r="M699" i="13"/>
  <c r="O699" i="13"/>
  <c r="Q699" i="13"/>
  <c r="V699" i="13"/>
  <c r="G700" i="13"/>
  <c r="I700" i="13"/>
  <c r="K700" i="13"/>
  <c r="K667" i="13" s="1"/>
  <c r="M700" i="13"/>
  <c r="O700" i="13"/>
  <c r="Q700" i="13"/>
  <c r="V700" i="13"/>
  <c r="G726" i="13"/>
  <c r="M726" i="13" s="1"/>
  <c r="I726" i="13"/>
  <c r="K726" i="13"/>
  <c r="O726" i="13"/>
  <c r="Q726" i="13"/>
  <c r="V726" i="13"/>
  <c r="G749" i="13"/>
  <c r="M749" i="13" s="1"/>
  <c r="I749" i="13"/>
  <c r="K749" i="13"/>
  <c r="O749" i="13"/>
  <c r="Q749" i="13"/>
  <c r="V749" i="13"/>
  <c r="G771" i="13"/>
  <c r="I771" i="13"/>
  <c r="K771" i="13"/>
  <c r="M771" i="13"/>
  <c r="O771" i="13"/>
  <c r="Q771" i="13"/>
  <c r="V771" i="13"/>
  <c r="G773" i="13"/>
  <c r="M773" i="13" s="1"/>
  <c r="I773" i="13"/>
  <c r="K773" i="13"/>
  <c r="O773" i="13"/>
  <c r="Q773" i="13"/>
  <c r="V773" i="13"/>
  <c r="G775" i="13"/>
  <c r="M775" i="13" s="1"/>
  <c r="I775" i="13"/>
  <c r="K775" i="13"/>
  <c r="O775" i="13"/>
  <c r="Q775" i="13"/>
  <c r="V775" i="13"/>
  <c r="G777" i="13"/>
  <c r="I777" i="13"/>
  <c r="K777" i="13"/>
  <c r="M777" i="13"/>
  <c r="O777" i="13"/>
  <c r="Q777" i="13"/>
  <c r="V777" i="13"/>
  <c r="G779" i="13"/>
  <c r="M779" i="13" s="1"/>
  <c r="I779" i="13"/>
  <c r="K779" i="13"/>
  <c r="O779" i="13"/>
  <c r="Q779" i="13"/>
  <c r="V779" i="13"/>
  <c r="G781" i="13"/>
  <c r="M781" i="13" s="1"/>
  <c r="I781" i="13"/>
  <c r="K781" i="13"/>
  <c r="O781" i="13"/>
  <c r="Q781" i="13"/>
  <c r="V781" i="13"/>
  <c r="O783" i="13"/>
  <c r="G784" i="13"/>
  <c r="M784" i="13" s="1"/>
  <c r="I784" i="13"/>
  <c r="I783" i="13" s="1"/>
  <c r="K784" i="13"/>
  <c r="K783" i="13" s="1"/>
  <c r="O784" i="13"/>
  <c r="Q784" i="13"/>
  <c r="Q783" i="13" s="1"/>
  <c r="V784" i="13"/>
  <c r="V783" i="13" s="1"/>
  <c r="G787" i="13"/>
  <c r="G783" i="13" s="1"/>
  <c r="I787" i="13"/>
  <c r="K787" i="13"/>
  <c r="O787" i="13"/>
  <c r="Q787" i="13"/>
  <c r="V787" i="13"/>
  <c r="G789" i="13"/>
  <c r="I789" i="13"/>
  <c r="K789" i="13"/>
  <c r="M789" i="13"/>
  <c r="O789" i="13"/>
  <c r="Q789" i="13"/>
  <c r="V789" i="13"/>
  <c r="G793" i="13"/>
  <c r="I793" i="13"/>
  <c r="K793" i="13"/>
  <c r="M793" i="13"/>
  <c r="O793" i="13"/>
  <c r="Q793" i="13"/>
  <c r="V793" i="13"/>
  <c r="G797" i="13"/>
  <c r="M797" i="13" s="1"/>
  <c r="I797" i="13"/>
  <c r="K797" i="13"/>
  <c r="O797" i="13"/>
  <c r="Q797" i="13"/>
  <c r="V797" i="13"/>
  <c r="G799" i="13"/>
  <c r="I799" i="13"/>
  <c r="K799" i="13"/>
  <c r="M799" i="13"/>
  <c r="O799" i="13"/>
  <c r="Q799" i="13"/>
  <c r="V799" i="13"/>
  <c r="G802" i="13"/>
  <c r="M802" i="13" s="1"/>
  <c r="I802" i="13"/>
  <c r="I801" i="13" s="1"/>
  <c r="K802" i="13"/>
  <c r="O802" i="13"/>
  <c r="O801" i="13" s="1"/>
  <c r="Q802" i="13"/>
  <c r="Q801" i="13" s="1"/>
  <c r="V802" i="13"/>
  <c r="V801" i="13" s="1"/>
  <c r="G805" i="13"/>
  <c r="M805" i="13" s="1"/>
  <c r="I805" i="13"/>
  <c r="K805" i="13"/>
  <c r="O805" i="13"/>
  <c r="Q805" i="13"/>
  <c r="V805" i="13"/>
  <c r="G856" i="13"/>
  <c r="I856" i="13"/>
  <c r="K856" i="13"/>
  <c r="M856" i="13"/>
  <c r="O856" i="13"/>
  <c r="Q856" i="13"/>
  <c r="V856" i="13"/>
  <c r="G859" i="13"/>
  <c r="I859" i="13"/>
  <c r="K859" i="13"/>
  <c r="M859" i="13"/>
  <c r="O859" i="13"/>
  <c r="Q859" i="13"/>
  <c r="V859" i="13"/>
  <c r="G861" i="13"/>
  <c r="M861" i="13" s="1"/>
  <c r="I861" i="13"/>
  <c r="K861" i="13"/>
  <c r="O861" i="13"/>
  <c r="Q861" i="13"/>
  <c r="V861" i="13"/>
  <c r="G864" i="13"/>
  <c r="I864" i="13"/>
  <c r="K864" i="13"/>
  <c r="M864" i="13"/>
  <c r="O864" i="13"/>
  <c r="Q864" i="13"/>
  <c r="V864" i="13"/>
  <c r="G867" i="13"/>
  <c r="M867" i="13" s="1"/>
  <c r="I867" i="13"/>
  <c r="K867" i="13"/>
  <c r="K801" i="13" s="1"/>
  <c r="O867" i="13"/>
  <c r="Q867" i="13"/>
  <c r="V867" i="13"/>
  <c r="G870" i="13"/>
  <c r="M870" i="13" s="1"/>
  <c r="I870" i="13"/>
  <c r="K870" i="13"/>
  <c r="O870" i="13"/>
  <c r="Q870" i="13"/>
  <c r="V870" i="13"/>
  <c r="G873" i="13"/>
  <c r="I873" i="13"/>
  <c r="K873" i="13"/>
  <c r="M873" i="13"/>
  <c r="O873" i="13"/>
  <c r="Q873" i="13"/>
  <c r="V873" i="13"/>
  <c r="G876" i="13"/>
  <c r="G875" i="13" s="1"/>
  <c r="I876" i="13"/>
  <c r="I875" i="13" s="1"/>
  <c r="K876" i="13"/>
  <c r="K875" i="13" s="1"/>
  <c r="M876" i="13"/>
  <c r="M875" i="13" s="1"/>
  <c r="O876" i="13"/>
  <c r="O875" i="13" s="1"/>
  <c r="Q876" i="13"/>
  <c r="Q875" i="13" s="1"/>
  <c r="V876" i="13"/>
  <c r="V875" i="13" s="1"/>
  <c r="G879" i="13"/>
  <c r="I879" i="13"/>
  <c r="K879" i="13"/>
  <c r="M879" i="13"/>
  <c r="O879" i="13"/>
  <c r="Q879" i="13"/>
  <c r="V879" i="13"/>
  <c r="G883" i="13"/>
  <c r="I883" i="13"/>
  <c r="K883" i="13"/>
  <c r="M883" i="13"/>
  <c r="O883" i="13"/>
  <c r="Q883" i="13"/>
  <c r="V883" i="13"/>
  <c r="G887" i="13"/>
  <c r="M887" i="13" s="1"/>
  <c r="I887" i="13"/>
  <c r="K887" i="13"/>
  <c r="O887" i="13"/>
  <c r="Q887" i="13"/>
  <c r="V887" i="13"/>
  <c r="G895" i="13"/>
  <c r="I895" i="13"/>
  <c r="K895" i="13"/>
  <c r="M895" i="13"/>
  <c r="O895" i="13"/>
  <c r="Q895" i="13"/>
  <c r="V895" i="13"/>
  <c r="G897" i="13"/>
  <c r="I897" i="13"/>
  <c r="K897" i="13"/>
  <c r="M897" i="13"/>
  <c r="O897" i="13"/>
  <c r="Q897" i="13"/>
  <c r="V897" i="13"/>
  <c r="G899" i="13"/>
  <c r="M899" i="13" s="1"/>
  <c r="I899" i="13"/>
  <c r="K899" i="13"/>
  <c r="O899" i="13"/>
  <c r="Q899" i="13"/>
  <c r="V899" i="13"/>
  <c r="G901" i="13"/>
  <c r="M901" i="13" s="1"/>
  <c r="I901" i="13"/>
  <c r="K901" i="13"/>
  <c r="O901" i="13"/>
  <c r="Q901" i="13"/>
  <c r="V901" i="13"/>
  <c r="G909" i="13"/>
  <c r="I909" i="13"/>
  <c r="K909" i="13"/>
  <c r="M909" i="13"/>
  <c r="O909" i="13"/>
  <c r="Q909" i="13"/>
  <c r="V909" i="13"/>
  <c r="V911" i="13"/>
  <c r="G912" i="13"/>
  <c r="M912" i="13" s="1"/>
  <c r="I912" i="13"/>
  <c r="K912" i="13"/>
  <c r="O912" i="13"/>
  <c r="Q912" i="13"/>
  <c r="Q911" i="13" s="1"/>
  <c r="V912" i="13"/>
  <c r="G914" i="13"/>
  <c r="I914" i="13"/>
  <c r="K914" i="13"/>
  <c r="K911" i="13" s="1"/>
  <c r="M914" i="13"/>
  <c r="O914" i="13"/>
  <c r="Q914" i="13"/>
  <c r="V914" i="13"/>
  <c r="G916" i="13"/>
  <c r="M916" i="13" s="1"/>
  <c r="I916" i="13"/>
  <c r="I911" i="13" s="1"/>
  <c r="K916" i="13"/>
  <c r="O916" i="13"/>
  <c r="Q916" i="13"/>
  <c r="V916" i="13"/>
  <c r="G918" i="13"/>
  <c r="M918" i="13" s="1"/>
  <c r="I918" i="13"/>
  <c r="K918" i="13"/>
  <c r="O918" i="13"/>
  <c r="Q918" i="13"/>
  <c r="V918" i="13"/>
  <c r="G920" i="13"/>
  <c r="I920" i="13"/>
  <c r="K920" i="13"/>
  <c r="M920" i="13"/>
  <c r="O920" i="13"/>
  <c r="O911" i="13" s="1"/>
  <c r="Q920" i="13"/>
  <c r="V920" i="13"/>
  <c r="G922" i="13"/>
  <c r="M922" i="13" s="1"/>
  <c r="I922" i="13"/>
  <c r="K922" i="13"/>
  <c r="O922" i="13"/>
  <c r="Q922" i="13"/>
  <c r="V922" i="13"/>
  <c r="V924" i="13"/>
  <c r="G925" i="13"/>
  <c r="I925" i="13"/>
  <c r="K925" i="13"/>
  <c r="M925" i="13"/>
  <c r="O925" i="13"/>
  <c r="O924" i="13" s="1"/>
  <c r="Q925" i="13"/>
  <c r="V925" i="13"/>
  <c r="G934" i="13"/>
  <c r="I934" i="13"/>
  <c r="I924" i="13" s="1"/>
  <c r="K934" i="13"/>
  <c r="K924" i="13" s="1"/>
  <c r="M934" i="13"/>
  <c r="O934" i="13"/>
  <c r="Q934" i="13"/>
  <c r="V934" i="13"/>
  <c r="G944" i="13"/>
  <c r="M944" i="13" s="1"/>
  <c r="I944" i="13"/>
  <c r="K944" i="13"/>
  <c r="O944" i="13"/>
  <c r="Q944" i="13"/>
  <c r="V944" i="13"/>
  <c r="G946" i="13"/>
  <c r="I946" i="13"/>
  <c r="K946" i="13"/>
  <c r="M946" i="13"/>
  <c r="O946" i="13"/>
  <c r="Q946" i="13"/>
  <c r="V946" i="13"/>
  <c r="G963" i="13"/>
  <c r="I963" i="13"/>
  <c r="K963" i="13"/>
  <c r="M963" i="13"/>
  <c r="O963" i="13"/>
  <c r="Q963" i="13"/>
  <c r="V963" i="13"/>
  <c r="G965" i="13"/>
  <c r="M965" i="13" s="1"/>
  <c r="I965" i="13"/>
  <c r="K965" i="13"/>
  <c r="O965" i="13"/>
  <c r="Q965" i="13"/>
  <c r="V965" i="13"/>
  <c r="G967" i="13"/>
  <c r="M967" i="13" s="1"/>
  <c r="I967" i="13"/>
  <c r="K967" i="13"/>
  <c r="O967" i="13"/>
  <c r="Q967" i="13"/>
  <c r="Q924" i="13" s="1"/>
  <c r="V967" i="13"/>
  <c r="G969" i="13"/>
  <c r="I969" i="13"/>
  <c r="K969" i="13"/>
  <c r="M969" i="13"/>
  <c r="O969" i="13"/>
  <c r="Q969" i="13"/>
  <c r="V969" i="13"/>
  <c r="G974" i="13"/>
  <c r="I974" i="13"/>
  <c r="K974" i="13"/>
  <c r="M974" i="13"/>
  <c r="O974" i="13"/>
  <c r="Q974" i="13"/>
  <c r="V974" i="13"/>
  <c r="G977" i="13"/>
  <c r="M977" i="13" s="1"/>
  <c r="I977" i="13"/>
  <c r="K977" i="13"/>
  <c r="O977" i="13"/>
  <c r="Q977" i="13"/>
  <c r="V977" i="13"/>
  <c r="G982" i="13"/>
  <c r="I982" i="13"/>
  <c r="K982" i="13"/>
  <c r="M982" i="13"/>
  <c r="O982" i="13"/>
  <c r="Q982" i="13"/>
  <c r="V982" i="13"/>
  <c r="G990" i="13"/>
  <c r="M990" i="13" s="1"/>
  <c r="I990" i="13"/>
  <c r="K990" i="13"/>
  <c r="O990" i="13"/>
  <c r="Q990" i="13"/>
  <c r="V990" i="13"/>
  <c r="G993" i="13"/>
  <c r="G992" i="13" s="1"/>
  <c r="I993" i="13"/>
  <c r="I992" i="13" s="1"/>
  <c r="K993" i="13"/>
  <c r="K992" i="13" s="1"/>
  <c r="M993" i="13"/>
  <c r="O993" i="13"/>
  <c r="O992" i="13" s="1"/>
  <c r="Q993" i="13"/>
  <c r="V993" i="13"/>
  <c r="G995" i="13"/>
  <c r="M995" i="13" s="1"/>
  <c r="I995" i="13"/>
  <c r="K995" i="13"/>
  <c r="O995" i="13"/>
  <c r="Q995" i="13"/>
  <c r="V995" i="13"/>
  <c r="V992" i="13" s="1"/>
  <c r="G997" i="13"/>
  <c r="M997" i="13" s="1"/>
  <c r="I997" i="13"/>
  <c r="K997" i="13"/>
  <c r="O997" i="13"/>
  <c r="Q997" i="13"/>
  <c r="Q992" i="13" s="1"/>
  <c r="V997" i="13"/>
  <c r="G999" i="13"/>
  <c r="I999" i="13"/>
  <c r="K999" i="13"/>
  <c r="M999" i="13"/>
  <c r="O999" i="13"/>
  <c r="Q999" i="13"/>
  <c r="V999" i="13"/>
  <c r="G1001" i="13"/>
  <c r="I1001" i="13"/>
  <c r="K1001" i="13"/>
  <c r="M1001" i="13"/>
  <c r="O1001" i="13"/>
  <c r="Q1001" i="13"/>
  <c r="V1001" i="13"/>
  <c r="G1003" i="13"/>
  <c r="M1003" i="13" s="1"/>
  <c r="I1003" i="13"/>
  <c r="K1003" i="13"/>
  <c r="O1003" i="13"/>
  <c r="Q1003" i="13"/>
  <c r="V1003" i="13"/>
  <c r="G1005" i="13"/>
  <c r="I1005" i="13"/>
  <c r="K1005" i="13"/>
  <c r="M1005" i="13"/>
  <c r="O1005" i="13"/>
  <c r="Q1005" i="13"/>
  <c r="V1005" i="13"/>
  <c r="G1007" i="13"/>
  <c r="I1007" i="13"/>
  <c r="K1007" i="13"/>
  <c r="M1007" i="13"/>
  <c r="O1007" i="13"/>
  <c r="Q1007" i="13"/>
  <c r="V1007" i="13"/>
  <c r="G1009" i="13"/>
  <c r="M1009" i="13" s="1"/>
  <c r="I1009" i="13"/>
  <c r="K1009" i="13"/>
  <c r="O1009" i="13"/>
  <c r="Q1009" i="13"/>
  <c r="V1009" i="13"/>
  <c r="G1011" i="13"/>
  <c r="M1011" i="13" s="1"/>
  <c r="I1011" i="13"/>
  <c r="K1011" i="13"/>
  <c r="O1011" i="13"/>
  <c r="Q1011" i="13"/>
  <c r="V1011" i="13"/>
  <c r="G1013" i="13"/>
  <c r="I1013" i="13"/>
  <c r="K1013" i="13"/>
  <c r="M1013" i="13"/>
  <c r="O1013" i="13"/>
  <c r="Q1013" i="13"/>
  <c r="V1013" i="13"/>
  <c r="G1023" i="13"/>
  <c r="I1023" i="13"/>
  <c r="K1023" i="13"/>
  <c r="M1023" i="13"/>
  <c r="O1023" i="13"/>
  <c r="Q1023" i="13"/>
  <c r="V1023" i="13"/>
  <c r="G1025" i="13"/>
  <c r="M1025" i="13" s="1"/>
  <c r="I1025" i="13"/>
  <c r="K1025" i="13"/>
  <c r="O1025" i="13"/>
  <c r="Q1025" i="13"/>
  <c r="V1025" i="13"/>
  <c r="G1027" i="13"/>
  <c r="I1027" i="13"/>
  <c r="K1027" i="13"/>
  <c r="M1027" i="13"/>
  <c r="O1027" i="13"/>
  <c r="Q1027" i="13"/>
  <c r="V1027" i="13"/>
  <c r="G1029" i="13"/>
  <c r="M1029" i="13" s="1"/>
  <c r="I1029" i="13"/>
  <c r="K1029" i="13"/>
  <c r="O1029" i="13"/>
  <c r="Q1029" i="13"/>
  <c r="V1029" i="13"/>
  <c r="G1031" i="13"/>
  <c r="M1031" i="13" s="1"/>
  <c r="I1031" i="13"/>
  <c r="K1031" i="13"/>
  <c r="O1031" i="13"/>
  <c r="Q1031" i="13"/>
  <c r="V1031" i="13"/>
  <c r="G1033" i="13"/>
  <c r="I1033" i="13"/>
  <c r="K1033" i="13"/>
  <c r="M1033" i="13"/>
  <c r="O1033" i="13"/>
  <c r="Q1033" i="13"/>
  <c r="V1033" i="13"/>
  <c r="G1035" i="13"/>
  <c r="M1035" i="13" s="1"/>
  <c r="I1035" i="13"/>
  <c r="K1035" i="13"/>
  <c r="O1035" i="13"/>
  <c r="Q1035" i="13"/>
  <c r="V1035" i="13"/>
  <c r="G1037" i="13"/>
  <c r="M1037" i="13" s="1"/>
  <c r="I1037" i="13"/>
  <c r="K1037" i="13"/>
  <c r="O1037" i="13"/>
  <c r="Q1037" i="13"/>
  <c r="V1037" i="13"/>
  <c r="G1040" i="13"/>
  <c r="I1040" i="13"/>
  <c r="K1040" i="13"/>
  <c r="M1040" i="13"/>
  <c r="O1040" i="13"/>
  <c r="Q1040" i="13"/>
  <c r="V1040" i="13"/>
  <c r="G1042" i="13"/>
  <c r="I1042" i="13"/>
  <c r="K1042" i="13"/>
  <c r="M1042" i="13"/>
  <c r="O1042" i="13"/>
  <c r="Q1042" i="13"/>
  <c r="V1042" i="13"/>
  <c r="G1045" i="13"/>
  <c r="M1045" i="13" s="1"/>
  <c r="I1045" i="13"/>
  <c r="K1045" i="13"/>
  <c r="O1045" i="13"/>
  <c r="Q1045" i="13"/>
  <c r="V1045" i="13"/>
  <c r="G1048" i="13"/>
  <c r="I1048" i="13"/>
  <c r="K1048" i="13"/>
  <c r="M1048" i="13"/>
  <c r="O1048" i="13"/>
  <c r="Q1048" i="13"/>
  <c r="V1048" i="13"/>
  <c r="G1051" i="13"/>
  <c r="I1051" i="13"/>
  <c r="K1051" i="13"/>
  <c r="M1051" i="13"/>
  <c r="O1051" i="13"/>
  <c r="Q1051" i="13"/>
  <c r="V1051" i="13"/>
  <c r="G1053" i="13"/>
  <c r="M1053" i="13" s="1"/>
  <c r="I1053" i="13"/>
  <c r="K1053" i="13"/>
  <c r="O1053" i="13"/>
  <c r="Q1053" i="13"/>
  <c r="V1053" i="13"/>
  <c r="G1055" i="13"/>
  <c r="M1055" i="13" s="1"/>
  <c r="I1055" i="13"/>
  <c r="K1055" i="13"/>
  <c r="O1055" i="13"/>
  <c r="Q1055" i="13"/>
  <c r="V1055" i="13"/>
  <c r="G1057" i="13"/>
  <c r="I1057" i="13"/>
  <c r="K1057" i="13"/>
  <c r="M1057" i="13"/>
  <c r="O1057" i="13"/>
  <c r="Q1057" i="13"/>
  <c r="V1057" i="13"/>
  <c r="G1059" i="13"/>
  <c r="I1059" i="13"/>
  <c r="K1059" i="13"/>
  <c r="M1059" i="13"/>
  <c r="O1059" i="13"/>
  <c r="Q1059" i="13"/>
  <c r="V1059" i="13"/>
  <c r="G1061" i="13"/>
  <c r="M1061" i="13" s="1"/>
  <c r="I1061" i="13"/>
  <c r="K1061" i="13"/>
  <c r="O1061" i="13"/>
  <c r="Q1061" i="13"/>
  <c r="V1061" i="13"/>
  <c r="G1063" i="13"/>
  <c r="I1063" i="13"/>
  <c r="K1063" i="13"/>
  <c r="M1063" i="13"/>
  <c r="O1063" i="13"/>
  <c r="Q1063" i="13"/>
  <c r="V1063" i="13"/>
  <c r="G1065" i="13"/>
  <c r="M1065" i="13" s="1"/>
  <c r="I1065" i="13"/>
  <c r="K1065" i="13"/>
  <c r="O1065" i="13"/>
  <c r="Q1065" i="13"/>
  <c r="V1065" i="13"/>
  <c r="G1067" i="13"/>
  <c r="M1067" i="13" s="1"/>
  <c r="I1067" i="13"/>
  <c r="K1067" i="13"/>
  <c r="O1067" i="13"/>
  <c r="Q1067" i="13"/>
  <c r="V1067" i="13"/>
  <c r="G1069" i="13"/>
  <c r="I1069" i="13"/>
  <c r="K1069" i="13"/>
  <c r="M1069" i="13"/>
  <c r="O1069" i="13"/>
  <c r="Q1069" i="13"/>
  <c r="V1069" i="13"/>
  <c r="G1071" i="13"/>
  <c r="M1071" i="13" s="1"/>
  <c r="I1071" i="13"/>
  <c r="K1071" i="13"/>
  <c r="O1071" i="13"/>
  <c r="Q1071" i="13"/>
  <c r="V1071" i="13"/>
  <c r="G1073" i="13"/>
  <c r="M1073" i="13" s="1"/>
  <c r="I1073" i="13"/>
  <c r="K1073" i="13"/>
  <c r="O1073" i="13"/>
  <c r="Q1073" i="13"/>
  <c r="V1073" i="13"/>
  <c r="G1075" i="13"/>
  <c r="I1075" i="13"/>
  <c r="K1075" i="13"/>
  <c r="M1075" i="13"/>
  <c r="O1075" i="13"/>
  <c r="Q1075" i="13"/>
  <c r="V1075" i="13"/>
  <c r="G1077" i="13"/>
  <c r="I1077" i="13"/>
  <c r="K1077" i="13"/>
  <c r="M1077" i="13"/>
  <c r="O1077" i="13"/>
  <c r="Q1077" i="13"/>
  <c r="V1077" i="13"/>
  <c r="G1079" i="13"/>
  <c r="M1079" i="13" s="1"/>
  <c r="I1079" i="13"/>
  <c r="K1079" i="13"/>
  <c r="O1079" i="13"/>
  <c r="Q1079" i="13"/>
  <c r="V1079" i="13"/>
  <c r="G1081" i="13"/>
  <c r="I1081" i="13"/>
  <c r="K1081" i="13"/>
  <c r="M1081" i="13"/>
  <c r="O1081" i="13"/>
  <c r="Q1081" i="13"/>
  <c r="V1081" i="13"/>
  <c r="G1083" i="13"/>
  <c r="I1083" i="13"/>
  <c r="K1083" i="13"/>
  <c r="M1083" i="13"/>
  <c r="O1083" i="13"/>
  <c r="Q1083" i="13"/>
  <c r="V1083" i="13"/>
  <c r="G1085" i="13"/>
  <c r="M1085" i="13" s="1"/>
  <c r="I1085" i="13"/>
  <c r="K1085" i="13"/>
  <c r="O1085" i="13"/>
  <c r="Q1085" i="13"/>
  <c r="V1085" i="13"/>
  <c r="G1091" i="13"/>
  <c r="M1091" i="13" s="1"/>
  <c r="I1091" i="13"/>
  <c r="K1091" i="13"/>
  <c r="O1091" i="13"/>
  <c r="Q1091" i="13"/>
  <c r="V1091" i="13"/>
  <c r="G1097" i="13"/>
  <c r="I1097" i="13"/>
  <c r="K1097" i="13"/>
  <c r="M1097" i="13"/>
  <c r="O1097" i="13"/>
  <c r="Q1097" i="13"/>
  <c r="V1097" i="13"/>
  <c r="G1102" i="13"/>
  <c r="I1102" i="13"/>
  <c r="K1102" i="13"/>
  <c r="M1102" i="13"/>
  <c r="O1102" i="13"/>
  <c r="Q1102" i="13"/>
  <c r="V1102" i="13"/>
  <c r="G1105" i="13"/>
  <c r="M1105" i="13" s="1"/>
  <c r="I1105" i="13"/>
  <c r="K1105" i="13"/>
  <c r="O1105" i="13"/>
  <c r="Q1105" i="13"/>
  <c r="V1105" i="13"/>
  <c r="G1108" i="13"/>
  <c r="M1108" i="13" s="1"/>
  <c r="I1108" i="13"/>
  <c r="I1107" i="13" s="1"/>
  <c r="K1108" i="13"/>
  <c r="K1107" i="13" s="1"/>
  <c r="O1108" i="13"/>
  <c r="Q1108" i="13"/>
  <c r="V1108" i="13"/>
  <c r="G1158" i="13"/>
  <c r="M1158" i="13" s="1"/>
  <c r="I1158" i="13"/>
  <c r="K1158" i="13"/>
  <c r="O1158" i="13"/>
  <c r="Q1158" i="13"/>
  <c r="Q1107" i="13" s="1"/>
  <c r="V1158" i="13"/>
  <c r="G1212" i="13"/>
  <c r="I1212" i="13"/>
  <c r="K1212" i="13"/>
  <c r="M1212" i="13"/>
  <c r="O1212" i="13"/>
  <c r="O1107" i="13" s="1"/>
  <c r="Q1212" i="13"/>
  <c r="V1212" i="13"/>
  <c r="G1262" i="13"/>
  <c r="M1262" i="13" s="1"/>
  <c r="I1262" i="13"/>
  <c r="K1262" i="13"/>
  <c r="O1262" i="13"/>
  <c r="Q1262" i="13"/>
  <c r="V1262" i="13"/>
  <c r="G1264" i="13"/>
  <c r="I1264" i="13"/>
  <c r="K1264" i="13"/>
  <c r="M1264" i="13"/>
  <c r="O1264" i="13"/>
  <c r="Q1264" i="13"/>
  <c r="V1264" i="13"/>
  <c r="V1107" i="13" s="1"/>
  <c r="G1267" i="13"/>
  <c r="I1267" i="13"/>
  <c r="K1267" i="13"/>
  <c r="M1267" i="13"/>
  <c r="O1267" i="13"/>
  <c r="Q1267" i="13"/>
  <c r="V1267" i="13"/>
  <c r="G1272" i="13"/>
  <c r="I1272" i="13"/>
  <c r="K1272" i="13"/>
  <c r="M1272" i="13"/>
  <c r="O1272" i="13"/>
  <c r="Q1272" i="13"/>
  <c r="V1272" i="13"/>
  <c r="G1274" i="13"/>
  <c r="M1274" i="13" s="1"/>
  <c r="I1274" i="13"/>
  <c r="K1274" i="13"/>
  <c r="O1274" i="13"/>
  <c r="Q1274" i="13"/>
  <c r="V1274" i="13"/>
  <c r="G1275" i="13"/>
  <c r="I1275" i="13"/>
  <c r="K1275" i="13"/>
  <c r="M1275" i="13"/>
  <c r="O1275" i="13"/>
  <c r="Q1275" i="13"/>
  <c r="V1275" i="13"/>
  <c r="G1325" i="13"/>
  <c r="I1325" i="13"/>
  <c r="K1325" i="13"/>
  <c r="M1325" i="13"/>
  <c r="O1325" i="13"/>
  <c r="Q1325" i="13"/>
  <c r="V1325" i="13"/>
  <c r="G1379" i="13"/>
  <c r="I1379" i="13"/>
  <c r="K1379" i="13"/>
  <c r="M1379" i="13"/>
  <c r="O1379" i="13"/>
  <c r="Q1379" i="13"/>
  <c r="V1379" i="13"/>
  <c r="G1381" i="13"/>
  <c r="M1381" i="13" s="1"/>
  <c r="I1381" i="13"/>
  <c r="K1381" i="13"/>
  <c r="O1381" i="13"/>
  <c r="Q1381" i="13"/>
  <c r="V1381" i="13"/>
  <c r="G1384" i="13"/>
  <c r="I1384" i="13"/>
  <c r="K1384" i="13"/>
  <c r="M1384" i="13"/>
  <c r="O1384" i="13"/>
  <c r="Q1384" i="13"/>
  <c r="V1384" i="13"/>
  <c r="G1387" i="13"/>
  <c r="M1387" i="13" s="1"/>
  <c r="M1386" i="13" s="1"/>
  <c r="I1387" i="13"/>
  <c r="K1387" i="13"/>
  <c r="O1387" i="13"/>
  <c r="Q1387" i="13"/>
  <c r="Q1386" i="13" s="1"/>
  <c r="V1387" i="13"/>
  <c r="G1389" i="13"/>
  <c r="I1389" i="13"/>
  <c r="K1389" i="13"/>
  <c r="M1389" i="13"/>
  <c r="O1389" i="13"/>
  <c r="Q1389" i="13"/>
  <c r="V1389" i="13"/>
  <c r="G1403" i="13"/>
  <c r="M1403" i="13" s="1"/>
  <c r="I1403" i="13"/>
  <c r="I1386" i="13" s="1"/>
  <c r="K1403" i="13"/>
  <c r="K1386" i="13" s="1"/>
  <c r="O1403" i="13"/>
  <c r="Q1403" i="13"/>
  <c r="V1403" i="13"/>
  <c r="G1406" i="13"/>
  <c r="M1406" i="13" s="1"/>
  <c r="I1406" i="13"/>
  <c r="K1406" i="13"/>
  <c r="O1406" i="13"/>
  <c r="Q1406" i="13"/>
  <c r="V1406" i="13"/>
  <c r="G1409" i="13"/>
  <c r="I1409" i="13"/>
  <c r="K1409" i="13"/>
  <c r="M1409" i="13"/>
  <c r="O1409" i="13"/>
  <c r="O1386" i="13" s="1"/>
  <c r="Q1409" i="13"/>
  <c r="V1409" i="13"/>
  <c r="G1412" i="13"/>
  <c r="M1412" i="13" s="1"/>
  <c r="I1412" i="13"/>
  <c r="K1412" i="13"/>
  <c r="O1412" i="13"/>
  <c r="Q1412" i="13"/>
  <c r="V1412" i="13"/>
  <c r="G1414" i="13"/>
  <c r="I1414" i="13"/>
  <c r="K1414" i="13"/>
  <c r="M1414" i="13"/>
  <c r="O1414" i="13"/>
  <c r="Q1414" i="13"/>
  <c r="V1414" i="13"/>
  <c r="V1386" i="13" s="1"/>
  <c r="G1416" i="13"/>
  <c r="I1416" i="13"/>
  <c r="K1416" i="13"/>
  <c r="M1416" i="13"/>
  <c r="O1416" i="13"/>
  <c r="Q1416" i="13"/>
  <c r="V1416" i="13"/>
  <c r="G1418" i="13"/>
  <c r="I1418" i="13"/>
  <c r="K1418" i="13"/>
  <c r="M1418" i="13"/>
  <c r="O1418" i="13"/>
  <c r="Q1418" i="13"/>
  <c r="V1418" i="13"/>
  <c r="G1421" i="13"/>
  <c r="M1421" i="13" s="1"/>
  <c r="I1421" i="13"/>
  <c r="K1421" i="13"/>
  <c r="O1421" i="13"/>
  <c r="Q1421" i="13"/>
  <c r="V1421" i="13"/>
  <c r="G1424" i="13"/>
  <c r="I1424" i="13"/>
  <c r="K1424" i="13"/>
  <c r="M1424" i="13"/>
  <c r="O1424" i="13"/>
  <c r="Q1424" i="13"/>
  <c r="V1424" i="13"/>
  <c r="G1426" i="13"/>
  <c r="I1426" i="13"/>
  <c r="K1426" i="13"/>
  <c r="M1426" i="13"/>
  <c r="O1426" i="13"/>
  <c r="Q1426" i="13"/>
  <c r="V1426" i="13"/>
  <c r="G1430" i="13"/>
  <c r="I1430" i="13"/>
  <c r="K1430" i="13"/>
  <c r="M1430" i="13"/>
  <c r="O1430" i="13"/>
  <c r="Q1430" i="13"/>
  <c r="V1430" i="13"/>
  <c r="G1439" i="13"/>
  <c r="M1439" i="13" s="1"/>
  <c r="I1439" i="13"/>
  <c r="K1439" i="13"/>
  <c r="O1439" i="13"/>
  <c r="Q1439" i="13"/>
  <c r="V1439" i="13"/>
  <c r="G1441" i="13"/>
  <c r="I1441" i="13"/>
  <c r="K1441" i="13"/>
  <c r="M1441" i="13"/>
  <c r="O1441" i="13"/>
  <c r="Q1441" i="13"/>
  <c r="V1441" i="13"/>
  <c r="G1443" i="13"/>
  <c r="I1443" i="13"/>
  <c r="K1443" i="13"/>
  <c r="M1443" i="13"/>
  <c r="O1443" i="13"/>
  <c r="Q1443" i="13"/>
  <c r="V1443" i="13"/>
  <c r="G1445" i="13"/>
  <c r="G1446" i="13"/>
  <c r="M1446" i="13" s="1"/>
  <c r="M1445" i="13" s="1"/>
  <c r="I1446" i="13"/>
  <c r="I1445" i="13" s="1"/>
  <c r="K1446" i="13"/>
  <c r="K1445" i="13" s="1"/>
  <c r="O1446" i="13"/>
  <c r="O1445" i="13" s="1"/>
  <c r="Q1446" i="13"/>
  <c r="Q1445" i="13" s="1"/>
  <c r="V1446" i="13"/>
  <c r="V1445" i="13" s="1"/>
  <c r="G1448" i="13"/>
  <c r="M1448" i="13" s="1"/>
  <c r="I1448" i="13"/>
  <c r="K1448" i="13"/>
  <c r="O1448" i="13"/>
  <c r="Q1448" i="13"/>
  <c r="V1448" i="13"/>
  <c r="G1453" i="13"/>
  <c r="G1452" i="13" s="1"/>
  <c r="I1453" i="13"/>
  <c r="I1452" i="13" s="1"/>
  <c r="K1453" i="13"/>
  <c r="M1453" i="13"/>
  <c r="O1453" i="13"/>
  <c r="O1452" i="13" s="1"/>
  <c r="Q1453" i="13"/>
  <c r="V1453" i="13"/>
  <c r="G1505" i="13"/>
  <c r="M1505" i="13" s="1"/>
  <c r="I1505" i="13"/>
  <c r="K1505" i="13"/>
  <c r="O1505" i="13"/>
  <c r="Q1505" i="13"/>
  <c r="V1505" i="13"/>
  <c r="G1529" i="13"/>
  <c r="I1529" i="13"/>
  <c r="K1529" i="13"/>
  <c r="M1529" i="13"/>
  <c r="O1529" i="13"/>
  <c r="Q1529" i="13"/>
  <c r="Q1452" i="13" s="1"/>
  <c r="V1529" i="13"/>
  <c r="V1452" i="13" s="1"/>
  <c r="G1553" i="13"/>
  <c r="I1553" i="13"/>
  <c r="K1553" i="13"/>
  <c r="M1553" i="13"/>
  <c r="O1553" i="13"/>
  <c r="Q1553" i="13"/>
  <c r="V1553" i="13"/>
  <c r="G1605" i="13"/>
  <c r="I1605" i="13"/>
  <c r="K1605" i="13"/>
  <c r="M1605" i="13"/>
  <c r="O1605" i="13"/>
  <c r="Q1605" i="13"/>
  <c r="V1605" i="13"/>
  <c r="G1625" i="13"/>
  <c r="M1625" i="13" s="1"/>
  <c r="I1625" i="13"/>
  <c r="K1625" i="13"/>
  <c r="O1625" i="13"/>
  <c r="Q1625" i="13"/>
  <c r="V1625" i="13"/>
  <c r="G1626" i="13"/>
  <c r="I1626" i="13"/>
  <c r="K1626" i="13"/>
  <c r="M1626" i="13"/>
  <c r="O1626" i="13"/>
  <c r="Q1626" i="13"/>
  <c r="V1626" i="13"/>
  <c r="G1630" i="13"/>
  <c r="I1630" i="13"/>
  <c r="K1630" i="13"/>
  <c r="K1452" i="13" s="1"/>
  <c r="M1630" i="13"/>
  <c r="O1630" i="13"/>
  <c r="Q1630" i="13"/>
  <c r="V1630" i="13"/>
  <c r="G1633" i="13"/>
  <c r="I1633" i="13"/>
  <c r="K1633" i="13"/>
  <c r="M1633" i="13"/>
  <c r="O1633" i="13"/>
  <c r="Q1633" i="13"/>
  <c r="V1633" i="13"/>
  <c r="G1655" i="13"/>
  <c r="M1655" i="13" s="1"/>
  <c r="I1655" i="13"/>
  <c r="K1655" i="13"/>
  <c r="O1655" i="13"/>
  <c r="Q1655" i="13"/>
  <c r="V1655" i="13"/>
  <c r="G1657" i="13"/>
  <c r="I1657" i="13"/>
  <c r="K1657" i="13"/>
  <c r="M1657" i="13"/>
  <c r="O1657" i="13"/>
  <c r="Q1657" i="13"/>
  <c r="V1657" i="13"/>
  <c r="G1659" i="13"/>
  <c r="I1659" i="13"/>
  <c r="K1659" i="13"/>
  <c r="M1659" i="13"/>
  <c r="O1659" i="13"/>
  <c r="Q1659" i="13"/>
  <c r="V1659" i="13"/>
  <c r="G1661" i="13"/>
  <c r="M1661" i="13" s="1"/>
  <c r="I1661" i="13"/>
  <c r="K1661" i="13"/>
  <c r="O1661" i="13"/>
  <c r="Q1661" i="13"/>
  <c r="V1661" i="13"/>
  <c r="G1662" i="13"/>
  <c r="V1662" i="13"/>
  <c r="G1663" i="13"/>
  <c r="M1663" i="13" s="1"/>
  <c r="M1662" i="13" s="1"/>
  <c r="I1663" i="13"/>
  <c r="I1662" i="13" s="1"/>
  <c r="K1663" i="13"/>
  <c r="K1662" i="13" s="1"/>
  <c r="O1663" i="13"/>
  <c r="Q1663" i="13"/>
  <c r="V1663" i="13"/>
  <c r="G1667" i="13"/>
  <c r="M1667" i="13" s="1"/>
  <c r="I1667" i="13"/>
  <c r="K1667" i="13"/>
  <c r="O1667" i="13"/>
  <c r="Q1667" i="13"/>
  <c r="Q1662" i="13" s="1"/>
  <c r="V1667" i="13"/>
  <c r="G1672" i="13"/>
  <c r="I1672" i="13"/>
  <c r="K1672" i="13"/>
  <c r="M1672" i="13"/>
  <c r="O1672" i="13"/>
  <c r="O1662" i="13" s="1"/>
  <c r="Q1672" i="13"/>
  <c r="V1672" i="13"/>
  <c r="G1675" i="13"/>
  <c r="G1674" i="13" s="1"/>
  <c r="I1675" i="13"/>
  <c r="I1674" i="13" s="1"/>
  <c r="K1675" i="13"/>
  <c r="K1674" i="13" s="1"/>
  <c r="M1675" i="13"/>
  <c r="O1675" i="13"/>
  <c r="Q1675" i="13"/>
  <c r="Q1674" i="13" s="1"/>
  <c r="V1675" i="13"/>
  <c r="V1674" i="13" s="1"/>
  <c r="G1682" i="13"/>
  <c r="I1682" i="13"/>
  <c r="K1682" i="13"/>
  <c r="M1682" i="13"/>
  <c r="O1682" i="13"/>
  <c r="Q1682" i="13"/>
  <c r="V1682" i="13"/>
  <c r="G1685" i="13"/>
  <c r="I1685" i="13"/>
  <c r="K1685" i="13"/>
  <c r="M1685" i="13"/>
  <c r="O1685" i="13"/>
  <c r="Q1685" i="13"/>
  <c r="V1685" i="13"/>
  <c r="G1693" i="13"/>
  <c r="M1693" i="13" s="1"/>
  <c r="I1693" i="13"/>
  <c r="K1693" i="13"/>
  <c r="O1693" i="13"/>
  <c r="Q1693" i="13"/>
  <c r="V1693" i="13"/>
  <c r="G1701" i="13"/>
  <c r="I1701" i="13"/>
  <c r="K1701" i="13"/>
  <c r="M1701" i="13"/>
  <c r="O1701" i="13"/>
  <c r="O1674" i="13" s="1"/>
  <c r="Q1701" i="13"/>
  <c r="V1701" i="13"/>
  <c r="G1705" i="13"/>
  <c r="I1705" i="13"/>
  <c r="K1705" i="13"/>
  <c r="M1705" i="13"/>
  <c r="O1705" i="13"/>
  <c r="Q1705" i="13"/>
  <c r="V1705" i="13"/>
  <c r="G1708" i="13"/>
  <c r="I1708" i="13"/>
  <c r="K1708" i="13"/>
  <c r="M1708" i="13"/>
  <c r="O1708" i="13"/>
  <c r="Q1708" i="13"/>
  <c r="V1708" i="13"/>
  <c r="G1711" i="13"/>
  <c r="M1711" i="13" s="1"/>
  <c r="I1711" i="13"/>
  <c r="K1711" i="13"/>
  <c r="O1711" i="13"/>
  <c r="Q1711" i="13"/>
  <c r="V1711" i="13"/>
  <c r="G1714" i="13"/>
  <c r="I1714" i="13"/>
  <c r="K1714" i="13"/>
  <c r="M1714" i="13"/>
  <c r="O1714" i="13"/>
  <c r="Q1714" i="13"/>
  <c r="V1714" i="13"/>
  <c r="G1717" i="13"/>
  <c r="I1717" i="13"/>
  <c r="K1717" i="13"/>
  <c r="M1717" i="13"/>
  <c r="O1717" i="13"/>
  <c r="Q1717" i="13"/>
  <c r="V1717" i="13"/>
  <c r="G1720" i="13"/>
  <c r="M1720" i="13" s="1"/>
  <c r="I1720" i="13"/>
  <c r="K1720" i="13"/>
  <c r="O1720" i="13"/>
  <c r="Q1720" i="13"/>
  <c r="V1720" i="13"/>
  <c r="G1723" i="13"/>
  <c r="I1723" i="13"/>
  <c r="K1723" i="13"/>
  <c r="M1723" i="13"/>
  <c r="O1723" i="13"/>
  <c r="Q1723" i="13"/>
  <c r="V1723" i="13"/>
  <c r="G1728" i="13"/>
  <c r="M1728" i="13" s="1"/>
  <c r="I1728" i="13"/>
  <c r="K1728" i="13"/>
  <c r="O1728" i="13"/>
  <c r="Q1728" i="13"/>
  <c r="V1728" i="13"/>
  <c r="G1733" i="13"/>
  <c r="M1733" i="13" s="1"/>
  <c r="I1733" i="13"/>
  <c r="K1733" i="13"/>
  <c r="O1733" i="13"/>
  <c r="Q1733" i="13"/>
  <c r="V1733" i="13"/>
  <c r="G1736" i="13"/>
  <c r="I1736" i="13"/>
  <c r="K1736" i="13"/>
  <c r="M1736" i="13"/>
  <c r="O1736" i="13"/>
  <c r="Q1736" i="13"/>
  <c r="V1736" i="13"/>
  <c r="G1739" i="13"/>
  <c r="M1739" i="13" s="1"/>
  <c r="I1739" i="13"/>
  <c r="K1739" i="13"/>
  <c r="O1739" i="13"/>
  <c r="Q1739" i="13"/>
  <c r="V1739" i="13"/>
  <c r="G1742" i="13"/>
  <c r="I1742" i="13"/>
  <c r="K1742" i="13"/>
  <c r="M1742" i="13"/>
  <c r="O1742" i="13"/>
  <c r="Q1742" i="13"/>
  <c r="V1742" i="13"/>
  <c r="G1745" i="13"/>
  <c r="I1745" i="13"/>
  <c r="K1745" i="13"/>
  <c r="M1745" i="13"/>
  <c r="O1745" i="13"/>
  <c r="Q1745" i="13"/>
  <c r="V1745" i="13"/>
  <c r="G1748" i="13"/>
  <c r="I1748" i="13"/>
  <c r="K1748" i="13"/>
  <c r="M1748" i="13"/>
  <c r="O1748" i="13"/>
  <c r="Q1748" i="13"/>
  <c r="V1748" i="13"/>
  <c r="G1751" i="13"/>
  <c r="M1751" i="13" s="1"/>
  <c r="I1751" i="13"/>
  <c r="K1751" i="13"/>
  <c r="O1751" i="13"/>
  <c r="Q1751" i="13"/>
  <c r="V1751" i="13"/>
  <c r="G1754" i="13"/>
  <c r="I1754" i="13"/>
  <c r="K1754" i="13"/>
  <c r="M1754" i="13"/>
  <c r="O1754" i="13"/>
  <c r="Q1754" i="13"/>
  <c r="V1754" i="13"/>
  <c r="G1757" i="13"/>
  <c r="I1757" i="13"/>
  <c r="K1757" i="13"/>
  <c r="M1757" i="13"/>
  <c r="O1757" i="13"/>
  <c r="Q1757" i="13"/>
  <c r="V1757" i="13"/>
  <c r="G1760" i="13"/>
  <c r="I1760" i="13"/>
  <c r="K1760" i="13"/>
  <c r="M1760" i="13"/>
  <c r="O1760" i="13"/>
  <c r="Q1760" i="13"/>
  <c r="V1760" i="13"/>
  <c r="G1763" i="13"/>
  <c r="M1763" i="13" s="1"/>
  <c r="I1763" i="13"/>
  <c r="K1763" i="13"/>
  <c r="O1763" i="13"/>
  <c r="Q1763" i="13"/>
  <c r="V1763" i="13"/>
  <c r="G1766" i="13"/>
  <c r="I1766" i="13"/>
  <c r="K1766" i="13"/>
  <c r="M1766" i="13"/>
  <c r="O1766" i="13"/>
  <c r="Q1766" i="13"/>
  <c r="V1766" i="13"/>
  <c r="G1770" i="13"/>
  <c r="M1770" i="13" s="1"/>
  <c r="I1770" i="13"/>
  <c r="K1770" i="13"/>
  <c r="O1770" i="13"/>
  <c r="Q1770" i="13"/>
  <c r="Q1769" i="13" s="1"/>
  <c r="V1770" i="13"/>
  <c r="G1773" i="13"/>
  <c r="I1773" i="13"/>
  <c r="K1773" i="13"/>
  <c r="M1773" i="13"/>
  <c r="O1773" i="13"/>
  <c r="Q1773" i="13"/>
  <c r="V1773" i="13"/>
  <c r="G1776" i="13"/>
  <c r="M1776" i="13" s="1"/>
  <c r="I1776" i="13"/>
  <c r="I1769" i="13" s="1"/>
  <c r="K1776" i="13"/>
  <c r="K1769" i="13" s="1"/>
  <c r="O1776" i="13"/>
  <c r="Q1776" i="13"/>
  <c r="V1776" i="13"/>
  <c r="G1779" i="13"/>
  <c r="M1779" i="13" s="1"/>
  <c r="I1779" i="13"/>
  <c r="K1779" i="13"/>
  <c r="O1779" i="13"/>
  <c r="Q1779" i="13"/>
  <c r="V1779" i="13"/>
  <c r="G1782" i="13"/>
  <c r="I1782" i="13"/>
  <c r="K1782" i="13"/>
  <c r="M1782" i="13"/>
  <c r="O1782" i="13"/>
  <c r="O1769" i="13" s="1"/>
  <c r="Q1782" i="13"/>
  <c r="V1782" i="13"/>
  <c r="G1785" i="13"/>
  <c r="M1785" i="13" s="1"/>
  <c r="I1785" i="13"/>
  <c r="K1785" i="13"/>
  <c r="O1785" i="13"/>
  <c r="Q1785" i="13"/>
  <c r="V1785" i="13"/>
  <c r="G1788" i="13"/>
  <c r="I1788" i="13"/>
  <c r="K1788" i="13"/>
  <c r="M1788" i="13"/>
  <c r="O1788" i="13"/>
  <c r="Q1788" i="13"/>
  <c r="V1788" i="13"/>
  <c r="V1769" i="13" s="1"/>
  <c r="G1791" i="13"/>
  <c r="I1791" i="13"/>
  <c r="K1791" i="13"/>
  <c r="M1791" i="13"/>
  <c r="O1791" i="13"/>
  <c r="Q1791" i="13"/>
  <c r="V1791" i="13"/>
  <c r="G1794" i="13"/>
  <c r="I1794" i="13"/>
  <c r="K1794" i="13"/>
  <c r="M1794" i="13"/>
  <c r="O1794" i="13"/>
  <c r="Q1794" i="13"/>
  <c r="V1794" i="13"/>
  <c r="G1797" i="13"/>
  <c r="M1797" i="13" s="1"/>
  <c r="I1797" i="13"/>
  <c r="K1797" i="13"/>
  <c r="O1797" i="13"/>
  <c r="Q1797" i="13"/>
  <c r="V1797" i="13"/>
  <c r="G1800" i="13"/>
  <c r="I1800" i="13"/>
  <c r="K1800" i="13"/>
  <c r="M1800" i="13"/>
  <c r="O1800" i="13"/>
  <c r="Q1800" i="13"/>
  <c r="V1800" i="13"/>
  <c r="G1803" i="13"/>
  <c r="I1803" i="13"/>
  <c r="K1803" i="13"/>
  <c r="M1803" i="13"/>
  <c r="O1803" i="13"/>
  <c r="Q1803" i="13"/>
  <c r="V1803" i="13"/>
  <c r="G1806" i="13"/>
  <c r="I1806" i="13"/>
  <c r="K1806" i="13"/>
  <c r="M1806" i="13"/>
  <c r="O1806" i="13"/>
  <c r="Q1806" i="13"/>
  <c r="V1806" i="13"/>
  <c r="G1809" i="13"/>
  <c r="M1809" i="13" s="1"/>
  <c r="I1809" i="13"/>
  <c r="K1809" i="13"/>
  <c r="O1809" i="13"/>
  <c r="Q1809" i="13"/>
  <c r="V1809" i="13"/>
  <c r="G1812" i="13"/>
  <c r="I1812" i="13"/>
  <c r="K1812" i="13"/>
  <c r="M1812" i="13"/>
  <c r="O1812" i="13"/>
  <c r="Q1812" i="13"/>
  <c r="V1812" i="13"/>
  <c r="G1815" i="13"/>
  <c r="I1815" i="13"/>
  <c r="K1815" i="13"/>
  <c r="M1815" i="13"/>
  <c r="O1815" i="13"/>
  <c r="Q1815" i="13"/>
  <c r="V1815" i="13"/>
  <c r="G1818" i="13"/>
  <c r="M1818" i="13" s="1"/>
  <c r="I1818" i="13"/>
  <c r="K1818" i="13"/>
  <c r="O1818" i="13"/>
  <c r="Q1818" i="13"/>
  <c r="V1818" i="13"/>
  <c r="G1821" i="13"/>
  <c r="I1821" i="13"/>
  <c r="K1821" i="13"/>
  <c r="M1821" i="13"/>
  <c r="O1821" i="13"/>
  <c r="Q1821" i="13"/>
  <c r="V1821" i="13"/>
  <c r="G1824" i="13"/>
  <c r="M1824" i="13" s="1"/>
  <c r="I1824" i="13"/>
  <c r="K1824" i="13"/>
  <c r="O1824" i="13"/>
  <c r="Q1824" i="13"/>
  <c r="V1824" i="13"/>
  <c r="G1827" i="13"/>
  <c r="M1827" i="13" s="1"/>
  <c r="I1827" i="13"/>
  <c r="K1827" i="13"/>
  <c r="O1827" i="13"/>
  <c r="Q1827" i="13"/>
  <c r="V1827" i="13"/>
  <c r="G1830" i="13"/>
  <c r="I1830" i="13"/>
  <c r="K1830" i="13"/>
  <c r="M1830" i="13"/>
  <c r="O1830" i="13"/>
  <c r="Q1830" i="13"/>
  <c r="V1830" i="13"/>
  <c r="G1833" i="13"/>
  <c r="M1833" i="13" s="1"/>
  <c r="I1833" i="13"/>
  <c r="K1833" i="13"/>
  <c r="O1833" i="13"/>
  <c r="Q1833" i="13"/>
  <c r="V1833" i="13"/>
  <c r="G1836" i="13"/>
  <c r="I1836" i="13"/>
  <c r="K1836" i="13"/>
  <c r="M1836" i="13"/>
  <c r="O1836" i="13"/>
  <c r="Q1836" i="13"/>
  <c r="V1836" i="13"/>
  <c r="G1839" i="13"/>
  <c r="I1839" i="13"/>
  <c r="K1839" i="13"/>
  <c r="M1839" i="13"/>
  <c r="O1839" i="13"/>
  <c r="Q1839" i="13"/>
  <c r="V1839" i="13"/>
  <c r="G1842" i="13"/>
  <c r="I1842" i="13"/>
  <c r="K1842" i="13"/>
  <c r="M1842" i="13"/>
  <c r="O1842" i="13"/>
  <c r="Q1842" i="13"/>
  <c r="V1842" i="13"/>
  <c r="G1845" i="13"/>
  <c r="M1845" i="13" s="1"/>
  <c r="I1845" i="13"/>
  <c r="K1845" i="13"/>
  <c r="O1845" i="13"/>
  <c r="Q1845" i="13"/>
  <c r="V1845" i="13"/>
  <c r="G1848" i="13"/>
  <c r="I1848" i="13"/>
  <c r="K1848" i="13"/>
  <c r="M1848" i="13"/>
  <c r="O1848" i="13"/>
  <c r="Q1848" i="13"/>
  <c r="V1848" i="13"/>
  <c r="G1851" i="13"/>
  <c r="I1851" i="13"/>
  <c r="K1851" i="13"/>
  <c r="M1851" i="13"/>
  <c r="O1851" i="13"/>
  <c r="Q1851" i="13"/>
  <c r="V1851" i="13"/>
  <c r="G1854" i="13"/>
  <c r="I1854" i="13"/>
  <c r="K1854" i="13"/>
  <c r="M1854" i="13"/>
  <c r="O1854" i="13"/>
  <c r="Q1854" i="13"/>
  <c r="V1854" i="13"/>
  <c r="G1857" i="13"/>
  <c r="M1857" i="13" s="1"/>
  <c r="I1857" i="13"/>
  <c r="K1857" i="13"/>
  <c r="O1857" i="13"/>
  <c r="Q1857" i="13"/>
  <c r="V1857" i="13"/>
  <c r="G1860" i="13"/>
  <c r="I1860" i="13"/>
  <c r="K1860" i="13"/>
  <c r="M1860" i="13"/>
  <c r="O1860" i="13"/>
  <c r="Q1860" i="13"/>
  <c r="V1860" i="13"/>
  <c r="G1863" i="13"/>
  <c r="I1863" i="13"/>
  <c r="K1863" i="13"/>
  <c r="M1863" i="13"/>
  <c r="O1863" i="13"/>
  <c r="Q1863" i="13"/>
  <c r="V1863" i="13"/>
  <c r="G1866" i="13"/>
  <c r="M1866" i="13" s="1"/>
  <c r="I1866" i="13"/>
  <c r="K1866" i="13"/>
  <c r="O1866" i="13"/>
  <c r="Q1866" i="13"/>
  <c r="V1866" i="13"/>
  <c r="G1870" i="13"/>
  <c r="I1870" i="13"/>
  <c r="I1869" i="13" s="1"/>
  <c r="K1870" i="13"/>
  <c r="K1869" i="13" s="1"/>
  <c r="M1870" i="13"/>
  <c r="O1870" i="13"/>
  <c r="Q1870" i="13"/>
  <c r="V1870" i="13"/>
  <c r="G1873" i="13"/>
  <c r="M1873" i="13" s="1"/>
  <c r="I1873" i="13"/>
  <c r="K1873" i="13"/>
  <c r="O1873" i="13"/>
  <c r="Q1873" i="13"/>
  <c r="Q1869" i="13" s="1"/>
  <c r="V1873" i="13"/>
  <c r="G1876" i="13"/>
  <c r="I1876" i="13"/>
  <c r="K1876" i="13"/>
  <c r="M1876" i="13"/>
  <c r="O1876" i="13"/>
  <c r="O1869" i="13" s="1"/>
  <c r="Q1876" i="13"/>
  <c r="V1876" i="13"/>
  <c r="G1879" i="13"/>
  <c r="M1879" i="13" s="1"/>
  <c r="I1879" i="13"/>
  <c r="K1879" i="13"/>
  <c r="O1879" i="13"/>
  <c r="Q1879" i="13"/>
  <c r="V1879" i="13"/>
  <c r="G1882" i="13"/>
  <c r="I1882" i="13"/>
  <c r="K1882" i="13"/>
  <c r="M1882" i="13"/>
  <c r="O1882" i="13"/>
  <c r="Q1882" i="13"/>
  <c r="V1882" i="13"/>
  <c r="V1869" i="13" s="1"/>
  <c r="G1885" i="13"/>
  <c r="I1885" i="13"/>
  <c r="K1885" i="13"/>
  <c r="M1885" i="13"/>
  <c r="O1885" i="13"/>
  <c r="Q1885" i="13"/>
  <c r="V1885" i="13"/>
  <c r="G1888" i="13"/>
  <c r="I1888" i="13"/>
  <c r="K1888" i="13"/>
  <c r="M1888" i="13"/>
  <c r="O1888" i="13"/>
  <c r="Q1888" i="13"/>
  <c r="V1888" i="13"/>
  <c r="G1891" i="13"/>
  <c r="M1891" i="13" s="1"/>
  <c r="I1891" i="13"/>
  <c r="K1891" i="13"/>
  <c r="O1891" i="13"/>
  <c r="Q1891" i="13"/>
  <c r="V1891" i="13"/>
  <c r="G1894" i="13"/>
  <c r="I1894" i="13"/>
  <c r="K1894" i="13"/>
  <c r="M1894" i="13"/>
  <c r="O1894" i="13"/>
  <c r="Q1894" i="13"/>
  <c r="V1894" i="13"/>
  <c r="AE1898" i="13"/>
  <c r="G34" i="12"/>
  <c r="BA31" i="12"/>
  <c r="BA26" i="12"/>
  <c r="BA24" i="12"/>
  <c r="BA21" i="12"/>
  <c r="BA14" i="12"/>
  <c r="V8" i="12"/>
  <c r="G9" i="12"/>
  <c r="AF34" i="12" s="1"/>
  <c r="I9" i="12"/>
  <c r="I8" i="12" s="1"/>
  <c r="K9" i="12"/>
  <c r="K8" i="12" s="1"/>
  <c r="M9" i="12"/>
  <c r="O9" i="12"/>
  <c r="Q9" i="12"/>
  <c r="V9" i="12"/>
  <c r="G10" i="12"/>
  <c r="M10" i="12" s="1"/>
  <c r="I10" i="12"/>
  <c r="K10" i="12"/>
  <c r="O10" i="12"/>
  <c r="Q10" i="12"/>
  <c r="V10" i="12"/>
  <c r="G11" i="12"/>
  <c r="I11" i="12"/>
  <c r="K11" i="12"/>
  <c r="M11" i="12"/>
  <c r="O11" i="12"/>
  <c r="O8" i="12" s="1"/>
  <c r="Q11" i="12"/>
  <c r="Q8" i="12" s="1"/>
  <c r="V11" i="12"/>
  <c r="G13" i="12"/>
  <c r="I13" i="12"/>
  <c r="I12" i="12" s="1"/>
  <c r="K13" i="12"/>
  <c r="K12" i="12" s="1"/>
  <c r="M13" i="12"/>
  <c r="O13" i="12"/>
  <c r="O12" i="12" s="1"/>
  <c r="Q13" i="12"/>
  <c r="Q12" i="12" s="1"/>
  <c r="V13" i="12"/>
  <c r="V12" i="12" s="1"/>
  <c r="G15" i="12"/>
  <c r="G12" i="12" s="1"/>
  <c r="I15" i="12"/>
  <c r="K15" i="12"/>
  <c r="O15" i="12"/>
  <c r="Q15" i="12"/>
  <c r="V15" i="12"/>
  <c r="G16" i="12"/>
  <c r="I16" i="12"/>
  <c r="K16" i="12"/>
  <c r="M16" i="12"/>
  <c r="O16" i="12"/>
  <c r="Q16" i="12"/>
  <c r="V16" i="12"/>
  <c r="G18" i="12"/>
  <c r="M18" i="12" s="1"/>
  <c r="I18" i="12"/>
  <c r="K18" i="12"/>
  <c r="O18" i="12"/>
  <c r="Q18" i="12"/>
  <c r="V18" i="12"/>
  <c r="G20" i="12"/>
  <c r="M20" i="12" s="1"/>
  <c r="I20" i="12"/>
  <c r="K20" i="12"/>
  <c r="O20" i="12"/>
  <c r="Q20" i="12"/>
  <c r="V20" i="12"/>
  <c r="G22" i="12"/>
  <c r="I22" i="12"/>
  <c r="K22" i="12"/>
  <c r="M22" i="12"/>
  <c r="O22" i="12"/>
  <c r="Q22" i="12"/>
  <c r="V22" i="12"/>
  <c r="G23" i="12"/>
  <c r="I23" i="12"/>
  <c r="K23" i="12"/>
  <c r="M23" i="12"/>
  <c r="O23" i="12"/>
  <c r="Q23" i="12"/>
  <c r="V23" i="12"/>
  <c r="G25" i="12"/>
  <c r="I25" i="12"/>
  <c r="K25" i="12"/>
  <c r="M25" i="12"/>
  <c r="O25" i="12"/>
  <c r="Q25" i="12"/>
  <c r="V25" i="12"/>
  <c r="G27" i="12"/>
  <c r="I27" i="12"/>
  <c r="K27" i="12"/>
  <c r="M27" i="12"/>
  <c r="O27" i="12"/>
  <c r="Q27" i="12"/>
  <c r="V27" i="12"/>
  <c r="G28" i="12"/>
  <c r="I28" i="12"/>
  <c r="K28" i="12"/>
  <c r="M28" i="12"/>
  <c r="O28" i="12"/>
  <c r="Q28" i="12"/>
  <c r="V28" i="12"/>
  <c r="G29" i="12"/>
  <c r="M29" i="12" s="1"/>
  <c r="I29" i="12"/>
  <c r="K29" i="12"/>
  <c r="O29" i="12"/>
  <c r="Q29" i="12"/>
  <c r="V29" i="12"/>
  <c r="G30" i="12"/>
  <c r="M30" i="12" s="1"/>
  <c r="I30" i="12"/>
  <c r="K30" i="12"/>
  <c r="O30" i="12"/>
  <c r="Q30" i="12"/>
  <c r="V30" i="12"/>
  <c r="G32" i="12"/>
  <c r="I32" i="12"/>
  <c r="K32" i="12"/>
  <c r="M32" i="12"/>
  <c r="O32" i="12"/>
  <c r="Q32" i="12"/>
  <c r="V32" i="12"/>
  <c r="AE34" i="12"/>
  <c r="I20" i="1"/>
  <c r="I19" i="1"/>
  <c r="I18" i="1"/>
  <c r="I17" i="1"/>
  <c r="I16" i="1"/>
  <c r="I168" i="1"/>
  <c r="J167" i="1" s="1"/>
  <c r="F65" i="1"/>
  <c r="G23" i="1" s="1"/>
  <c r="G65" i="1"/>
  <c r="G25" i="1" s="1"/>
  <c r="A2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65" i="1" s="1"/>
  <c r="J28" i="1"/>
  <c r="J26" i="1"/>
  <c r="G38" i="1"/>
  <c r="F38" i="1"/>
  <c r="J23" i="1"/>
  <c r="J24" i="1"/>
  <c r="J25" i="1"/>
  <c r="J27" i="1"/>
  <c r="E24" i="1"/>
  <c r="E26" i="1"/>
  <c r="J145" i="1" l="1"/>
  <c r="J102" i="1"/>
  <c r="J101" i="1"/>
  <c r="J154" i="1"/>
  <c r="J128" i="1"/>
  <c r="J155" i="1"/>
  <c r="J118" i="1"/>
  <c r="J129" i="1"/>
  <c r="J144" i="1"/>
  <c r="J119" i="1"/>
  <c r="J110" i="1"/>
  <c r="J121" i="1"/>
  <c r="J111" i="1"/>
  <c r="J134" i="1"/>
  <c r="J112" i="1"/>
  <c r="J120" i="1"/>
  <c r="J99" i="1"/>
  <c r="J146" i="1"/>
  <c r="J103" i="1"/>
  <c r="J135" i="1"/>
  <c r="J104" i="1"/>
  <c r="J113" i="1"/>
  <c r="J136" i="1"/>
  <c r="J127" i="1"/>
  <c r="J137" i="1"/>
  <c r="J117" i="1"/>
  <c r="J138" i="1"/>
  <c r="J147" i="1"/>
  <c r="J130" i="1"/>
  <c r="J159" i="1"/>
  <c r="J105" i="1"/>
  <c r="J122" i="1"/>
  <c r="J139" i="1"/>
  <c r="J114" i="1"/>
  <c r="J131" i="1"/>
  <c r="J106" i="1"/>
  <c r="J123" i="1"/>
  <c r="J115" i="1"/>
  <c r="J141" i="1"/>
  <c r="J107" i="1"/>
  <c r="J133" i="1"/>
  <c r="J152" i="1"/>
  <c r="J98" i="1"/>
  <c r="J125" i="1"/>
  <c r="J143" i="1"/>
  <c r="J153" i="1"/>
  <c r="J109" i="1"/>
  <c r="J126" i="1"/>
  <c r="J100" i="1"/>
  <c r="J116" i="1"/>
  <c r="J132" i="1"/>
  <c r="J140" i="1"/>
  <c r="J108" i="1"/>
  <c r="J124" i="1"/>
  <c r="J150" i="1"/>
  <c r="J160" i="1"/>
  <c r="J142" i="1"/>
  <c r="J151" i="1"/>
  <c r="J161" i="1"/>
  <c r="J97" i="1"/>
  <c r="J162" i="1"/>
  <c r="J163" i="1"/>
  <c r="J148" i="1"/>
  <c r="J164" i="1"/>
  <c r="J156" i="1"/>
  <c r="J149" i="1"/>
  <c r="J165" i="1"/>
  <c r="J157" i="1"/>
  <c r="J166" i="1"/>
  <c r="J158" i="1"/>
  <c r="G26" i="1"/>
  <c r="A26" i="1"/>
  <c r="A23" i="1"/>
  <c r="G28" i="1"/>
  <c r="M50" i="29"/>
  <c r="M8" i="29"/>
  <c r="AF86" i="29"/>
  <c r="G8" i="29"/>
  <c r="M79" i="29"/>
  <c r="M77" i="29" s="1"/>
  <c r="M88" i="28"/>
  <c r="AF188" i="28"/>
  <c r="M154" i="28"/>
  <c r="M150" i="28" s="1"/>
  <c r="M129" i="28"/>
  <c r="M115" i="28" s="1"/>
  <c r="M62" i="28"/>
  <c r="M8" i="28" s="1"/>
  <c r="G88" i="28"/>
  <c r="M77" i="28"/>
  <c r="M73" i="28" s="1"/>
  <c r="M86" i="27"/>
  <c r="M8" i="27"/>
  <c r="M110" i="27"/>
  <c r="G53" i="27"/>
  <c r="M51" i="27"/>
  <c r="M41" i="27" s="1"/>
  <c r="G86" i="27"/>
  <c r="M187" i="26"/>
  <c r="M8" i="26"/>
  <c r="M107" i="26"/>
  <c r="G96" i="26"/>
  <c r="G8" i="26"/>
  <c r="G187" i="26"/>
  <c r="G107" i="26"/>
  <c r="M8" i="25"/>
  <c r="G18" i="25"/>
  <c r="AF28" i="25"/>
  <c r="M8" i="24"/>
  <c r="M16" i="24"/>
  <c r="G16" i="24"/>
  <c r="M8" i="23"/>
  <c r="M18" i="23"/>
  <c r="G18" i="23"/>
  <c r="AF26" i="23"/>
  <c r="M8" i="22"/>
  <c r="G16" i="22"/>
  <c r="AF32" i="22"/>
  <c r="M39" i="21"/>
  <c r="G39" i="21"/>
  <c r="AF51" i="21"/>
  <c r="M10" i="21"/>
  <c r="M8" i="21" s="1"/>
  <c r="M116" i="20"/>
  <c r="M81" i="20"/>
  <c r="M556" i="20"/>
  <c r="G116" i="20"/>
  <c r="G561" i="20"/>
  <c r="G81" i="20"/>
  <c r="M359" i="20"/>
  <c r="M325" i="20" s="1"/>
  <c r="M10" i="20"/>
  <c r="M8" i="20" s="1"/>
  <c r="M8" i="19"/>
  <c r="M19" i="19"/>
  <c r="G19" i="19"/>
  <c r="M66" i="19"/>
  <c r="M52" i="19" s="1"/>
  <c r="AF83" i="19"/>
  <c r="G73" i="19"/>
  <c r="G50" i="19"/>
  <c r="G38" i="19"/>
  <c r="AF91" i="18"/>
  <c r="M38" i="18"/>
  <c r="M8" i="18" s="1"/>
  <c r="M14" i="17"/>
  <c r="M34" i="17"/>
  <c r="M79" i="17"/>
  <c r="G79" i="17"/>
  <c r="G53" i="17"/>
  <c r="M57" i="17"/>
  <c r="M53" i="17" s="1"/>
  <c r="M10" i="17"/>
  <c r="M8" i="17" s="1"/>
  <c r="M143" i="16"/>
  <c r="M588" i="16"/>
  <c r="M150" i="16"/>
  <c r="M8" i="16"/>
  <c r="M297" i="16"/>
  <c r="M347" i="16"/>
  <c r="G297" i="16"/>
  <c r="G588" i="16"/>
  <c r="G150" i="16"/>
  <c r="M449" i="16"/>
  <c r="M445" i="16" s="1"/>
  <c r="M398" i="16"/>
  <c r="AF19" i="15"/>
  <c r="M11" i="15"/>
  <c r="M8" i="15" s="1"/>
  <c r="M342" i="14"/>
  <c r="M369" i="14"/>
  <c r="M8" i="14"/>
  <c r="M486" i="14"/>
  <c r="M482" i="14" s="1"/>
  <c r="M452" i="14"/>
  <c r="M449" i="14" s="1"/>
  <c r="G77" i="14"/>
  <c r="G369" i="14"/>
  <c r="G342" i="14"/>
  <c r="M78" i="14"/>
  <c r="M77" i="14" s="1"/>
  <c r="M911" i="13"/>
  <c r="M8" i="13"/>
  <c r="M108" i="13"/>
  <c r="M1869" i="13"/>
  <c r="M520" i="13"/>
  <c r="M1769" i="13"/>
  <c r="M1452" i="13"/>
  <c r="M1107" i="13"/>
  <c r="M667" i="13"/>
  <c r="M186" i="13"/>
  <c r="M992" i="13"/>
  <c r="M801" i="13"/>
  <c r="M1674" i="13"/>
  <c r="M564" i="13"/>
  <c r="M924" i="13"/>
  <c r="M555" i="13"/>
  <c r="M78" i="13"/>
  <c r="AF1898" i="13"/>
  <c r="G801" i="13"/>
  <c r="M787" i="13"/>
  <c r="M783" i="13" s="1"/>
  <c r="M573" i="13"/>
  <c r="M372" i="13"/>
  <c r="M371" i="13" s="1"/>
  <c r="M592" i="13"/>
  <c r="M591" i="13" s="1"/>
  <c r="M352" i="13"/>
  <c r="M348" i="13" s="1"/>
  <c r="G924" i="13"/>
  <c r="G108" i="13"/>
  <c r="G8" i="13"/>
  <c r="G1769" i="13"/>
  <c r="G1386" i="13"/>
  <c r="G911" i="13"/>
  <c r="G78" i="13"/>
  <c r="G667" i="13"/>
  <c r="G1107" i="13"/>
  <c r="G1869" i="13"/>
  <c r="M8" i="12"/>
  <c r="G8" i="12"/>
  <c r="M15" i="12"/>
  <c r="M12" i="12" s="1"/>
  <c r="I21" i="1"/>
  <c r="I39" i="1"/>
  <c r="I65" i="1" s="1"/>
  <c r="J55" i="1" s="1"/>
  <c r="J168" i="1" l="1"/>
  <c r="G24" i="1"/>
  <c r="A27" i="1" s="1"/>
  <c r="A24" i="1"/>
  <c r="M346" i="16"/>
  <c r="J41" i="1"/>
  <c r="J59" i="1"/>
  <c r="J48" i="1"/>
  <c r="J63" i="1"/>
  <c r="J53" i="1"/>
  <c r="J47" i="1"/>
  <c r="J61" i="1"/>
  <c r="J46" i="1"/>
  <c r="J52" i="1"/>
  <c r="J62" i="1"/>
  <c r="J50" i="1"/>
  <c r="J64" i="1"/>
  <c r="J56" i="1"/>
  <c r="J54" i="1"/>
  <c r="J39" i="1"/>
  <c r="J65" i="1" s="1"/>
  <c r="J43" i="1"/>
  <c r="J49" i="1"/>
  <c r="J58" i="1"/>
  <c r="J44" i="1"/>
  <c r="J51" i="1"/>
  <c r="J60" i="1"/>
  <c r="J57" i="1"/>
  <c r="J45" i="1"/>
  <c r="J42"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BAE4B2A9-AF70-47ED-8583-6ADCC5FA1BA4}">
      <text>
        <r>
          <rPr>
            <sz val="9"/>
            <color indexed="81"/>
            <rFont val="Tahoma"/>
            <family val="2"/>
            <charset val="238"/>
          </rPr>
          <t>Jedná se o informaci, zda se jedná o položku, která je do rozpočtu zadána z cenové soustavy RTS, nebo vlastní.</t>
        </r>
      </text>
    </comment>
    <comment ref="T6" authorId="0" shapeId="0" xr:uid="{342A60C7-0887-4738-9D85-38D1EF372D3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ED863636-1833-41E6-8B77-81B4A041C6BE}">
      <text>
        <r>
          <rPr>
            <sz val="9"/>
            <color indexed="81"/>
            <rFont val="Tahoma"/>
            <family val="2"/>
            <charset val="238"/>
          </rPr>
          <t>Jedná se o informaci, zda se jedná o položku, která je do rozpočtu zadána z cenové soustavy RTS, nebo vlastní.</t>
        </r>
      </text>
    </comment>
    <comment ref="T6" authorId="0" shapeId="0" xr:uid="{EBF145A0-5A41-4396-A6A0-BE5EBBBB0F97}">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BEC4C2EC-234A-40BA-B121-35C35887A898}">
      <text>
        <r>
          <rPr>
            <sz val="9"/>
            <color indexed="81"/>
            <rFont val="Tahoma"/>
            <family val="2"/>
            <charset val="238"/>
          </rPr>
          <t>Jedná se o informaci, zda se jedná o položku, která je do rozpočtu zadána z cenové soustavy RTS, nebo vlastní.</t>
        </r>
      </text>
    </comment>
    <comment ref="T6" authorId="0" shapeId="0" xr:uid="{28FAC15A-443D-444C-B01C-321C4C8074D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C8859D2-D653-41DB-91DD-F56B3C2DE935}">
      <text>
        <r>
          <rPr>
            <sz val="9"/>
            <color indexed="81"/>
            <rFont val="Tahoma"/>
            <family val="2"/>
            <charset val="238"/>
          </rPr>
          <t>Jedná se o informaci, zda se jedná o položku, která je do rozpočtu zadána z cenové soustavy RTS, nebo vlastní.</t>
        </r>
      </text>
    </comment>
    <comment ref="T6" authorId="0" shapeId="0" xr:uid="{918BCB7C-DE4C-4D84-BC07-72A92B2A4E5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A6120C5B-31F6-4F09-B5DA-8A4271652EC4}">
      <text>
        <r>
          <rPr>
            <sz val="9"/>
            <color indexed="81"/>
            <rFont val="Tahoma"/>
            <family val="2"/>
            <charset val="238"/>
          </rPr>
          <t>Jedná se o informaci, zda se jedná o položku, která je do rozpočtu zadána z cenové soustavy RTS, nebo vlastní.</t>
        </r>
      </text>
    </comment>
    <comment ref="T6" authorId="0" shapeId="0" xr:uid="{7DD02036-B04D-44B9-BAC6-BC833590243C}">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253E45CB-4919-4689-9F56-19C80E249906}">
      <text>
        <r>
          <rPr>
            <sz val="9"/>
            <color indexed="81"/>
            <rFont val="Tahoma"/>
            <family val="2"/>
            <charset val="238"/>
          </rPr>
          <t>Jedná se o informaci, zda se jedná o položku, která je do rozpočtu zadána z cenové soustavy RTS, nebo vlastní.</t>
        </r>
      </text>
    </comment>
    <comment ref="T6" authorId="0" shapeId="0" xr:uid="{A6F34A19-0830-422E-9AF2-4502299E6A4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BEF203B1-9E17-4F0E-AEC7-2608883309A5}">
      <text>
        <r>
          <rPr>
            <sz val="9"/>
            <color indexed="81"/>
            <rFont val="Tahoma"/>
            <family val="2"/>
            <charset val="238"/>
          </rPr>
          <t>Jedná se o informaci, zda se jedná o položku, která je do rozpočtu zadána z cenové soustavy RTS, nebo vlastní.</t>
        </r>
      </text>
    </comment>
    <comment ref="T6" authorId="0" shapeId="0" xr:uid="{584769B9-CC69-4154-B7A7-773B4A3F4CD7}">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5D04F2C1-D966-4C97-9EB3-ADC70AD92363}">
      <text>
        <r>
          <rPr>
            <sz val="9"/>
            <color indexed="81"/>
            <rFont val="Tahoma"/>
            <family val="2"/>
            <charset val="238"/>
          </rPr>
          <t>Jedná se o informaci, zda se jedná o položku, která je do rozpočtu zadána z cenové soustavy RTS, nebo vlastní.</t>
        </r>
      </text>
    </comment>
    <comment ref="T6" authorId="0" shapeId="0" xr:uid="{4B9B9CC3-0217-404C-B15B-AA3CB76015B1}">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9B8B3AC3-C0FE-4351-9847-A4E9A0A3ACE8}">
      <text>
        <r>
          <rPr>
            <sz val="9"/>
            <color indexed="81"/>
            <rFont val="Tahoma"/>
            <family val="2"/>
            <charset val="238"/>
          </rPr>
          <t>Jedná se o informaci, zda se jedná o položku, která je do rozpočtu zadána z cenové soustavy RTS, nebo vlastní.</t>
        </r>
      </text>
    </comment>
    <comment ref="T6" authorId="0" shapeId="0" xr:uid="{A6DF6646-256A-4336-81C9-830F6F005628}">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36E31487-0AE8-42A1-94F2-70D7B398F030}">
      <text>
        <r>
          <rPr>
            <sz val="9"/>
            <color indexed="81"/>
            <rFont val="Tahoma"/>
            <family val="2"/>
            <charset val="238"/>
          </rPr>
          <t>Jedná se o informaci, zda se jedná o položku, která je do rozpočtu zadána z cenové soustavy RTS, nebo vlastní.</t>
        </r>
      </text>
    </comment>
    <comment ref="T6" authorId="0" shapeId="0" xr:uid="{B75D24CA-A389-48D3-9FEF-D74E789BEA8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3200A19-C48A-440E-B12F-ED94D3F9E73F}">
      <text>
        <r>
          <rPr>
            <sz val="9"/>
            <color indexed="81"/>
            <rFont val="Tahoma"/>
            <family val="2"/>
            <charset val="238"/>
          </rPr>
          <t>Jedná se o informaci, zda se jedná o položku, která je do rozpočtu zadána z cenové soustavy RTS, nebo vlastní.</t>
        </r>
      </text>
    </comment>
    <comment ref="T6" authorId="0" shapeId="0" xr:uid="{6312323D-244B-4BD0-97BA-DD51AAA63AA1}">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4AEA0B6-8E40-427A-A9C0-150C0D035E59}">
      <text>
        <r>
          <rPr>
            <sz val="9"/>
            <color indexed="81"/>
            <rFont val="Tahoma"/>
            <family val="2"/>
            <charset val="238"/>
          </rPr>
          <t>Jedná se o informaci, zda se jedná o položku, která je do rozpočtu zadána z cenové soustavy RTS, nebo vlastní.</t>
        </r>
      </text>
    </comment>
    <comment ref="T6" authorId="0" shapeId="0" xr:uid="{897D80D6-CA89-4D7D-B775-67FDED98797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767AE3C4-56BF-4D1B-A275-E55C107FD902}">
      <text>
        <r>
          <rPr>
            <sz val="9"/>
            <color indexed="81"/>
            <rFont val="Tahoma"/>
            <family val="2"/>
            <charset val="238"/>
          </rPr>
          <t>Jedná se o informaci, zda se jedná o položku, která je do rozpočtu zadána z cenové soustavy RTS, nebo vlastní.</t>
        </r>
      </text>
    </comment>
    <comment ref="T6" authorId="0" shapeId="0" xr:uid="{7923F356-4404-49E6-8E54-10098EC4DF04}">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D9B30DCF-5916-429D-AD31-78DB265B363E}">
      <text>
        <r>
          <rPr>
            <sz val="9"/>
            <color indexed="81"/>
            <rFont val="Tahoma"/>
            <family val="2"/>
            <charset val="238"/>
          </rPr>
          <t>Jedná se o informaci, zda se jedná o položku, která je do rozpočtu zadána z cenové soustavy RTS, nebo vlastní.</t>
        </r>
      </text>
    </comment>
    <comment ref="T6" authorId="0" shapeId="0" xr:uid="{3B6B18E7-9DF5-4BC3-A58C-212C18B040EA}">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86423AE2-B656-4715-9EBA-12570FB4E3DA}">
      <text>
        <r>
          <rPr>
            <sz val="9"/>
            <color indexed="81"/>
            <rFont val="Tahoma"/>
            <family val="2"/>
            <charset val="238"/>
          </rPr>
          <t>Jedná se o informaci, zda se jedná o položku, která je do rozpočtu zadána z cenové soustavy RTS, nebo vlastní.</t>
        </r>
      </text>
    </comment>
    <comment ref="T6" authorId="0" shapeId="0" xr:uid="{9B1306D2-5477-4BF6-B6DF-BD3D0B8689D2}">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31287D2F-9218-40D3-B3EC-D1833CA5F938}">
      <text>
        <r>
          <rPr>
            <sz val="9"/>
            <color indexed="81"/>
            <rFont val="Tahoma"/>
            <family val="2"/>
            <charset val="238"/>
          </rPr>
          <t>Jedná se o informaci, zda se jedná o položku, která je do rozpočtu zadána z cenové soustavy RTS, nebo vlastní.</t>
        </r>
      </text>
    </comment>
    <comment ref="T6" authorId="0" shapeId="0" xr:uid="{A59C2120-137B-4079-8F3F-E91DE27B3A4D}">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FD40B7A8-1884-4A23-BF60-18B76430A5D1}">
      <text>
        <r>
          <rPr>
            <sz val="9"/>
            <color indexed="81"/>
            <rFont val="Tahoma"/>
            <family val="2"/>
            <charset val="238"/>
          </rPr>
          <t>Jedná se o informaci, zda se jedná o položku, která je do rozpočtu zadána z cenové soustavy RTS, nebo vlastní.</t>
        </r>
      </text>
    </comment>
    <comment ref="T6" authorId="0" shapeId="0" xr:uid="{85250943-51EA-485E-823B-8553ACC816B6}">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Jaroslav Dvořák</author>
  </authors>
  <commentList>
    <comment ref="S6" authorId="0" shapeId="0" xr:uid="{CDE29AC6-3C89-4518-BE67-31A9B380DB15}">
      <text>
        <r>
          <rPr>
            <sz val="9"/>
            <color indexed="81"/>
            <rFont val="Tahoma"/>
            <family val="2"/>
            <charset val="238"/>
          </rPr>
          <t>Jedná se o informaci, zda se jedná o položku, která je do rozpočtu zadána z cenové soustavy RTS, nebo vlastní.</t>
        </r>
      </text>
    </comment>
    <comment ref="T6" authorId="0" shapeId="0" xr:uid="{448646C9-784C-4568-85A3-0CDECBE9526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<sst xmlns="http://schemas.openxmlformats.org/spreadsheetml/2006/main" count="20310" uniqueCount="4958">
  <si>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</si>
  <si>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</si>
  <si>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</si>
  <si>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</si>
  <si>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</si>
  <si>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</si>
  <si>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</si>
  <si>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</si>
  <si>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</si>
  <si>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</si>
  <si>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</si>
  <si>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</si>
  <si>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</si>
  <si>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</si>
  <si>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</si>
  <si>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</si>
  <si>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</si>
  <si>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</si>
  <si>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</si>
  <si>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</si>
  <si>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</si>
  <si>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</si>
  <si>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</si>
  <si>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</si>
  <si>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</si>
  <si>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</si>
  <si>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</si>
  <si>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</si>
  <si>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</si>
  <si>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</si>
  <si>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</si>
  <si>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</si>
  <si>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</si>
  <si>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</si>
  <si>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</si>
  <si>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</si>
  <si>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</si>
  <si>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</si>
  <si>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</si>
  <si>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</si>
  <si>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</si>
  <si>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</si>
  <si>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</si>
  <si>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Sinc s.r.o.</t>
  </si>
  <si>
    <t>220402</t>
  </si>
  <si>
    <t>Průmyslová střední škola Letohrad– výstavba tělocvičny</t>
  </si>
  <si>
    <t>Pardubický kraj</t>
  </si>
  <si>
    <t>Komenského náměstí 125</t>
  </si>
  <si>
    <t>Pardubice-Pardubice-Staré Město</t>
  </si>
  <si>
    <t>53002</t>
  </si>
  <si>
    <t>70892822</t>
  </si>
  <si>
    <t>CZ70892822</t>
  </si>
  <si>
    <t>Průmyslová 560</t>
  </si>
  <si>
    <t>Pardubice-Pardubičky</t>
  </si>
  <si>
    <t>53003</t>
  </si>
  <si>
    <t>28814878</t>
  </si>
  <si>
    <t>CZ28814878</t>
  </si>
  <si>
    <t>Stavba</t>
  </si>
  <si>
    <t>Stavební objekt</t>
  </si>
  <si>
    <t>01</t>
  </si>
  <si>
    <t>Ostatní a vedlejší náklady</t>
  </si>
  <si>
    <t>1</t>
  </si>
  <si>
    <t xml:space="preserve"> Ostatní a vedlejší náklady</t>
  </si>
  <si>
    <t>D 1</t>
  </si>
  <si>
    <t xml:space="preserve">SO 01 Tělocvična </t>
  </si>
  <si>
    <t>D 1.1</t>
  </si>
  <si>
    <t>Architektonicko-stavební část</t>
  </si>
  <si>
    <t>D 1.2a</t>
  </si>
  <si>
    <t>Stavebně konstrukční řešení - základy a únikové k-ce</t>
  </si>
  <si>
    <t>D 1.2b</t>
  </si>
  <si>
    <t>Stavebně konstrukční řešení - ocelová nosná konstrukce</t>
  </si>
  <si>
    <t>D 1.4.1</t>
  </si>
  <si>
    <t>Zdravotechnika</t>
  </si>
  <si>
    <t>D 1.4.2</t>
  </si>
  <si>
    <t>Ústřední vytápění</t>
  </si>
  <si>
    <t>D 1.4.3</t>
  </si>
  <si>
    <t>Vzduchotechnika</t>
  </si>
  <si>
    <t>D 1.4.4</t>
  </si>
  <si>
    <t>Měření a regulace</t>
  </si>
  <si>
    <t>D 1.4.5-1</t>
  </si>
  <si>
    <t>Silnoproud a slaboproud</t>
  </si>
  <si>
    <t>D 1.4.5-2</t>
  </si>
  <si>
    <t>Silnoproud a slaboproud - propojovací kabely</t>
  </si>
  <si>
    <t>D 1.4.5-3</t>
  </si>
  <si>
    <t>Silnoproud - dobíjecí stanice z pilíře ČEZ</t>
  </si>
  <si>
    <t>D 1.4.5-4</t>
  </si>
  <si>
    <t>Silnoproud - dobíjecí stanice z tělocvičny</t>
  </si>
  <si>
    <t>D 1.4.5-5</t>
  </si>
  <si>
    <t>Silnoproud - chráničky pro dobíjecí stanice</t>
  </si>
  <si>
    <t>D 1.4.5-6</t>
  </si>
  <si>
    <t>Silnoproud - datový kabel</t>
  </si>
  <si>
    <t>D 2</t>
  </si>
  <si>
    <t>SO 02 Účelová komunikace s parkovištěm a chodníky</t>
  </si>
  <si>
    <t>Účelová komunikace s parkovištěm a chodníky</t>
  </si>
  <si>
    <t>D 3</t>
  </si>
  <si>
    <t>SO 03 Sadové úpravy</t>
  </si>
  <si>
    <t>sadové úpravy</t>
  </si>
  <si>
    <t>IO 01</t>
  </si>
  <si>
    <t>Vodovodní  přípojka</t>
  </si>
  <si>
    <t>IO 02</t>
  </si>
  <si>
    <t>Veřejné osvětlení</t>
  </si>
  <si>
    <t>Celkem za stavbu</t>
  </si>
  <si>
    <t>CZK</t>
  </si>
  <si>
    <t>#POPS</t>
  </si>
  <si>
    <t>Popis stavby: 220402 - Průmyslová střední škola Letohrad– výstavba tělocvičny</t>
  </si>
  <si>
    <t>#POPO</t>
  </si>
  <si>
    <t>Popis objektu: 01 - Ostatní a vedlejší náklady</t>
  </si>
  <si>
    <t>#POPR</t>
  </si>
  <si>
    <t>Popis rozpočtu: 1 -  Ostatní a vedlejší náklady</t>
  </si>
  <si>
    <t xml:space="preserve">Popis objektu: D 1 - SO 01 Tělocvična </t>
  </si>
  <si>
    <t>Popis rozpočtu: D 1.1 - Architektonicko-stavební část</t>
  </si>
  <si>
    <t>Popis rozpočtu: D 1.2a - Stavebně konstrukční řešení - základy a únikové k-ce</t>
  </si>
  <si>
    <t>Popis rozpočtu: D 1.2b - Stavebně konstrukční řešení - ocelová nosná konstrukce</t>
  </si>
  <si>
    <t>Popis rozpočtu: D 1.4.1 - Zdravotechnika</t>
  </si>
  <si>
    <t>Popis rozpočtu: D 1.4.2 - Ústřední vytápění</t>
  </si>
  <si>
    <t>Popis rozpočtu: D 1.4.3 - Vzduchotechnika</t>
  </si>
  <si>
    <t>Popis rozpočtu: D 1.4.4 - Měření a regulace</t>
  </si>
  <si>
    <t>Popis rozpočtu: D 1.4.5-1 - Silnoproud a slaboproud</t>
  </si>
  <si>
    <t>Popis rozpočtu: D 1.4.5-2 - Silnoproud a slaboproud - propojovací kabely</t>
  </si>
  <si>
    <t>Popis rozpočtu: D 1.4.5-3 - Silnoproud - dobíjecí stanice z pilíře ČEZ</t>
  </si>
  <si>
    <t>Popis rozpočtu: D 1.4.5-4 - Silnoproud - dobíjecí stanice z tělocvičny</t>
  </si>
  <si>
    <t>Popis rozpočtu: D 1.4.5-5 - Silnoproud - chráničky pro dobíjecí stanice</t>
  </si>
  <si>
    <t>Popis rozpočtu: D 1.4.5-6 - Silnoproud - datový kabel</t>
  </si>
  <si>
    <t>Popis objektu: D 2 - SO 02 Účelová komunikace s parkovištěm a chodníky</t>
  </si>
  <si>
    <t>Popis rozpočtu: 1 - Účelová komunikace s parkovištěm a chodníky</t>
  </si>
  <si>
    <t>Popis objektu: D 3 - SO 03 Sadové úpravy</t>
  </si>
  <si>
    <t>Popis rozpočtu: 1 - sadové úpravy</t>
  </si>
  <si>
    <t>Popis objektu: IO 01 - Vodovodní  přípojka</t>
  </si>
  <si>
    <t>Popis rozpočtu: 1 - Vodovodní  přípojka</t>
  </si>
  <si>
    <t>Popis objektu: IO 02 - Veřejné osvětlení</t>
  </si>
  <si>
    <t>Popis rozpočtu: 1 - Veřejné osvětlení</t>
  </si>
  <si>
    <t>Rekapitulace dílů</t>
  </si>
  <si>
    <t>Typ dílu</t>
  </si>
  <si>
    <t>_1</t>
  </si>
  <si>
    <t>Řídící systém</t>
  </si>
  <si>
    <t>_2</t>
  </si>
  <si>
    <t>Periferie</t>
  </si>
  <si>
    <t>_3</t>
  </si>
  <si>
    <t>Montážní práce - ostatní technologická zařízení</t>
  </si>
  <si>
    <t>_4</t>
  </si>
  <si>
    <t>Rozvaděč</t>
  </si>
  <si>
    <t>_5</t>
  </si>
  <si>
    <t>KABELY, MONTÁŽNÍ A NOSNÝ MATERIÁL</t>
  </si>
  <si>
    <t>_8</t>
  </si>
  <si>
    <t>Zprovoznění a ostatní náklady</t>
  </si>
  <si>
    <t>Zemní práce</t>
  </si>
  <si>
    <t>11</t>
  </si>
  <si>
    <t>Přípravné a přidružené práce</t>
  </si>
  <si>
    <t>181b</t>
  </si>
  <si>
    <t xml:space="preserve">ZALOŽENÍ TRÁVNÍKU PARKOVÉHO </t>
  </si>
  <si>
    <t>181e</t>
  </si>
  <si>
    <t>VÝSADBA VZROSTLÝCH STROMŮ</t>
  </si>
  <si>
    <t>2</t>
  </si>
  <si>
    <t>Základy a zvláštní zakládání</t>
  </si>
  <si>
    <t>22</t>
  </si>
  <si>
    <t>Piloty</t>
  </si>
  <si>
    <t>34</t>
  </si>
  <si>
    <t>Stěny a příčky</t>
  </si>
  <si>
    <t>342</t>
  </si>
  <si>
    <t>Stěny a příčky montované lehké</t>
  </si>
  <si>
    <t>38</t>
  </si>
  <si>
    <t>Kompletní konstrukce</t>
  </si>
  <si>
    <t>416</t>
  </si>
  <si>
    <t>Podhledy a mezistropy montované lehké</t>
  </si>
  <si>
    <t>431</t>
  </si>
  <si>
    <t>Schodiště venkovní</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</si>
  <si>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</si>
  <si>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</si>
  <si>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</si>
  <si>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</si>
  <si>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</si>
  <si>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</si>
  <si>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</si>
  <si>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</si>
  <si>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</si>
  <si>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</si>
  <si>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</si>
  <si>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</si>
  <si>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</si>
  <si>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</si>
  <si>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80</t>
  </si>
  <si>
    <t>Odvodnění</t>
  </si>
  <si>
    <t>881</t>
  </si>
  <si>
    <t>Odvětrání radon</t>
  </si>
  <si>
    <t>89</t>
  </si>
  <si>
    <t>Ostatní konstrukce na trubním vedení</t>
  </si>
  <si>
    <t>901</t>
  </si>
  <si>
    <t>Dokumentace dodavatelské</t>
  </si>
  <si>
    <t>Dokumentace dodavatelské,měření,zkoušky a pod.</t>
  </si>
  <si>
    <t>91</t>
  </si>
  <si>
    <t>Doplňující práce na komunikaci</t>
  </si>
  <si>
    <t>94</t>
  </si>
  <si>
    <t>Lešení a stavební výtahy</t>
  </si>
  <si>
    <t>95</t>
  </si>
  <si>
    <t>Dokončovací konstrukce na pozemních stavbách</t>
  </si>
  <si>
    <t>96</t>
  </si>
  <si>
    <t>Bourání konstrukcí</t>
  </si>
  <si>
    <t>99</t>
  </si>
  <si>
    <t>Přesun hmot</t>
  </si>
  <si>
    <t>Staveništní přesun hmot</t>
  </si>
  <si>
    <t>711</t>
  </si>
  <si>
    <t>Izolace proti vodě</t>
  </si>
  <si>
    <t>712</t>
  </si>
  <si>
    <t>Povlakové krytiny</t>
  </si>
  <si>
    <t>713</t>
  </si>
  <si>
    <t>Izolace tepelné</t>
  </si>
  <si>
    <t>721</t>
  </si>
  <si>
    <t>Vnitřní kanalizace</t>
  </si>
  <si>
    <t>722</t>
  </si>
  <si>
    <t>Vnitřní vodovod</t>
  </si>
  <si>
    <t>725</t>
  </si>
  <si>
    <t>Zařizovací předměty</t>
  </si>
  <si>
    <t>731</t>
  </si>
  <si>
    <t>Kotelny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</si>
  <si>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</si>
  <si>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</si>
  <si>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</si>
  <si>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</si>
  <si>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</si>
  <si>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</si>
  <si>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</si>
  <si>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</si>
  <si>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</si>
  <si>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</si>
  <si>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</si>
  <si>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</si>
  <si>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</si>
  <si>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</si>
  <si>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</si>
  <si>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</si>
  <si>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</si>
  <si>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</si>
  <si>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776</t>
  </si>
  <si>
    <t>Podlahy povlakové</t>
  </si>
  <si>
    <t>779</t>
  </si>
  <si>
    <t>Sportovní podlahy</t>
  </si>
  <si>
    <t>781</t>
  </si>
  <si>
    <t>Obklady keramické</t>
  </si>
  <si>
    <t>784</t>
  </si>
  <si>
    <t>Malby</t>
  </si>
  <si>
    <t>956e</t>
  </si>
  <si>
    <t>Mobiliář interiérový-vybavení spojené se stavbou</t>
  </si>
  <si>
    <t>957e</t>
  </si>
  <si>
    <t>Sportovní vybavení spojené se stavbou</t>
  </si>
  <si>
    <t>958e</t>
  </si>
  <si>
    <t>Vybavení baru spojené se stavbou</t>
  </si>
  <si>
    <t>M21</t>
  </si>
  <si>
    <t>Elektromontáže</t>
  </si>
  <si>
    <t>M210</t>
  </si>
  <si>
    <t>Elektroinstalace-demontáže</t>
  </si>
  <si>
    <t>M213</t>
  </si>
  <si>
    <t>Materiál</t>
  </si>
  <si>
    <t>M24</t>
  </si>
  <si>
    <t>Montáže vzduchotechnických zařízení</t>
  </si>
  <si>
    <t>M43</t>
  </si>
  <si>
    <t>Montáže ocelových konstrukcí</t>
  </si>
  <si>
    <t>M46</t>
  </si>
  <si>
    <t>Zemní práce při montážích</t>
  </si>
  <si>
    <t>M650</t>
  </si>
  <si>
    <t>Dodávky</t>
  </si>
  <si>
    <t>M6501</t>
  </si>
  <si>
    <t>Vedení elektroinstalační</t>
  </si>
  <si>
    <t>M651</t>
  </si>
  <si>
    <t>Dodávky zařízení (specifikace)</t>
  </si>
  <si>
    <t>M99</t>
  </si>
  <si>
    <t>Ostatní práce "M"</t>
  </si>
  <si>
    <t>M991</t>
  </si>
  <si>
    <t>Práce v HZS</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</si>
  <si>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</si>
  <si>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</si>
  <si>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</si>
  <si>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</si>
  <si>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</si>
  <si>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</si>
  <si>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</si>
  <si>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</si>
  <si>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</si>
  <si>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</si>
  <si>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</si>
  <si>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</si>
  <si>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</si>
  <si>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</si>
  <si>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</si>
  <si>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</si>
  <si>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</si>
  <si>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</si>
  <si>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</si>
  <si>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</si>
  <si>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</si>
  <si>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</si>
  <si>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</si>
  <si>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</si>
  <si>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</si>
  <si>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</si>
  <si>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</si>
  <si>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</si>
  <si>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</si>
  <si>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</si>
  <si>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</si>
  <si>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</si>
  <si>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</si>
  <si>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</si>
  <si>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24/ II</t>
  </si>
  <si>
    <t>Indiv</t>
  </si>
  <si>
    <t>VRN</t>
  </si>
  <si>
    <t>Běžná</t>
  </si>
  <si>
    <t>POL99_</t>
  </si>
  <si>
    <t>005121020R</t>
  </si>
  <si>
    <t xml:space="preserve">Provoz zařízení staveniště </t>
  </si>
  <si>
    <t>005121030R</t>
  </si>
  <si>
    <t>Odstranění zařízení staveniště</t>
  </si>
  <si>
    <t>005111022T</t>
  </si>
  <si>
    <t xml:space="preserve">Vytyčení inženýrských sítí,ochrana stávajících vedení a zařízení před poškozením </t>
  </si>
  <si>
    <t>Vlastní</t>
  </si>
  <si>
    <t>Práce</t>
  </si>
  <si>
    <t>POL1_1</t>
  </si>
  <si>
    <t>Zaměření a vytýčení stávajících inženýrských sítí v místě stavby z hlediska jejich ochrany při provádění stavby.</t>
  </si>
  <si>
    <t>POP</t>
  </si>
  <si>
    <t>0052950T</t>
  </si>
  <si>
    <t>Vypracování průkazu energetické náročnosti po realizaci</t>
  </si>
  <si>
    <t>kus</t>
  </si>
  <si>
    <t>0052955T</t>
  </si>
  <si>
    <t>Podrobný průzkum bludné proudy (korozní průzkum) včetně návrhu návrhu opatření</t>
  </si>
  <si>
    <t>včetně vypracování dokumentace "ochrana stavby před účinky bludných proudů"</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</si>
  <si>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</si>
  <si>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</si>
  <si>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</si>
  <si>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</si>
  <si>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</si>
  <si>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</si>
  <si>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0052358T</t>
  </si>
  <si>
    <t>Účast geotechnika při zakládání stavby</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</si>
  <si>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</si>
  <si>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</si>
  <si>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</si>
  <si>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</si>
  <si>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</si>
  <si>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v počtu třech  paré. Dokumentace bude předána v tištěné formě a na CD ve dvou formátech (veškerá dokumetnace v PDF,  výkresová část v DWG a PDF)“</t>
  </si>
  <si>
    <t>005241021T</t>
  </si>
  <si>
    <t>geometrický plán – vyhotovení geometrického plánu včetně ověření na katastrálním úřadě</t>
  </si>
  <si>
    <t>005241023T</t>
  </si>
  <si>
    <t>Geodetické vytyčení stavby a všech stavebních objektů v průběhu stavby</t>
  </si>
  <si>
    <t>005261012T</t>
  </si>
  <si>
    <t xml:space="preserve">Náklady spojené s pojištěním odpovědnosti za škodu jak je uvedeno v návrhu smlouvy o dílo </t>
  </si>
  <si>
    <t>005261021R</t>
  </si>
  <si>
    <t>Bankovní záruky za řádné provedení díla</t>
  </si>
  <si>
    <t>Náklady zhotovitele spojené se zabezpečením a poskytnutím zajišťovacích bankovních záruk za řádné provedení díla, pokud je zadavatel požaduje v obchodních podmínkách.</t>
  </si>
  <si>
    <t>005261024T</t>
  </si>
  <si>
    <t xml:space="preserve">Nákl.spojené se zříz.bank.záruky po dobu záruč.dob jak je uvedeno v návrhu smlouvy o dílo </t>
  </si>
  <si>
    <t>SUM</t>
  </si>
  <si>
    <t>END</t>
  </si>
  <si>
    <t>317121047RT2</t>
  </si>
  <si>
    <t>Překlady pórobetonové nenosné délky 1240 mm, šířky 100 mm, výšky 249 mm</t>
  </si>
  <si>
    <t>801-1</t>
  </si>
  <si>
    <t>RTS 24/ I</t>
  </si>
  <si>
    <t>D 1.1.2 1.-9 P02 : 2</t>
  </si>
  <si>
    <t>VV</t>
  </si>
  <si>
    <t>317121047RT4</t>
  </si>
  <si>
    <t>Překlady pórobetonové nenosné délky 1240 mm, šířky 150 mm, výšky 249 mm</t>
  </si>
  <si>
    <t>D 1.1.2 1.-9  1.NP  P01 : 42</t>
  </si>
  <si>
    <t>D 1.1.2 1.-9   2.NP  P01 : 2</t>
  </si>
  <si>
    <t>317121049RT2</t>
  </si>
  <si>
    <t>Překlady pórobetonové nenosné délky 2500 mm, šířky 100 mm, výšky 249 mm</t>
  </si>
  <si>
    <t>D 1.1.2 1.-9 P03 : 3</t>
  </si>
  <si>
    <t>317145333R00</t>
  </si>
  <si>
    <t>Překlady pórobetonové nenosné délky 1500 mm, šířky 150 mm, výšky 124 mm</t>
  </si>
  <si>
    <t>D 1.1.2 1.-9 P05 : 1</t>
  </si>
  <si>
    <t>317147326R00</t>
  </si>
  <si>
    <t>Překlady pórobetonové nenosné délky 2500 mm, šířky 150 mm, výšky 250 mm</t>
  </si>
  <si>
    <t>D 1.1.2 1.-9   1.NP  P04 : 6</t>
  </si>
  <si>
    <t>342255024R00</t>
  </si>
  <si>
    <t>Příčky z cihel a tvárnic nepálených příčky z příčkovek pórobetonových tloušťky 100 mm</t>
  </si>
  <si>
    <t>m2</t>
  </si>
  <si>
    <t>včetně pomocného lešení</t>
  </si>
  <si>
    <t>SPI</t>
  </si>
  <si>
    <t>D 1.1.2 1.-9 : 2,3*3,4</t>
  </si>
  <si>
    <t>-0,7*2</t>
  </si>
  <si>
    <t>(1,8*2+0,1+1+0,3)*2*3,4</t>
  </si>
  <si>
    <t>-0,7*2*4</t>
  </si>
  <si>
    <t>(3,82+1,3)*3,4</t>
  </si>
  <si>
    <t>-0,7*2*2</t>
  </si>
  <si>
    <t>1,85*3,4</t>
  </si>
  <si>
    <t>342255028R00</t>
  </si>
  <si>
    <t>Příčky z cihel a tvárnic nepálených příčky z příčkovek pórobetonových tloušťky 150 mm</t>
  </si>
  <si>
    <t>D 1.1.2 1.-91.NP : (2,75+1,85+22,83+0,15+2,52+5,29*7+1,15+1,726+5,07+3,85+27,9+3,7*2+2,7+4,15+1,65*4+1,39)*3,5</t>
  </si>
  <si>
    <t>-0,8*2*14</t>
  </si>
  <si>
    <t>-0,9*2*6</t>
  </si>
  <si>
    <t>(7,97+0,15+7,095+3,91+4,06+5,71+0,15+5,295+1,3+2,46+7,97+0,15+1,5)*4</t>
  </si>
  <si>
    <t>-1,2*2,2*2</t>
  </si>
  <si>
    <t>(10,685+3,03)*2*4</t>
  </si>
  <si>
    <t>3,03*2*3,5</t>
  </si>
  <si>
    <t>-1*1</t>
  </si>
  <si>
    <t>-0,8*2*2</t>
  </si>
  <si>
    <t>-0,9*2*2</t>
  </si>
  <si>
    <t>(12,78+2,76)*2*3,5</t>
  </si>
  <si>
    <t>-1,2*2,2</t>
  </si>
  <si>
    <t>(1,85+0,15+2,2+2,61+1,85)*2*3,5</t>
  </si>
  <si>
    <t>(3,585+0,15+5,04+0,15+1,3*2)*3,5</t>
  </si>
  <si>
    <t>-0,9*2</t>
  </si>
  <si>
    <t>(5,61+4,41+2,7+2,8*2+2,03+3,8+0,5+2,08)*3,5</t>
  </si>
  <si>
    <t>08*2*4</t>
  </si>
  <si>
    <t>-0,9*2*1</t>
  </si>
  <si>
    <t>(4,252+2,15+0,75+2,11+1,9+4,1)*3,5</t>
  </si>
  <si>
    <t>-1,8*2,2</t>
  </si>
  <si>
    <t>-0,8*2*3</t>
  </si>
  <si>
    <t>2.NP : (2,07+2,95+1,35+1,8)*4,75</t>
  </si>
  <si>
    <t>-0,8*2</t>
  </si>
  <si>
    <t>(1,92+2,95)*4,75</t>
  </si>
  <si>
    <t>346244315R00</t>
  </si>
  <si>
    <t>Obezdívka van a WC modulů z pórobetonu tloušťky 150 mm</t>
  </si>
  <si>
    <t>Začátek provozního součtu</t>
  </si>
  <si>
    <t xml:space="preserve">  1.07,1.08 : 2,015</t>
  </si>
  <si>
    <t xml:space="preserve">  1.10 : 2,08</t>
  </si>
  <si>
    <t xml:space="preserve">  1.11 : 1,1</t>
  </si>
  <si>
    <t xml:space="preserve">  1.20 : 1,88</t>
  </si>
  <si>
    <t xml:space="preserve">  1.22 : 2,1</t>
  </si>
  <si>
    <t xml:space="preserve">  1.23 : 0,9</t>
  </si>
  <si>
    <t xml:space="preserve">  1.29 : 1</t>
  </si>
  <si>
    <t xml:space="preserve">  1.30 : 1</t>
  </si>
  <si>
    <t xml:space="preserve">  1.35 : 0,9</t>
  </si>
  <si>
    <t xml:space="preserve">  1.36 : 1</t>
  </si>
  <si>
    <t xml:space="preserve">  1.41 : 0,9</t>
  </si>
  <si>
    <t xml:space="preserve">  1.42 : 1,45</t>
  </si>
  <si>
    <t xml:space="preserve">  1.47 : 1,84</t>
  </si>
  <si>
    <t xml:space="preserve">  Mezisoučet</t>
  </si>
  <si>
    <t>Konec provozního součtu</t>
  </si>
  <si>
    <t>18,165*1,405</t>
  </si>
  <si>
    <t>1.56 : 1*2,05</t>
  </si>
  <si>
    <t>342012122R00</t>
  </si>
  <si>
    <t>Příčky z desek sádrokartonových jednoduché opláštění, jednoduchá konstrukce CW 50 tloušťka příčky 75 mm, desky protipožární, tloušťky 12,5 mm, tloušťka izolace 50 mm, požární odolnost EI 45, Deska sádrokartonová protipožární; F, D; tl = 12,5 mm</t>
  </si>
  <si>
    <t>zřízení nosné konstrukce příčky, vložení tepelné izolace tl. do 5 cm, montáž desek, tmelení spár Q2 a úprava rohů. Včetně dodávek materiálu.</t>
  </si>
  <si>
    <t>m.č.1.45 oddělení mixažního pultu : (1,2+0,3)*3,4</t>
  </si>
  <si>
    <t>342091043R00</t>
  </si>
  <si>
    <t>Úpravy, doplňkové práce a příplatky pro sádrokartonové a sádrovláknité příčky příplatky za nestandardní povrchovou úpravu Q3</t>
  </si>
  <si>
    <t>1.38 S 5a : (6,57+2,5)*3,2</t>
  </si>
  <si>
    <t>1.06-1.07 S 5b : 3,8*3,2</t>
  </si>
  <si>
    <t>1.10 : (1,57+3,247)*3,2</t>
  </si>
  <si>
    <t>1.11 : 1,873*3,2</t>
  </si>
  <si>
    <t>1.12 : 2,5*2</t>
  </si>
  <si>
    <t>1.42 : 1,85*2</t>
  </si>
  <si>
    <t>D.1.1.13 Z32 : 3,1*16*1,32</t>
  </si>
  <si>
    <t>D.1.1.13 Z28 : 2,8*8*1,1</t>
  </si>
  <si>
    <t>VZT 1.52 : 7,8*(2,36+1,87)</t>
  </si>
  <si>
    <t>347016211R00</t>
  </si>
  <si>
    <t>Předstěny opláštěné sádrokartonovými deskami volně stojící, bez izolace 1x nosná ocelová konstrukce CW 50, dvojité opláštění, desky standard, tloušťky 12,5 mm, tloušťka stěny 75 mm, požární odolnost EI 45, Deska sádrokartonová stavební; A; tl = 12,5 mm</t>
  </si>
  <si>
    <t>"Technická specifikace dle PD"</t>
  </si>
  <si>
    <t>347016213R00</t>
  </si>
  <si>
    <t>Předstěny opláštěné sádrokartonovými deskami volně stojící, bez izolace 1x nosná ocelová konstrukce CW 50, dvojité opláštění, desky impregnované, tloušťky 12,5 mm, tloušťka stěny 75 mm, požární odolnost EI 45, Deska sádrokartonová voděodolná; H2; tl = 12,5 mm</t>
  </si>
  <si>
    <t>954111101R00</t>
  </si>
  <si>
    <t>Obklady konstrukcí sádrokartonovými deskami obklady ocelových konstrukcí  obklady ocelových sloupů do 500 x 500 mm.   1 x opláštění, čtyřstranný, deska standard tloušťky 12,5 mm, Deska sádrokartonová stavební; A; tl = 12,5 mm</t>
  </si>
  <si>
    <t>m</t>
  </si>
  <si>
    <t>D.1.1.13 Z32 : 3,1*16</t>
  </si>
  <si>
    <t>954112102R00</t>
  </si>
  <si>
    <t>Obklady konstrukcí sádrokartonovými deskami obklady ocelových konstrukcí  obklady ocelových sloupů do 500 x 500 mm.   2x opláštění, čtyřstranný, deska protipožární tloušťky 12,5 mm, Deska sádrokartonová protipožární; F, D; tl = 12,5 mm</t>
  </si>
  <si>
    <t>D.1.1.13 Z28 : 2,8*8</t>
  </si>
  <si>
    <t>1.14 SDK,S6,P1b : 5,8</t>
  </si>
  <si>
    <t>1.48 SDK,S6,P1b : 31,44</t>
  </si>
  <si>
    <t>1.49 SDK,S6,P1b : 13,22</t>
  </si>
  <si>
    <t>1.50 SDK,S6,P1b : 30,98</t>
  </si>
  <si>
    <t>1.52 SDK,S6,P1b : 6,89</t>
  </si>
  <si>
    <t>2.02 SDK,S6,P1b : 2,07</t>
  </si>
  <si>
    <t>2.05 SDK,S6,P1b : 5,52</t>
  </si>
  <si>
    <t>342264515RT2</t>
  </si>
  <si>
    <t>Montáž revizních protipožárních dvířek do SDK podhledů rozměr 500x500 mm, požární odolnost EI 30</t>
  </si>
  <si>
    <t>" Technická specifikace dle PD"</t>
  </si>
  <si>
    <t>D.1.1.13 Z90 : 3</t>
  </si>
  <si>
    <t>416026129T00</t>
  </si>
  <si>
    <t>Podhled SDK,ocel.dvouúrov.kříž.rošt, 1x RB 15 mm "Technická specifikace dle PD"</t>
  </si>
  <si>
    <t>1.14 S6 : 5,8</t>
  </si>
  <si>
    <t>1.49 S6 : 13,22</t>
  </si>
  <si>
    <t>1.52 S6 : 6,89</t>
  </si>
  <si>
    <t>2.02 S6 : 2,07</t>
  </si>
  <si>
    <t>2.05 S6 : 5,52</t>
  </si>
  <si>
    <t>416061317T00</t>
  </si>
  <si>
    <t>SDK podhled kazetový, akustická kazeta 600x600 "Technická specifikace dle PD"</t>
  </si>
  <si>
    <t>D 1.1.2 1.01 AKU,S7 : 7,81</t>
  </si>
  <si>
    <t>1.02 AKU,S7 : 3,72</t>
  </si>
  <si>
    <t>1.03 AKU,S7 : 86,52</t>
  </si>
  <si>
    <t>1.04 AKU S7 : 4,09</t>
  </si>
  <si>
    <t>1.05 AKU,S7 : 16,44</t>
  </si>
  <si>
    <t>1.06 AKU,S7 : 4,71</t>
  </si>
  <si>
    <t>1.07 AKU,S7 : 1,23</t>
  </si>
  <si>
    <t>1.08 AKU,S7 : 1,25</t>
  </si>
  <si>
    <t>1.09 AKU,S7 : 6,28</t>
  </si>
  <si>
    <t>1.10 AKU,S7 : 4,25</t>
  </si>
  <si>
    <t>1.11 AKU,S7 : 1,96</t>
  </si>
  <si>
    <t>1.12 AKU,S7 : 6,76</t>
  </si>
  <si>
    <t>1.15 AKU,S7 : 4,66</t>
  </si>
  <si>
    <t>1.16 AKU,S7 : 1,84</t>
  </si>
  <si>
    <t>1.17 AKU,S7 : 2,48</t>
  </si>
  <si>
    <t>1.18 AKU,S7 : 6,55</t>
  </si>
  <si>
    <t>1.19 AKU,S7 : 6,37</t>
  </si>
  <si>
    <t>1.20 AKU,S7,C3 : 2,44</t>
  </si>
  <si>
    <t>1.21 AKU,S7 : 9,42</t>
  </si>
  <si>
    <t>1.22 AKU,S7 : 3,46</t>
  </si>
  <si>
    <t>1.23 AKU,S7 : 1,42</t>
  </si>
  <si>
    <t>1.24 AKU,S7 : 39,65</t>
  </si>
  <si>
    <t>1.25 AKU,S7 : 10,96</t>
  </si>
  <si>
    <t>1.26 AKU,S7 : 10,96</t>
  </si>
  <si>
    <t>1.27 AKU,S7,C3 : 8,03</t>
  </si>
  <si>
    <t>1.28 AKU,S7,C3 : 7,15</t>
  </si>
  <si>
    <t>1.29 AKU,S7 : 1,65</t>
  </si>
  <si>
    <t>1.30 AKU,S7 : 1,63</t>
  </si>
  <si>
    <t>1.31 AKU,S7 : 10,96</t>
  </si>
  <si>
    <t>1.32 AKU,S7 : 10,96</t>
  </si>
  <si>
    <t>1.33 AKU,S7,C3 : 8,03</t>
  </si>
  <si>
    <t>1.34 AKU,S7,C3 : 7,15</t>
  </si>
  <si>
    <t>1.35 AKU,S7 : 1,65</t>
  </si>
  <si>
    <t>1.36 AKU,S7 : 1,65</t>
  </si>
  <si>
    <t>1.37 AKU,S7 : 12,3</t>
  </si>
  <si>
    <t>1.38 AKU,S7 : 18,11</t>
  </si>
  <si>
    <t>1.39 AKU,S7,C3 : 7,7</t>
  </si>
  <si>
    <t>1.40 AKU,S7,C3 : 7,45</t>
  </si>
  <si>
    <t>1.41 AKU,S7 : 2,15</t>
  </si>
  <si>
    <t>1.42 AKU,S7 : 4,48</t>
  </si>
  <si>
    <t>1.43 AKU,S7 : 36,79</t>
  </si>
  <si>
    <t>1.45 AKU,S7 : 7,79</t>
  </si>
  <si>
    <t>1.47 AKU,S7 : 2,12</t>
  </si>
  <si>
    <t>1.54 AKU,S7 : 3,98</t>
  </si>
  <si>
    <t>1.55 AKU,S7 : 2,22</t>
  </si>
  <si>
    <t>1.56 AKU,S7 : 3,03</t>
  </si>
  <si>
    <t>416026126R00</t>
  </si>
  <si>
    <t>Podhledy na kovové konstrukci opláštěné deskami sádrokartonovými dvouúrovňový křížový rošt z profilů CD zavěšený 1x deska, tloušťky 15 mm, protipožární, požární odolnost REI 60, bez izolace, Deska sádrokartonová protipožární; F, D; tl = 15,0 mm</t>
  </si>
  <si>
    <t>1.48 S6 : 31,44</t>
  </si>
  <si>
    <t>1.50 S6 : 30,98</t>
  </si>
  <si>
    <t>416R1</t>
  </si>
  <si>
    <t>akustický podhled tělocvična dodávka a montáž "Technická specifikace dle PD"</t>
  </si>
  <si>
    <t>D 1.1.2 SCH1,2 : 15,2*2*46,23</t>
  </si>
  <si>
    <t>416R2</t>
  </si>
  <si>
    <t>akustický obklad tělocvična  dodávka a montáž "Technická specifikace dle PD"</t>
  </si>
  <si>
    <t>D 1.1.2 : 29,54*1,2*2</t>
  </si>
  <si>
    <t>416Z82</t>
  </si>
  <si>
    <t>Akustické designové stropní panely v hale D+M "Technická specifikace dle PD"</t>
  </si>
  <si>
    <t>soubor</t>
  </si>
  <si>
    <t>D.1.1.13 Z82 : 1</t>
  </si>
  <si>
    <t>416Z83</t>
  </si>
  <si>
    <t>Pomocný rošt pro instalaci svítidel do akustického kazetového podhledu D+M "Technická specif.dle PD"</t>
  </si>
  <si>
    <t xml:space="preserve">m     </t>
  </si>
  <si>
    <t>D.1.1.13 Z83 : 75+41+4+21</t>
  </si>
  <si>
    <t>602021203R00</t>
  </si>
  <si>
    <t xml:space="preserve">Omítka stěn z hotových směsí postřik, báze, cementová, 100% krytí,  ,  </t>
  </si>
  <si>
    <t>po jednotlivých vrstvách</t>
  </si>
  <si>
    <t>D 1.1.2 1.01 ,P1 : (4,52*2+2,15)*2*3,4</t>
  </si>
  <si>
    <t>-2*2,3</t>
  </si>
  <si>
    <t>-1,63*1</t>
  </si>
  <si>
    <t>1.02 P1 : (1,728*2+2,15)*3,4</t>
  </si>
  <si>
    <t>1.03 P1 : (14,83+2,52+3,64+2,7*2+2+3,18+1,8+14,83+1,45+5,61+2,55)*3,4</t>
  </si>
  <si>
    <t>-0,7*2*3</t>
  </si>
  <si>
    <t>-0,8*2*7</t>
  </si>
  <si>
    <t>-0,9*2*3</t>
  </si>
  <si>
    <t>-1,4*2,8</t>
  </si>
  <si>
    <t>1.04 P1 : (1,9+1,9)*2*3,4</t>
  </si>
  <si>
    <t>1.05 P1 : 4,41*2*3,4</t>
  </si>
  <si>
    <t>1.06,1.07,1.08 P2,P1,S5b : (3,8+2,8)*2*3,4</t>
  </si>
  <si>
    <t>1.09,1.10,1.11 P2,P1,S5b : (5,32+3,46)*2*3,4</t>
  </si>
  <si>
    <t>(0,275*2+0,3)*3,4</t>
  </si>
  <si>
    <t>1.12 P2,P1,S5b : (2,8+2,5)*2*3,4</t>
  </si>
  <si>
    <t>1.13 P1 : (2,95+4,51)*2*3,4</t>
  </si>
  <si>
    <t>1.14+1.49 P1,P4,S6,P1b : (1,41*2+13,485+0,3*4)*3,4</t>
  </si>
  <si>
    <t>-1,4*2,8*2</t>
  </si>
  <si>
    <t>1.15 P1 : (3,585*2+1,3)*3,4</t>
  </si>
  <si>
    <t>1.16P1 : (1,85+0,9)*2*3,4</t>
  </si>
  <si>
    <t>1.17P1 : (1,85+1,6)*2*3,4</t>
  </si>
  <si>
    <t>1.18P1 : (1,3+5,04)*2*3,4</t>
  </si>
  <si>
    <t>1.19 P1 : (3,82+1,63)*2*3,4</t>
  </si>
  <si>
    <t>1.20 P1 : (1,88+1,3)*2*3,4</t>
  </si>
  <si>
    <t>1.21 P2,P1 : (2,7*2+3,49)*3,4</t>
  </si>
  <si>
    <t>1.22 P1 : (2,1+1,65)*2*3,4</t>
  </si>
  <si>
    <t>1.23 P2,P1 : (0,95+1,65)*2*3,4</t>
  </si>
  <si>
    <t>1.24 P2,P1 : (27,9+1,39)*2*3,4</t>
  </si>
  <si>
    <t>-0,8*2*5</t>
  </si>
  <si>
    <t>-1,4*2,3</t>
  </si>
  <si>
    <t>-5,69*1*3</t>
  </si>
  <si>
    <t>-1,28*1</t>
  </si>
  <si>
    <t>1.25 P1 : (2,08+5,29)*2*3,4</t>
  </si>
  <si>
    <t>1.26 P1 : (2+5,9)*2*3,4</t>
  </si>
  <si>
    <t>1.27 P1,P3 : (3,7+2,14)*2*3,4</t>
  </si>
  <si>
    <t>0,3*3,4*2</t>
  </si>
  <si>
    <t>1.28 P1,P3 : (3,7+1,9)*2*3,4</t>
  </si>
  <si>
    <t>-1*2</t>
  </si>
  <si>
    <t>1.29 P1,P2 : (1,8+1)*2*3,4</t>
  </si>
  <si>
    <t>1.30 P1,P2 : (1,8+1)*2*3,4</t>
  </si>
  <si>
    <t>1.31 P1 : (2,05+5,29)*2*3,4</t>
  </si>
  <si>
    <t>1.32 P1 : (2,05+5,29)*2*3,4</t>
  </si>
  <si>
    <t>1.33 P1,P3 : (3,7+2,14)*2*3,4</t>
  </si>
  <si>
    <t>1.34 P1,P3 : (3,7+1,9)*2*3,4</t>
  </si>
  <si>
    <t>1.35 P1,P2 : (1,8+1)*2*3,4</t>
  </si>
  <si>
    <t>1.36 P1,P2 : (1,8+1)*2*3,4</t>
  </si>
  <si>
    <t>1.37 P1 : (2,3+5,29)*2*3,4</t>
  </si>
  <si>
    <t>1.38 P1,S5a : (6,57+2,5+5+1,726+1,1+1,25)*3,4</t>
  </si>
  <si>
    <t>1.39 P3,P1 : (3,85+1,35+1,726+2,3+2,14)*3,4</t>
  </si>
  <si>
    <t>1.40 P1,P3 : (3,85+1,9)*2*3,4</t>
  </si>
  <si>
    <t>1.41 P1,P2 : (2,3+1)*2*3,4</t>
  </si>
  <si>
    <t>1.42 P1,P2,S5b : (2,35+1,85)*2*3,4</t>
  </si>
  <si>
    <t>1.43 P1 : (22,83+1,59)*2*3,4</t>
  </si>
  <si>
    <t>3,15*3,4*2</t>
  </si>
  <si>
    <t>-0,9*2*5</t>
  </si>
  <si>
    <t>1.44 P1 : (3,795+3,03)*2*3,4</t>
  </si>
  <si>
    <t>1.45 P1 : (2,57+3,03)*2*3,4</t>
  </si>
  <si>
    <t>1.46 neobsazeno : 0</t>
  </si>
  <si>
    <t>1.47 P1,P2 : (1,84+1,3)*2*3,4</t>
  </si>
  <si>
    <t>1.48 P1,S6,P1b : (12,78+2,46)*2*3,4</t>
  </si>
  <si>
    <t>1.49 viz 1.14 : 0</t>
  </si>
  <si>
    <t>1.50 P1,S6,P1b : (9,77+3,91)*2*3,4</t>
  </si>
  <si>
    <t>1,5*3,4*2</t>
  </si>
  <si>
    <t>1.51 P1,S6,P1b : (7,97+2,46)*2*3,4</t>
  </si>
  <si>
    <t>1.52 P1,S6,P1b : (5,95+1,3)*2*3,4</t>
  </si>
  <si>
    <t>-1,3*2,3</t>
  </si>
  <si>
    <t>1.53 P1,P4,P5 : 45,46*3,5</t>
  </si>
  <si>
    <t>-1,2*2,2*3</t>
  </si>
  <si>
    <t>-13,485*3,1</t>
  </si>
  <si>
    <t>1.54 P1,P2 : (2,05+2,3)*2*3,4</t>
  </si>
  <si>
    <t>1.55 P1,P2 : (1,28+1,65)*2*3,4</t>
  </si>
  <si>
    <t>1.56 P1,P2 : (1,92+1,65)*2*3,4</t>
  </si>
  <si>
    <t>2.02 P1 : (1,35+1,65)*2*4,75</t>
  </si>
  <si>
    <t>2.05 P1 : (1,55+2,95)*2*4,75</t>
  </si>
  <si>
    <t>z tělocvičny : (2,07+1,3+1,5+1,8)*4,75</t>
  </si>
  <si>
    <t>602021235RU1</t>
  </si>
  <si>
    <t xml:space="preserve">Omítka stěn z hotových směsí základní, vápenosádrová, lehčená, gletovaná ocelovým hladítkem, tloušťka vrstvy 10 mm,  </t>
  </si>
  <si>
    <t>612409992T00</t>
  </si>
  <si>
    <t>Spára přechod zdivo/SDK,akrylátový tmel "Technická specifikace dle PD"</t>
  </si>
  <si>
    <t>D 1.1.13 Z24 : 298,3</t>
  </si>
  <si>
    <t>612473186R00</t>
  </si>
  <si>
    <t>Omítky vnitřní zdiva ze suchých směsí příplatek za zabudované rohovníky</t>
  </si>
  <si>
    <t>omítka vápenocementová, strojně nebo ručně nanášená v podlaží i ve schodišti na jakýkoliv druh podkladu, kompletní souvrství</t>
  </si>
  <si>
    <t>D 1.1.13 Z20 : 43*3,4+2*4,5+1,85+1*5+1,84+2,1+0,95+0,95+1,9*2+0,96+2,5+1,3</t>
  </si>
  <si>
    <t>D 1.1.13 Z87 : 146,30</t>
  </si>
  <si>
    <t>612481211R00</t>
  </si>
  <si>
    <t>Vyztužení povrchu vnitřních stěn sklotextilní síťovinou bez dodávky síťoviny a stěrkového tmelu</t>
  </si>
  <si>
    <t>S8 obvod haly, obvod schodiště a únikového schodiště : 169,3*0,3+17,5*0,5+7,34*2*0,5</t>
  </si>
  <si>
    <t>622319051RT3</t>
  </si>
  <si>
    <t>Příslušenství pro zateplovací systém pro omítku tloušťky 10 mm, ukončení omítky, PVC profilem s tkaninou, Lišta omítková ukončovací; materiál: plast; tkanina sklovláknitá</t>
  </si>
  <si>
    <t>D.1.1.13 Z19 : 910,54-144,76-22,38-12,35-46,08-9,7+1,65*2+1,35+2,55+1,55+1,8+1,5+1,3+1,7+46,23+1,4*2</t>
  </si>
  <si>
    <t>622473187R00</t>
  </si>
  <si>
    <t>Příplatek montáž okenní začišťovací lišty</t>
  </si>
  <si>
    <t>D.1.1.13 Z36 : 5,1</t>
  </si>
  <si>
    <t>622473187RT2</t>
  </si>
  <si>
    <t>Příplatek za okenní začišťovací lištu včetně dodávky, Lišta omítková</t>
  </si>
  <si>
    <t>D.1.1.13 Z37 : 5,1</t>
  </si>
  <si>
    <t>784011221RT2</t>
  </si>
  <si>
    <t>Ostatní práce zakrytí předmětů,  , včetně dodávky fólie tl. 0,04 mm</t>
  </si>
  <si>
    <t>800-784</t>
  </si>
  <si>
    <t>POL1_7</t>
  </si>
  <si>
    <t>obklady : 363,16515</t>
  </si>
  <si>
    <t>612Z95</t>
  </si>
  <si>
    <t>Dilatační lišta do vnitřní omítky dodávka a montáž "Technická specifikace dle PD"</t>
  </si>
  <si>
    <t>D.1.1.13 Z95 : 24,64</t>
  </si>
  <si>
    <t>612Z96</t>
  </si>
  <si>
    <t>Dilatační lišta rohová do vnitřní omítky dodávka a montáž "Technická specifikace dle PD"</t>
  </si>
  <si>
    <t>D.1.1.13 Z96 : 6,8</t>
  </si>
  <si>
    <t>283501451R</t>
  </si>
  <si>
    <t>lišta připojovací; okenní a dveřní; materiál plast+tkanina, s těsnicím páskem; l = 1 600 mm; samolepicí; bíločervená</t>
  </si>
  <si>
    <t>SPCM</t>
  </si>
  <si>
    <t>Specifikace</t>
  </si>
  <si>
    <t>POL3_1</t>
  </si>
  <si>
    <t>D.1.1.13 Z36 : 4</t>
  </si>
  <si>
    <t>622311124RU1</t>
  </si>
  <si>
    <t>Zateplení soklu soklovým polystyrénem, tloušťky 140 mm, kontaktní nátěr a mozaiková omítka, Výrobek izolační pro budovy z pěnového polystyrenu (EPS) tvar: deska; tl = 140 mm; OH = 30 kg/m3; lambda = 0,035 W/(m.K); pevnost v tlaku = 150 kPa...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</si>
  <si>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</si>
  <si>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S2 :  2*47,15+0,5*18,07+21,33*1,8+15,24*0,5+16,1+1,18*8,91+39,4*1,75</t>
  </si>
  <si>
    <t>622311124RV1</t>
  </si>
  <si>
    <t>Zateplení soklu soklovým polystyrénem, tloušťky 140 mm, zakončené stěrkou s výztužnou tkaninou, Výrobek izolační pro budovy z pěnového polystyrenu (EPS) tvar: deska; tl = 140 mm; OH = 30 kg/m3; lambda = 0,035 W/(m.K); pevnost v tlaku = 150 kPa...</t>
  </si>
  <si>
    <t>S3 : 1,2*47,15+1,44*9,01+1,19*8,5+0,94*12+0,69*9,59+81,65+1,94*15,59+2,19*3+1,14*3+1,39*17,51</t>
  </si>
  <si>
    <t>622481291R00</t>
  </si>
  <si>
    <t xml:space="preserve">Montáž lišty rohové, nadpražní nebo dilatační do výztužné stěrky </t>
  </si>
  <si>
    <t>D.1.1.13 Z27 : 11,3</t>
  </si>
  <si>
    <t>D.1.1.13 Z91 : 6</t>
  </si>
  <si>
    <t>622481292R00</t>
  </si>
  <si>
    <t xml:space="preserve">Montáž podparapetní lišty do výztužné stěrky, bez dodávky </t>
  </si>
  <si>
    <t>D.1.1.13 Z26 : 47,15*2+39,4*2</t>
  </si>
  <si>
    <t>28350207R</t>
  </si>
  <si>
    <t>profil dilatační průběžný; plast+tkanina</t>
  </si>
  <si>
    <t>D.1.1.13 Z91 : 6*1,1</t>
  </si>
  <si>
    <t>283502707R</t>
  </si>
  <si>
    <t>profil plastový stavební parapetní; s tkaninou; tkanina 100 mm</t>
  </si>
  <si>
    <t>D.1.1.13 Z26 : (47,15*2+39,4*2)*1,1</t>
  </si>
  <si>
    <t>55392740.AR</t>
  </si>
  <si>
    <t>Lišta omítková rohová, s prolisem; materiál: hliník; šířka ramene = 22 mm; tkanina 150 x 100 mm</t>
  </si>
  <si>
    <t>D.1.1.13 Z27 : 11,3*1,1</t>
  </si>
  <si>
    <t>631317110R00</t>
  </si>
  <si>
    <t>Mazanina z betonu prostého řezání dilatačních spár v čerstvém betonu prostém, hloubky 0-100 mm</t>
  </si>
  <si>
    <t>(z kameniva) hlazená dřevěným hladítkem</t>
  </si>
  <si>
    <t>D 1.1.13 Z13 : (1*51+3*2+11,22+1,2*9+3,8+1,9+3,8+5,1+3,5+3*1+5,6+2,5+2,5+4+2,1+1,3+1,4+1,5+2,2+1,1+1,4+1,2)*1,1</t>
  </si>
  <si>
    <t>631317215R00</t>
  </si>
  <si>
    <t>Mazanina z betonu prostého řezání dilatačních spár v čerstvém betonu vyztuženém, hloubky 0-150 mm</t>
  </si>
  <si>
    <t>631317120R00</t>
  </si>
  <si>
    <t>Mazanina z betonu prostého řezání dilatačních spár v čerstvém betonu prostém, hloubky 0-200 mm</t>
  </si>
  <si>
    <t>D 1.1.13 Z16 : 5,5+3,9+2,5+4,6*9</t>
  </si>
  <si>
    <t>631317121T00</t>
  </si>
  <si>
    <t>Dilatační lišta do cementového potěru  "Technická specifikace dle PD"</t>
  </si>
  <si>
    <t>D 1.1.13 Z13 : 139,612</t>
  </si>
  <si>
    <t>631317122T00</t>
  </si>
  <si>
    <t>Oddělovací profil pro lité podlahy "Technická specifikace dle PD" D+M</t>
  </si>
  <si>
    <t>D 1.1.13 Z31 : 1,4*5</t>
  </si>
  <si>
    <t>631319171R00</t>
  </si>
  <si>
    <t xml:space="preserve">Příplatek za stržení povrchu tloušťka mazaniny do 80 mm </t>
  </si>
  <si>
    <t>m3</t>
  </si>
  <si>
    <t>spodní vrstvy mazaniny latí před vložením výztuže nebo pletiva pro tloušťku obou vrstev mazaniny</t>
  </si>
  <si>
    <t>Hodnota z bývalého odkazu. : 30,37634</t>
  </si>
  <si>
    <t>631361921RT0</t>
  </si>
  <si>
    <t>Výztuž mazanin z betonů a z lehkých betonů ze svařovaných sítí průměr drátu 4 mm, velikost oka 150/150 mm</t>
  </si>
  <si>
    <t>t</t>
  </si>
  <si>
    <t>včetně distančních prvků</t>
  </si>
  <si>
    <t>D 1.1.2 1.01 PDL2,PDL3,PDL4 : 512,21*0,00135</t>
  </si>
  <si>
    <t>632421132T00</t>
  </si>
  <si>
    <t>Potěr WEBER Saint-Gobain,ručně zpracovaný,tl.22 mm-weberniv dur, samoniv., pevnost 35 MPa, s vlákny</t>
  </si>
  <si>
    <t>včetně penetrace podkladu.</t>
  </si>
  <si>
    <t>2.02 PDL7 : 2,07</t>
  </si>
  <si>
    <t>2.04 PDL6 : 167,23</t>
  </si>
  <si>
    <t>2.05 PDL6 : 5,52</t>
  </si>
  <si>
    <t>632443221R00</t>
  </si>
  <si>
    <t>Potěr litý cementový pevnost v tlaku 25 MPa, pokládaná plocha do 500 m2, tloušťky 50 mm</t>
  </si>
  <si>
    <t>dovoz směsi, doprava pomocí šnekového čerpadla, lití hadicí na plochu, srovnání latí do roviny</t>
  </si>
  <si>
    <t>D 1.1.2 1.01 PDL2 : 7,81</t>
  </si>
  <si>
    <t>1.02 PDL2 : 3,72</t>
  </si>
  <si>
    <t>1.03 PDL2 : 86,52</t>
  </si>
  <si>
    <t>1.04 PDL2 : 4,09</t>
  </si>
  <si>
    <t>1.05 PDL2 : 16,44</t>
  </si>
  <si>
    <t>1.13 PDL2 : 11,35</t>
  </si>
  <si>
    <t>1.18 PDL2 : 6,55</t>
  </si>
  <si>
    <t>1.19 PDL2 : 6,37</t>
  </si>
  <si>
    <t>1.43 PDL2 : 36,79</t>
  </si>
  <si>
    <t>1.44 PDL2 : 11,28</t>
  </si>
  <si>
    <t>1.45 PDL2 : 7,79</t>
  </si>
  <si>
    <t>1.51 PDL2 : 19,61</t>
  </si>
  <si>
    <t>1.37 PDL2 : 12,3</t>
  </si>
  <si>
    <t>1.38 PDL2 : 18,11</t>
  </si>
  <si>
    <t>1.31 PDL2 : 10,96</t>
  </si>
  <si>
    <t>1.32 PDL2 : 10,96</t>
  </si>
  <si>
    <t>1.24 PDL2 : 39,65</t>
  </si>
  <si>
    <t>1.25 PDL2 : 10,96</t>
  </si>
  <si>
    <t>1.26 PDL2 : 10,96</t>
  </si>
  <si>
    <t>1.21 PDL2 : 9,42</t>
  </si>
  <si>
    <t>1.22 PDL2 : 3,46</t>
  </si>
  <si>
    <t>Mezisoučet</t>
  </si>
  <si>
    <t>1.06 PDL3 : 4,71</t>
  </si>
  <si>
    <t>1.07 PDL3 : 1,23</t>
  </si>
  <si>
    <t>1.08 PDL3 : 1,25</t>
  </si>
  <si>
    <t>1.09 PDL3 : 6,28</t>
  </si>
  <si>
    <t>1.10 PDL3 : 4,25</t>
  </si>
  <si>
    <t>1.11 PDL3 : 1,96</t>
  </si>
  <si>
    <t>1.12 PDL3 : 6,76</t>
  </si>
  <si>
    <t>1.16 PDL3 : 1,84</t>
  </si>
  <si>
    <t>1.17 PDL3 : 2,48</t>
  </si>
  <si>
    <t>1.20 PDL3 : 2,44</t>
  </si>
  <si>
    <t>1.23 PDL3 : 1,42</t>
  </si>
  <si>
    <t>1.27 PDL3 : 8,03</t>
  </si>
  <si>
    <t>1.28 PDL3 : 7,15</t>
  </si>
  <si>
    <t>1.29 PDL3 : 1,65</t>
  </si>
  <si>
    <t>1.30 PDL3 : 1,63</t>
  </si>
  <si>
    <t>1.33 PDL3 : 8,03</t>
  </si>
  <si>
    <t>1.34 PDL3 : 7,15</t>
  </si>
  <si>
    <t>1.35 PDL3 : 1,65</t>
  </si>
  <si>
    <t>1.36 PDL3 : 1,65</t>
  </si>
  <si>
    <t>1.39 PDL3 : 7,7</t>
  </si>
  <si>
    <t>1.40 PDL3 : 7,45</t>
  </si>
  <si>
    <t>1.41 PDL3 : 2,15</t>
  </si>
  <si>
    <t>1.42 PDL3 : 4,48</t>
  </si>
  <si>
    <t>1.47 PDL3 : 2,12</t>
  </si>
  <si>
    <t>1.54 PDL3 : 3,98</t>
  </si>
  <si>
    <t>1.55 PDL3 : 2,22</t>
  </si>
  <si>
    <t>1.56 PDL3 : 3,03</t>
  </si>
  <si>
    <t>1.48 PDL4 : 31,44</t>
  </si>
  <si>
    <t>1.50 : 30,98</t>
  </si>
  <si>
    <t>632443222R00</t>
  </si>
  <si>
    <t>Potěr litý cementový pevnost v tlaku 25 MPa, pokládaná plocha do 500 m2, příplatek za každých 5 mm tloušťky</t>
  </si>
  <si>
    <t xml:space="preserve">  D 1.1.2 1.01 PDL2 : 7,81</t>
  </si>
  <si>
    <t xml:space="preserve">  1.02 PDL2 : 3,72</t>
  </si>
  <si>
    <t xml:space="preserve">  1.03 PDL2 : 86,52</t>
  </si>
  <si>
    <t xml:space="preserve">  1.04 PDL2 : 4,09</t>
  </si>
  <si>
    <t xml:space="preserve">  1.05 PDL2 : 16,44</t>
  </si>
  <si>
    <t xml:space="preserve">  1.13 PDL2 : 11,35</t>
  </si>
  <si>
    <t xml:space="preserve">  1.18 PDL2 : 6,55</t>
  </si>
  <si>
    <t xml:space="preserve">  1.19 PDL2 : 6,37</t>
  </si>
  <si>
    <t xml:space="preserve">  1.43 PDL2 : 36,79</t>
  </si>
  <si>
    <t xml:space="preserve">  1.44 PDL2 : 11,28</t>
  </si>
  <si>
    <t xml:space="preserve">  1.45 PDL2 : 7,79</t>
  </si>
  <si>
    <t xml:space="preserve">  1.51 PDL2 : 19,61</t>
  </si>
  <si>
    <t xml:space="preserve">  1.37 PDL2 : 12,3</t>
  </si>
  <si>
    <t xml:space="preserve">  1.38 PDL2 : 18,11</t>
  </si>
  <si>
    <t xml:space="preserve">  1.31 PDL2 : 10,96</t>
  </si>
  <si>
    <t xml:space="preserve">  1.32 PDL2 : 10,96</t>
  </si>
  <si>
    <t xml:space="preserve">  1.24 PDL2 : 39,65</t>
  </si>
  <si>
    <t xml:space="preserve">  1.25 PDL2 : 10,96</t>
  </si>
  <si>
    <t xml:space="preserve">  1.26 PDL2 : 10,96</t>
  </si>
  <si>
    <t xml:space="preserve">  1.21 PDL2 : 9,42</t>
  </si>
  <si>
    <t xml:space="preserve">  1.22 PDL2 : 3,46</t>
  </si>
  <si>
    <t xml:space="preserve">  1.06 PDL3 : 4,71</t>
  </si>
  <si>
    <t xml:space="preserve">  1.07 PDL3 : 1,23</t>
  </si>
  <si>
    <t xml:space="preserve">  1.08 PDL3 : 1,25</t>
  </si>
  <si>
    <t xml:space="preserve">  1.09 PDL3 : 6,28</t>
  </si>
  <si>
    <t xml:space="preserve">  1.10 PDL3 : 4,25</t>
  </si>
  <si>
    <t xml:space="preserve">  1.11 PDL3 : 1,96</t>
  </si>
  <si>
    <t xml:space="preserve">  1.12 PDL3 : 6,76</t>
  </si>
  <si>
    <t xml:space="preserve">  1.16 PDL3 : 1,84</t>
  </si>
  <si>
    <t xml:space="preserve">  1.17 PDL3 : 2,48</t>
  </si>
  <si>
    <t xml:space="preserve">  1.20 PDL3 : 2,44</t>
  </si>
  <si>
    <t xml:space="preserve">  1.23 PDL3 : 1,42</t>
  </si>
  <si>
    <t xml:space="preserve">  1.27 PDL3 : 8,03</t>
  </si>
  <si>
    <t xml:space="preserve">  1.28 PDL3 : 7,15</t>
  </si>
  <si>
    <t xml:space="preserve">  1.29 PDL3 : 1,65</t>
  </si>
  <si>
    <t xml:space="preserve">  1.30 PDL3 : 1,63</t>
  </si>
  <si>
    <t xml:space="preserve">  1.33 PDL3 : 8,03</t>
  </si>
  <si>
    <t xml:space="preserve">  1.34 PDL3 : 7,15</t>
  </si>
  <si>
    <t xml:space="preserve">  1.35 PDL3 : 1,65</t>
  </si>
  <si>
    <t xml:space="preserve">  1.36 PDL3 : 1,65</t>
  </si>
  <si>
    <t xml:space="preserve">  1.39 PDL3 : 7,7</t>
  </si>
  <si>
    <t xml:space="preserve">  1.40 PDL3 : 7,45</t>
  </si>
  <si>
    <t xml:space="preserve">  1.41 PDL3 : 2,15</t>
  </si>
  <si>
    <t xml:space="preserve">  1.42 PDL3 : 4,48</t>
  </si>
  <si>
    <t xml:space="preserve">  1.47 PDL3 : 2,12</t>
  </si>
  <si>
    <t xml:space="preserve">  1.54 PDL3 : 3,98</t>
  </si>
  <si>
    <t xml:space="preserve">  1.55 PDL3 : 2,22</t>
  </si>
  <si>
    <t xml:space="preserve">  1.56 PDL3 : 3,03</t>
  </si>
  <si>
    <t>449,79*4</t>
  </si>
  <si>
    <t xml:space="preserve">  1.48 PDL4 : 31,44</t>
  </si>
  <si>
    <t xml:space="preserve">  1.50 : 30,98</t>
  </si>
  <si>
    <t>62,42*6</t>
  </si>
  <si>
    <t>777101101R00</t>
  </si>
  <si>
    <t>Příprava podkladu vysávání podlah průmyslovým vysavačem</t>
  </si>
  <si>
    <t>800-773</t>
  </si>
  <si>
    <t>38638PC</t>
  </si>
  <si>
    <t>Zákrytová deska ŽB revizní šachty 1300x1100mm s hliníkovým poklopem 600x900mm- dodávka a montáž</t>
  </si>
  <si>
    <t xml:space="preserve">ks    </t>
  </si>
  <si>
    <t>D 1.1.2 1.-9 včetně D 1.1.13 Z1 : 2</t>
  </si>
  <si>
    <t>6313171Z97</t>
  </si>
  <si>
    <t>Chránička trubky UT PE "Technická specifikace dle PD" D+M</t>
  </si>
  <si>
    <t>D.1.1.13 Z97 : 36*2</t>
  </si>
  <si>
    <t>642944112RT3</t>
  </si>
  <si>
    <t>Osazení ocelových zárubní dvourámových konstrukce šroubovaná tloušťka stěny 100 mm, včetně dodávky zárubně, š. průchodu 700 mm, Zárubeň kovová obložková; pro dodatečnou montáž; průchozí š. = 700 mm; průchozí v. = 1970 mm; tl. stěny = 100 mm</t>
  </si>
  <si>
    <t>osazení ocelových dvourámových zárubní do stěnových konstrukcí staveb, především do hotových příček včetně omítky s příslušným stavebním rozměrem a hotovou podlahou</t>
  </si>
  <si>
    <t>D.1.1.13 T5 L : 3</t>
  </si>
  <si>
    <t>T5 P : 5</t>
  </si>
  <si>
    <t>642944114RT3</t>
  </si>
  <si>
    <t>Osazení ocelových zárubní dvourámových konstrukce šroubovaná tloušťka stěny 150 mm, včetně dodávky zárubně, š. průchodu 700 mm, Zárubeň kovová obložková; pro dodatečnou montáž; průchozí š. = 700 mm; průchozí v. = 1970 mm; tl. stěny = 150 mm</t>
  </si>
  <si>
    <t>D.1.1.13 T1 L : 2</t>
  </si>
  <si>
    <t>T1 P : 1</t>
  </si>
  <si>
    <t>T5 L : 1</t>
  </si>
  <si>
    <t>642944114RT4</t>
  </si>
  <si>
    <t>Osazení ocelových zárubní dvourámových konstrukce šroubovaná tloušťka stěny 150 mm, včetně dodávky zárubně, š. průchodu 800 mm, Zárubeň kovová obložková; pro dodatečnou montáž; průchozí š. = 800 mm; průchozí v. = 1970 mm; tl. stěny = 150 mm</t>
  </si>
  <si>
    <t>D.1.1.13 T2 L : 12</t>
  </si>
  <si>
    <t>T2 P : 7</t>
  </si>
  <si>
    <t>T9 L : 3</t>
  </si>
  <si>
    <t>T9 P : 2</t>
  </si>
  <si>
    <t>642944114RT5</t>
  </si>
  <si>
    <t>Osazení ocelových zárubní dvourámových konstrukce šroubovaná tloušťka stěny 150 mm, včetně dodávky zárubně, š. průchodu 900 mm, Zárubeň kovová obložková; pro dodatečnou montáž; průchozí š. = 900 mm; průchozí v. = 1970 mm; tl. stěny = 150 mm</t>
  </si>
  <si>
    <t>D.1.1.13 T3 L : 3</t>
  </si>
  <si>
    <t>T3 P : 1</t>
  </si>
  <si>
    <t>T4 L : 1</t>
  </si>
  <si>
    <t>T4 P : 3</t>
  </si>
  <si>
    <t>T6 P : 2</t>
  </si>
  <si>
    <t>T10 L : 2</t>
  </si>
  <si>
    <t>T15 : 1</t>
  </si>
  <si>
    <t>6429451AT</t>
  </si>
  <si>
    <t>Osaz.zár.oc .2rám.900+300x2200 atypických,včetně zárubně</t>
  </si>
  <si>
    <t>D.1.1.13 T8 P : 1</t>
  </si>
  <si>
    <t>642945AT</t>
  </si>
  <si>
    <t>Osaz.zár.oc.pož.2rám.900+300x2200 atypických,včetně zárubně</t>
  </si>
  <si>
    <t>D.1.1.13 T7 P : 2</t>
  </si>
  <si>
    <t>901PD4</t>
  </si>
  <si>
    <t>měření hluku - doba dozvuku v tělocvičně - po dokončení stavby - výsledky v souladu s ČSN 73 0527</t>
  </si>
  <si>
    <t>901PD5</t>
  </si>
  <si>
    <t>zkouška sportovní podlahy autorizovanou zkušebnou dle výběru investora</t>
  </si>
  <si>
    <t>901PD6</t>
  </si>
  <si>
    <t>výrobní dokumentace vybavení stavby</t>
  </si>
  <si>
    <t>901PD7</t>
  </si>
  <si>
    <t>výrobní dokumentace zábradlí</t>
  </si>
  <si>
    <t>901PD10</t>
  </si>
  <si>
    <t>výrobní obložení stěny u vstupu</t>
  </si>
  <si>
    <t>901PD11</t>
  </si>
  <si>
    <t>výrobní dokumentace obložení přístřešku nad vstupem</t>
  </si>
  <si>
    <t>901PD8</t>
  </si>
  <si>
    <t>měření hluku v exteriéru - od nových zdrojů hluku</t>
  </si>
  <si>
    <t>901PD9</t>
  </si>
  <si>
    <t>rozbor pitné vody</t>
  </si>
  <si>
    <t>941941032R00</t>
  </si>
  <si>
    <t>Montáž lešení lehkého pracovního řadového s podlahami šířky od 0,80 do 1,00 m, výšky přes 10 do 30 m</t>
  </si>
  <si>
    <t>800-3</t>
  </si>
  <si>
    <t>včetně kotvení</t>
  </si>
  <si>
    <t>49,15*12</t>
  </si>
  <si>
    <t>49,15*11</t>
  </si>
  <si>
    <t>39,4*12*2</t>
  </si>
  <si>
    <t>941941192R00</t>
  </si>
  <si>
    <t>Montáž lešení lehkého pracovního řadového s podlahami příplatek za každý další i započatý měsíc použití lešení  šířky šířky od 0,80 do 1,00 m a výšky přes 10 do 30 m</t>
  </si>
  <si>
    <t>2076,05*3</t>
  </si>
  <si>
    <t>941941832R00</t>
  </si>
  <si>
    <t>Demontáž lešení lehkého řadového s podlahami šířky od 0,8 do 1 m, výšky přes 10 do 30 m</t>
  </si>
  <si>
    <t>941955003R00</t>
  </si>
  <si>
    <t>Lešení lehké pracovní pomocné pomocné, o výšce lešeňové podlahy přes 1,9 do 2,5 m</t>
  </si>
  <si>
    <t>sádrokartony : 266,11+412,21+62,42</t>
  </si>
  <si>
    <t>ostatní pomocné : 200</t>
  </si>
  <si>
    <t>943943221R00</t>
  </si>
  <si>
    <t>Montáž lešení prostorového lehkého bez podlah výšky do 10 m</t>
  </si>
  <si>
    <t>pro zatížení podlahové plochy do 2 kPa (200 kg/m2),</t>
  </si>
  <si>
    <t>1207,68*9</t>
  </si>
  <si>
    <t>943943292R00</t>
  </si>
  <si>
    <t xml:space="preserve">Montáž lešení prostorového lehkého bez podlah příplatek  za každý další i započatý měsíc použití lešení pro zatížení podlahové plochy do 2 kPa (200 kg/m2) </t>
  </si>
  <si>
    <t>1207,68*9*2</t>
  </si>
  <si>
    <t>943943821R00</t>
  </si>
  <si>
    <t>Demontáž lešení prostorového lehkého výšky do 10 m</t>
  </si>
  <si>
    <t>bez podlah pro zatížení podlahové plochy do 2 kPa (200 kg/m2),</t>
  </si>
  <si>
    <t>943955021R00</t>
  </si>
  <si>
    <t>Montáž lešeňové podlahy s příčníky nebo podélníky, výšky do 10 m</t>
  </si>
  <si>
    <t>1207,68</t>
  </si>
  <si>
    <t>943955198R00</t>
  </si>
  <si>
    <t xml:space="preserve">Montáž lešeňové podlahy Pronájem lešeňových podlážek za den použití </t>
  </si>
  <si>
    <t>pro prostorové lešení</t>
  </si>
  <si>
    <t>1207,68*60</t>
  </si>
  <si>
    <t>943955821R00</t>
  </si>
  <si>
    <t>Demontáž lešeňové podlahy s příčníky nebo podélníky, výšky do 10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</si>
  <si>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</si>
  <si>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</si>
  <si>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D 1.1.2 1.01 PDL2,P1,AKU,S7 : 7,81</t>
  </si>
  <si>
    <t>1.02 PDL2,P1,AKU,S7 : 3,72</t>
  </si>
  <si>
    <t>1.03 PDL2,P1,AKU,S7 : 86,52</t>
  </si>
  <si>
    <t>1.04 PDL2,P1,AKU,S7 : 4,09</t>
  </si>
  <si>
    <t>1.05 PDL2,P1,AKU,S7 : 16,44</t>
  </si>
  <si>
    <t>1.06 PDL3,P2,P1,S5b,AKU,S7 : 4,71</t>
  </si>
  <si>
    <t>1.07 PDL3,P2,P1,S5b,AKU,S7 : 1,23</t>
  </si>
  <si>
    <t>1.08 PDL3,P2,P1,S5b,AKU,S7 : 1,25</t>
  </si>
  <si>
    <t>1.09 PDL3,P2,P1,AKU,S7 : 6,28</t>
  </si>
  <si>
    <t>1.10 PDL3,P2,P1,S5b,AKU,S7 : 4,25</t>
  </si>
  <si>
    <t>1.11 PDL3,P2,P1,S5b,AKU,S7 : 1,96</t>
  </si>
  <si>
    <t>1.12 PDL3,P2,P1,S5b,AKU,S7 : 6,76</t>
  </si>
  <si>
    <t>1.13 PDL2,P1 : 11,35</t>
  </si>
  <si>
    <t>1.14 PDL1,P1,P4,SDK,S6,P1b : 5,8</t>
  </si>
  <si>
    <t>1.15 PDL5,P1,AKU,S7 : 4,66</t>
  </si>
  <si>
    <t>1.16 PDL3,P2,P1,AKU,S7 : 1,84</t>
  </si>
  <si>
    <t>1.17 PDL3,P2,P1,AKU,S7 : 2,48</t>
  </si>
  <si>
    <t>1.18 PDL2,P1,AKU,S7 : 6,55</t>
  </si>
  <si>
    <t>1.19 PDL2,P1,AKU,S7 : 6,37</t>
  </si>
  <si>
    <t>1.20 PDL3,P3,P1,AKU,S7,C3 : 2,44</t>
  </si>
  <si>
    <t>1.21 PDL2,P2,P1,AKU,S7 : 9,42</t>
  </si>
  <si>
    <t>1.22 PDL2,P1,AKU,S7 : 3,46</t>
  </si>
  <si>
    <t>1.23 PDL3,P2,P1,AKU,S7 : 1,42</t>
  </si>
  <si>
    <t>1.24 PDL2,P1,AKU,S7 : 39,65</t>
  </si>
  <si>
    <t>1.25 PDL2,P1,AKU,S7 : 10,96</t>
  </si>
  <si>
    <t>1.26 PDL2,P1,AKU,S7 : 10,96</t>
  </si>
  <si>
    <t>1.27 PDL3,P3,P1,AKU,S7,C3 : 8,03</t>
  </si>
  <si>
    <t>1.28 PDL3,P3,P1,AKU,S7,C3 : 7,15</t>
  </si>
  <si>
    <t>1.29 PDL3,P2,P1,AKU,S7 : 1,65</t>
  </si>
  <si>
    <t>1.30 PDL3,P2,P1,AKU,S7 : 1,63</t>
  </si>
  <si>
    <t>1.31 PDL2,P1,AKU,S7 : 10,96</t>
  </si>
  <si>
    <t>1.32 PDL2,P1,AKU,S7 : 10,96</t>
  </si>
  <si>
    <t>1.33 PDL3,P3,P1,AKU,S7,C3 : 8,03</t>
  </si>
  <si>
    <t>1.34 PDL3,P3,P1,AKU,S7,C3 : 7,15</t>
  </si>
  <si>
    <t>1.35 PDL3,P2,P1,AKU,S7 : 1,65</t>
  </si>
  <si>
    <t>1.36 PDL3,P2,P1,AKU,S7 : 1,65</t>
  </si>
  <si>
    <t>1.37 PDL2,P1,AKU,S7 : 12,3</t>
  </si>
  <si>
    <t>1.38 PDL2,P1,S5aAKU,S7 : 18,11</t>
  </si>
  <si>
    <t>1.39 PDL3,P3,P1,AKU,S7,C3 : 7,7</t>
  </si>
  <si>
    <t>1.40 PDL3,P3,P1,AKU,S7,C3 : 7,45</t>
  </si>
  <si>
    <t>1.41 PDL3,P2,P1,AKU,S7 : 2,15</t>
  </si>
  <si>
    <t>1.42 PDL3,P2,P1,S5bAKU,S7 : 4,48</t>
  </si>
  <si>
    <t>1.43 PDL2,P1,AKU,S7 : 36,79</t>
  </si>
  <si>
    <t>1.44 PDL2,P1, : 11,28</t>
  </si>
  <si>
    <t>1.45 PDL2,P1,AKU,S7 : 7,79</t>
  </si>
  <si>
    <t>1.47 PDL3,P2,P1,AKU,S7 : 2,12</t>
  </si>
  <si>
    <t>1.48 PDL4,P1,SDK,S6,P1b : 31,44</t>
  </si>
  <si>
    <t>1.49 PDL1,P1,P4,SDK,S6,P1b : 13,22</t>
  </si>
  <si>
    <t>1.50 PDL4,P1,SDK,S6,P1b : 30,98</t>
  </si>
  <si>
    <t>1.51 PDL2,P1, : 19,61</t>
  </si>
  <si>
    <t>1.52 PDL5,PDL4,P1,SDK,S6,P1b : 6,89</t>
  </si>
  <si>
    <t>1.53 PDL1,P1,P4,P5 : 1188,66</t>
  </si>
  <si>
    <t>1.54 PDL3,P2,P1,AKU,S7 : 3,98</t>
  </si>
  <si>
    <t>1.55 PDL3,P2,P1,AKU,S7 : 2,22</t>
  </si>
  <si>
    <t>1.56 PDL3,P2,P1,AKU,S7 : 3,03</t>
  </si>
  <si>
    <t>2.01 PDL5,P1,SDK,S6,P1b : 10,53</t>
  </si>
  <si>
    <t>2.02 PDL7,P2,P1,S6a,SDK,S6,P1b : 2,07</t>
  </si>
  <si>
    <t>2.03 PDL5,P1,SDK,S6,P1b : 12,61</t>
  </si>
  <si>
    <t>2.04 PDL6,P1,SDK,S6,P1b : 167,23</t>
  </si>
  <si>
    <t>2.05 PDL6,P1,SDK,S6,P1b : 5,52</t>
  </si>
  <si>
    <t>953941312R00</t>
  </si>
  <si>
    <t>Osazení předmětů na hmoždinky osazení hasicího přístroje</t>
  </si>
  <si>
    <t>D.1.1.13 Z40 : 8</t>
  </si>
  <si>
    <t>954R</t>
  </si>
  <si>
    <t>označení únikových cest,hydrantů,uzávěrů,bezpečnostních info.a pod.-"Technická specifikace dle PD</t>
  </si>
  <si>
    <t>D.1.1.13 Z52,Z54,Z41 : 13+20+1</t>
  </si>
  <si>
    <t>954Z66</t>
  </si>
  <si>
    <t>Piktogramy na dveře dodávka a montáž "Technická specifikace dle PD</t>
  </si>
  <si>
    <t>D.1.1.13 Z66 : 28</t>
  </si>
  <si>
    <t>954Z85</t>
  </si>
  <si>
    <t>Kontejner černý na komunální odpad, objem 1100 l "Technická specifikace dle PD</t>
  </si>
  <si>
    <t>D.1.1.13 Z85 : 2</t>
  </si>
  <si>
    <t>954Z86</t>
  </si>
  <si>
    <t>Orientační nápisy na stěny "Technická specifikace dle PD dodávka a montáž</t>
  </si>
  <si>
    <t>D.1.1.13 Z86 : 1</t>
  </si>
  <si>
    <t>44984123T</t>
  </si>
  <si>
    <t>Přístroj hasicí práškový 34A</t>
  </si>
  <si>
    <t>998014011R00</t>
  </si>
  <si>
    <t>Přesun hmot, budovy mont. jednopodl. s pláštěm</t>
  </si>
  <si>
    <t>711212000RW2</t>
  </si>
  <si>
    <t>Izolace proti vodě nátěr podkladní pod hydroizolační stěrky</t>
  </si>
  <si>
    <t>800-711</t>
  </si>
  <si>
    <t>D 1.1.2 1.06 PDL3 : 4,71</t>
  </si>
  <si>
    <t>(1,35+1,65)*2*0,3</t>
  </si>
  <si>
    <t>-0,8*0,3</t>
  </si>
  <si>
    <t>711212002RW1</t>
  </si>
  <si>
    <t>Izolace proti vodě stěrka hydroizolační  proti vlkosti a tlakové vodě</t>
  </si>
  <si>
    <t>711212601RT2</t>
  </si>
  <si>
    <t>Izolace proti vodě doplňky  těsnicí pás š.100 mm do spoje podlaha-stěna</t>
  </si>
  <si>
    <t>1.06,1.07,1.08 : (3,8+2,8)*2</t>
  </si>
  <si>
    <t>1.09,1.10,1.11 : (5,32+3,46)*2</t>
  </si>
  <si>
    <t>(0,275*2+0,3)</t>
  </si>
  <si>
    <t>1.12 : (2,8+2,5)*2</t>
  </si>
  <si>
    <t>1.20 : (1,18+1,3)*2</t>
  </si>
  <si>
    <t>1.23 : (2,29+0,8)*2</t>
  </si>
  <si>
    <t>1.27 : (3,7+2,14)*2</t>
  </si>
  <si>
    <t>0,3*2</t>
  </si>
  <si>
    <t>1.28 : (3,7+1,9)*2</t>
  </si>
  <si>
    <t>1.29 : (1,8+1)*2</t>
  </si>
  <si>
    <t>1.30 : (1,8+1)*2</t>
  </si>
  <si>
    <t>1.33 : (3,7+2,14)*2</t>
  </si>
  <si>
    <t>1.34 : (3,7+1,9)*2</t>
  </si>
  <si>
    <t>1.35 : (1,8+1)*2</t>
  </si>
  <si>
    <t>1.36 : (1,8+1)*2</t>
  </si>
  <si>
    <t>1.39 : (3,85+1,35+1,726+2,3+2,14)</t>
  </si>
  <si>
    <t>1.40 : (3,85+1,9)*2</t>
  </si>
  <si>
    <t>1.41 : (2,3+1)*2</t>
  </si>
  <si>
    <t>1.42 : (2,35+1,85)*2</t>
  </si>
  <si>
    <t>1.47 : (1,84+1,3)*2</t>
  </si>
  <si>
    <t>1.54 : (2,05+2,3)*2</t>
  </si>
  <si>
    <t>1.55 : (1,28+1,65)*2</t>
  </si>
  <si>
    <t>1.56 : (1,92+1,65)*2</t>
  </si>
  <si>
    <t>2.02 : (1,35+1,65)*2</t>
  </si>
  <si>
    <t>711212602RT2</t>
  </si>
  <si>
    <t>Izolace proti vodě doplňky  těsnicí roh do spoje podlaha stěna</t>
  </si>
  <si>
    <t>1.06 : 6</t>
  </si>
  <si>
    <t>1.09-1.11 : 19</t>
  </si>
  <si>
    <t>1.10 : 1</t>
  </si>
  <si>
    <t>1.11 : 1</t>
  </si>
  <si>
    <t>1.12 : 8</t>
  </si>
  <si>
    <t>1.20 : 2</t>
  </si>
  <si>
    <t>1.22 : 4</t>
  </si>
  <si>
    <t>1.23 : 5</t>
  </si>
  <si>
    <t>1.27,1.28 : 15</t>
  </si>
  <si>
    <t>1.29 : 5</t>
  </si>
  <si>
    <t>1.30 : 6</t>
  </si>
  <si>
    <t>1.33,1.34 : 15</t>
  </si>
  <si>
    <t>1.35 : 6</t>
  </si>
  <si>
    <t>1.36 : 5</t>
  </si>
  <si>
    <t>1.39 : 6</t>
  </si>
  <si>
    <t>1.40 : 10</t>
  </si>
  <si>
    <t>1.41 : 6</t>
  </si>
  <si>
    <t>1.42 : 7</t>
  </si>
  <si>
    <t>1.47 : 5</t>
  </si>
  <si>
    <t>1.54 : 4</t>
  </si>
  <si>
    <t>1.55 : 4</t>
  </si>
  <si>
    <t>1.56 : 6</t>
  </si>
  <si>
    <t>711212611RT2</t>
  </si>
  <si>
    <t>Izolace proti vodě doplňky  těsnicí pás šířky 100 mm do svislých koutů</t>
  </si>
  <si>
    <t>1.06,1.07,1.08 : 5*1,8</t>
  </si>
  <si>
    <t>1.09,1.10,1.11 : 11*1,8</t>
  </si>
  <si>
    <t>1.12 : 4*1,8</t>
  </si>
  <si>
    <t>1.20 : 4*2,4</t>
  </si>
  <si>
    <t>1.23 : 4*1,8</t>
  </si>
  <si>
    <t>1.27 : 5*2,4</t>
  </si>
  <si>
    <t>1.28 : 4*2,4</t>
  </si>
  <si>
    <t>1.29 : 4*2,4</t>
  </si>
  <si>
    <t>1.30 : 5*2,4</t>
  </si>
  <si>
    <t>1.33 : 5*2,4</t>
  </si>
  <si>
    <t>1.34 : 4*2,4</t>
  </si>
  <si>
    <t>1.35 : 5*2,4</t>
  </si>
  <si>
    <t>1.36 : 4*2,4</t>
  </si>
  <si>
    <t>1.39 : 6*2,4</t>
  </si>
  <si>
    <t>1.40 : 4*2,4</t>
  </si>
  <si>
    <t>1.41 : 5*2,4</t>
  </si>
  <si>
    <t>1.42 : 5*1,8</t>
  </si>
  <si>
    <t>1.47 : 4*1,8</t>
  </si>
  <si>
    <t>1.54 : 4*1,8</t>
  </si>
  <si>
    <t>1.55 : 4*1,8</t>
  </si>
  <si>
    <t>1.56 : 5*1,8</t>
  </si>
  <si>
    <t>711823121RT7</t>
  </si>
  <si>
    <t>Ochrana konstrukcí nopovou fólií svisle, výška nopu 8 mm, včetně dodávky fólie</t>
  </si>
  <si>
    <t>711823129RT1</t>
  </si>
  <si>
    <t>Ochrana konstrukcí nopovou fólií ukončovací lišta,  , bez dodávky lišty</t>
  </si>
  <si>
    <t>D.1.1.13 Z98 : 146,6</t>
  </si>
  <si>
    <t>762431225R00</t>
  </si>
  <si>
    <t>Obložení stěn montáž  deskou dřevoštěpkovou, tloušťky do 8 mm</t>
  </si>
  <si>
    <t>800-762</t>
  </si>
  <si>
    <t>5537000101T</t>
  </si>
  <si>
    <t>Ukončovací AL lišta pro nopové fólie - 70mm, 2m ŠEDÁ 9006</t>
  </si>
  <si>
    <t>D.1.1.13 Z98 : 81</t>
  </si>
  <si>
    <t>60725017R</t>
  </si>
  <si>
    <t>Deska z plochých třísek (OSB) typ: 3; tl = 25,0 mm; povrch: nebroušený; hrana: rovná</t>
  </si>
  <si>
    <t>S3 : 243,79*1,1</t>
  </si>
  <si>
    <t>998711102R00</t>
  </si>
  <si>
    <t>Přesun hmot pro izolace proti vodě svisle do 12 m</t>
  </si>
  <si>
    <t>50 m vodorovně měřeno od těžiště půdorysné plochy skládky do těžiště půdorysné plochy objektu</t>
  </si>
  <si>
    <t>763614211RW6</t>
  </si>
  <si>
    <t>Montáž podlahy, z desek tl. nad 18 mm, na sraz, přibitím, včetně dodávky desky dřevoštěpkové</t>
  </si>
  <si>
    <t>800-763</t>
  </si>
  <si>
    <t>POL1_</t>
  </si>
  <si>
    <t>vč. dodávky a montáže spojovacího materiálu</t>
  </si>
  <si>
    <t>přístřešek nad vstupem SCH3 : 30,2*1,75</t>
  </si>
  <si>
    <t>711171559RU2</t>
  </si>
  <si>
    <t>Provedení izolace proti zemní vlhkosti termoplasty vodorovné, volně položené, fólie z PVC, tloušťky 1,5 mm</t>
  </si>
  <si>
    <t>RTS 23/ I</t>
  </si>
  <si>
    <t>SCH3 : 30,2*1,75*1,1</t>
  </si>
  <si>
    <t>712378006R00</t>
  </si>
  <si>
    <t>Klempířské doplňky k povlakovým krytinám z fólií rohová lišta vnější, RŠ 100 mm, z pozinkovaného plechu s povrchovou úpravou PVC</t>
  </si>
  <si>
    <t>včetně dodávek výrobků</t>
  </si>
  <si>
    <t>Úprava délky a připevnění rohové lišty natloukacími hmoždinkami včetně dodávky lišty.</t>
  </si>
  <si>
    <t>SCH3 : 1,75*2+30,2</t>
  </si>
  <si>
    <t>712378003R00</t>
  </si>
  <si>
    <t>Klempířské doplňky k povlakovým krytinám z fólií atiková okapnice, RŠ 250 mm, z pozinkovaného plechu s povrchovou úpravou PVC</t>
  </si>
  <si>
    <t>Úprava délky a připevnění okapnice natloukacími hmoždinkami včetně dodávky okapnice.</t>
  </si>
  <si>
    <t>SCH3 : 30,2</t>
  </si>
  <si>
    <t>289971211R00</t>
  </si>
  <si>
    <t>Zřízení vrstvy z geotextilie na upraveném povrchu sklon do 1:5, šířka od 0 do 3 m</t>
  </si>
  <si>
    <t>800-2</t>
  </si>
  <si>
    <t>SCH3 : 30,2*1,75</t>
  </si>
  <si>
    <t>69366198R</t>
  </si>
  <si>
    <t>Geosyntetika typ: geotextilie; netkaná; materiál: PP; tl (2 kPa) = 2,9 mm; plošná hmotnost = 300 g/m2; Pevnost v tahu podélně = 20,0 kN/m; Pevnost v tahu příčně = 11,5 kN/m</t>
  </si>
  <si>
    <t>POL3_</t>
  </si>
  <si>
    <t>Odkaz na mn. položky pořadí 103 : 52,85000*1,1</t>
  </si>
  <si>
    <t>713111221RK6</t>
  </si>
  <si>
    <t>Montáž tepelné izolace stropů parotěsná zábrana zavěšených podhledů s přelepením spojů, včetně dodávky fólie</t>
  </si>
  <si>
    <t>800-713</t>
  </si>
  <si>
    <t>"Technická specifikace dle PD</t>
  </si>
  <si>
    <t>SDK : 266,11+412,21+62,42</t>
  </si>
  <si>
    <t>713121121RT1</t>
  </si>
  <si>
    <t>Montáž tepelné izolace podlah  dvouvrstvá, bez dodávky materiálu</t>
  </si>
  <si>
    <t>1.50 PDL4 : 30,98</t>
  </si>
  <si>
    <t>713131131R00</t>
  </si>
  <si>
    <t>Montáž tepelné izolace stěn lepením</t>
  </si>
  <si>
    <t xml:space="preserve"> "Technická specifikace dle PD"</t>
  </si>
  <si>
    <t>S9 : 12*0,15*3,4+0,15*8,1*2+46,23*0,15</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</si>
  <si>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</si>
  <si>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</si>
  <si>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</si>
  <si>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</si>
  <si>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D 1.1.13 Z14 : (910,54-144,76-11,11-22,38)*1,1</t>
  </si>
  <si>
    <t>7131311S11</t>
  </si>
  <si>
    <t>Pěnová izolace pro utěsnění spáry mezi panelem a podkladní konstrukcí D+M</t>
  </si>
  <si>
    <t>dle zvyklostí dodavatele sendvičových panelů</t>
  </si>
  <si>
    <t>S 11 : (47,15+39,4)*2</t>
  </si>
  <si>
    <t>28375854R</t>
  </si>
  <si>
    <t>Výrobek izolační pro budovy z pěnového polystyrenu (EPS) tvar: deska; typ: s grafitem; tl = 60 mm; OH = 25 kg/m3; lambda = 0,030 W/(m.K); pevnost v tlaku = 150 kPa</t>
  </si>
  <si>
    <t>PDL 2,3,4 : 512,21*1,05*2</t>
  </si>
  <si>
    <t>63151669.AR</t>
  </si>
  <si>
    <t>rohož, pas izolační lamelový, pro tech. zařízení; minerální vlákno; tl. 20,0 mm; kašírování Al fólie vyztužená mřížkou; obj. hmotnost 55,00 kg/m3; hydrofobizováno</t>
  </si>
  <si>
    <t xml:space="preserve"> detail 1 S9 : 15,4845*1,1</t>
  </si>
  <si>
    <t>998713102R00</t>
  </si>
  <si>
    <t>Přesun hmot pro izolace tepelné v objektech výšky do 12 m</t>
  </si>
  <si>
    <t>50 m vodorovně</t>
  </si>
  <si>
    <t>nad schodištěm a u sloupů nářaďovny 1 do haly "Technická specifikace dle PD"</t>
  </si>
  <si>
    <t>S13 : 0,34*8,1*2+0,3*2*3,4</t>
  </si>
  <si>
    <t>762512125R00</t>
  </si>
  <si>
    <t>Položení podlah pod PVC montáž  desek cementotřískových ve dvou vrstvách šroubovaním</t>
  </si>
  <si>
    <t>762512245R00</t>
  </si>
  <si>
    <t>Položení podlah pod PVC montáž  šroubováním</t>
  </si>
  <si>
    <t>762595000R00</t>
  </si>
  <si>
    <t>Spojovací a ochranné prostředky hřebíky, vruty, impregnace</t>
  </si>
  <si>
    <t xml:space="preserve">  2.02 PDL7 : 2,07</t>
  </si>
  <si>
    <t xml:space="preserve">  2.04 PDL6 : 167,23</t>
  </si>
  <si>
    <t xml:space="preserve">  2.05 PDL6 : 5,52</t>
  </si>
  <si>
    <t>174,82*0,075</t>
  </si>
  <si>
    <t>762211S12</t>
  </si>
  <si>
    <t>Dodávka a montáž podstupnic schodiště tribuny  "Technická specifikace dle PD" bez V10b</t>
  </si>
  <si>
    <t>S12 : (13,6+14,13+10,05)*4</t>
  </si>
  <si>
    <t>762212S12</t>
  </si>
  <si>
    <t>Dodávka a montáž schodiště tribuny  "Technická specifikace dle PD"</t>
  </si>
  <si>
    <t xml:space="preserve">m2    </t>
  </si>
  <si>
    <t>S12 : 1,1*4*4*0,2+0,262*0,2*4*3*2+0,35*0,8+0,31+0,8</t>
  </si>
  <si>
    <t>60725012R</t>
  </si>
  <si>
    <t>Deska z plochých třísek (OSB) typ: 3; tl = 15,0 mm; povrch: nebroušený; hrana: rovná</t>
  </si>
  <si>
    <t>S13 : (0,34*8,1*2+0,3*2*3,4)*1,1</t>
  </si>
  <si>
    <t>60725111R</t>
  </si>
  <si>
    <t>174,82*3*1,1</t>
  </si>
  <si>
    <t>998762102R00</t>
  </si>
  <si>
    <t>Přesun hmot pro konstrukce tesařské v objektech výšky do 12 m</t>
  </si>
  <si>
    <t>764411137T00</t>
  </si>
  <si>
    <t>Oplechování parapetů z tažených Al profilů, rš 420mm  D+M  "Technická specifikace dle PD"</t>
  </si>
  <si>
    <t>D.1.1.13 K3 : 47,15*2+39,4*2</t>
  </si>
  <si>
    <t>764 K1</t>
  </si>
  <si>
    <t>Krycí lišta - horizontální přechod panel/stěna-provést systémově D+M "Technická specifikace dle PD"</t>
  </si>
  <si>
    <t>D.1.1.13 K1 : 38,48*2+46,23*2</t>
  </si>
  <si>
    <t>764 K2</t>
  </si>
  <si>
    <t>Napojení zděné stěny na obvodový panel - provést systémově D+M  "Technická specifikace dle PD"</t>
  </si>
  <si>
    <t>D.1.1.13 K2 : 3,4*14+4*4,5+1*8</t>
  </si>
  <si>
    <t>764 K4</t>
  </si>
  <si>
    <t>Instalační kanálek rozvodů elektro  D+M  "Technická specifikace dle PD"</t>
  </si>
  <si>
    <t>D.1.1.13 K4 : 11*2+1,5*5</t>
  </si>
  <si>
    <t>764411138T00</t>
  </si>
  <si>
    <t>Oplechování parapetů z tažených Al profilů, rš 490mm  D+M  "Technická specifikace dle PD"</t>
  </si>
  <si>
    <t>D.1.1.13 K5 : 1,3+1</t>
  </si>
  <si>
    <t>998764202R00</t>
  </si>
  <si>
    <t>Přesun hmot pro konstrukce klempířské v objektech výšky do 12 m</t>
  </si>
  <si>
    <t>800-764</t>
  </si>
  <si>
    <t>766661112R00</t>
  </si>
  <si>
    <t>Montáž dveřních křídel kompletizovaných otevíravých ,  , do ocelové nebo fošnové zárubně, jednokřídlových, šířky do 800 mm</t>
  </si>
  <si>
    <t>800-766</t>
  </si>
  <si>
    <t>T2 L : 12</t>
  </si>
  <si>
    <t>T5 L : 4</t>
  </si>
  <si>
    <t>766661122R00</t>
  </si>
  <si>
    <t>Montáž dveřních křídel kompletizovaných otevíravých ,  , do ocelové nebo fošnové zárubně, jednokřídlových, šířky přes 800 mm</t>
  </si>
  <si>
    <t>D 1.1.13 T3 L : 3</t>
  </si>
  <si>
    <t>T12 : 1</t>
  </si>
  <si>
    <t>T13 : 1</t>
  </si>
  <si>
    <t>766664912R00</t>
  </si>
  <si>
    <t>Oprava dveřních křídel doplňkové práce pro opravu dveřních křídel  vyřezání otvoru v dveřních křídlech pro zasklení nebo větrání, z tvrdého dřeva</t>
  </si>
  <si>
    <t>D.1.1.13 Z62 : 6</t>
  </si>
  <si>
    <t>766670021R00</t>
  </si>
  <si>
    <t xml:space="preserve">Doplňky ke dveřním křídlům - montáž </t>
  </si>
  <si>
    <t>dodávka kování součástí dodávky dveří</t>
  </si>
  <si>
    <t>T3 L : 3</t>
  </si>
  <si>
    <t>766699800R</t>
  </si>
  <si>
    <t>Montáž větracích dvířek do dveří,vč.mřížky dle VZT  D+M  "Technická specifikace dle PD"</t>
  </si>
  <si>
    <t>766Z67</t>
  </si>
  <si>
    <t>Generální klíč-rozsah dle D.1.1.11 (půdorysné schéma+ rozpis funkcí) "Technická specifikace dle PD"</t>
  </si>
  <si>
    <t>D.1.1.13 Z67 : 1</t>
  </si>
  <si>
    <t>766Z94</t>
  </si>
  <si>
    <t>Dřevěné dekorace stěn - rozsah dle D.1.1.17 "Technická specifikace dle PD"</t>
  </si>
  <si>
    <t>D.1.1.13 Z94 : 3,1*3,655+2,22*3,1</t>
  </si>
  <si>
    <t>611T1</t>
  </si>
  <si>
    <t>Dveře vnitřní laminát 1kř. plné HPL 70x197 dodávka "Technická specifikace dle PD"</t>
  </si>
  <si>
    <t>611T12</t>
  </si>
  <si>
    <t>Dveře vnitřní  1kř. plné  90+30x197 dodávka "Technická specifikace dle PD"</t>
  </si>
  <si>
    <t>D 1.1.13 T12 : 1</t>
  </si>
  <si>
    <t>611T2</t>
  </si>
  <si>
    <t>Dveře vnitřní laminát 1kř. plné HPL 80x197 dodávka "Technická specifikace dle PD"</t>
  </si>
  <si>
    <t>611T3</t>
  </si>
  <si>
    <t>Dveře vnitřní laminát 1kř. plné HPL 90x197 dodávka "Technická specifikace dle PD"</t>
  </si>
  <si>
    <t>998766202R00</t>
  </si>
  <si>
    <t>Přesun hmot pro konstrukce truhlářské v objektech výšky do 12 m</t>
  </si>
  <si>
    <t>767425131R00</t>
  </si>
  <si>
    <t>Montáž opláštění Montáž obkladů kovových Montáž ukončujících částí obkladů plechem r.š. 75 mm až 170 mm</t>
  </si>
  <si>
    <t>800-767</t>
  </si>
  <si>
    <t>D.1.1.13 Z33 : 50</t>
  </si>
  <si>
    <t>767D01</t>
  </si>
  <si>
    <t>Vstupní dveře AL plné 210x230cm dodávka a montáž "Technická specifikace dle PD"</t>
  </si>
  <si>
    <t>D.1.1.13 D01 : 1</t>
  </si>
  <si>
    <t>767D02</t>
  </si>
  <si>
    <t>Vstupní dveře AL prosklenné 200x230cm dodávka a montáž "Technická specifikace dle PD"</t>
  </si>
  <si>
    <t>D.1.1.13 D02 : 1</t>
  </si>
  <si>
    <t>767D03</t>
  </si>
  <si>
    <t>Vstupní dveře AL prosklenné 140x230cm dodávka a montáž "Technická specifikace dle PD"</t>
  </si>
  <si>
    <t>D.1.1.13 D03 : 1</t>
  </si>
  <si>
    <t>767D04</t>
  </si>
  <si>
    <t>Vstupní dveře AL prosklenné 130x230cm dodávka a montáž "Technická specifikace dle PD"</t>
  </si>
  <si>
    <t>D.1.1.13 D04 : 1</t>
  </si>
  <si>
    <t>767D05</t>
  </si>
  <si>
    <t>Vstupní dveře AL prosklenné 100x230cm dodávka a montáž "Technická specifikace dle PD"</t>
  </si>
  <si>
    <t>D.1.1.13 D05 : 1</t>
  </si>
  <si>
    <t>767T11</t>
  </si>
  <si>
    <t>2křídlé interiérové, prosklené-AL 90+90x220 montáž a dodávka "Technická specifikace dle PD"</t>
  </si>
  <si>
    <t>D 1.1.13 T11 : 1</t>
  </si>
  <si>
    <t>767Z38</t>
  </si>
  <si>
    <t>Venkovní žaluzie 5600 x 2800 mm  - dodávka a montáž "Technická specifikace dle PD"</t>
  </si>
  <si>
    <t>D.1.1.13 Z38 : 2</t>
  </si>
  <si>
    <t>767Z39</t>
  </si>
  <si>
    <t>Kastlík žaluzie venkovní žaluzie 5600mm  - dodávka a montáž "Technická specifikace dle PD"</t>
  </si>
  <si>
    <t>D.1.1.13 Z39 : 2</t>
  </si>
  <si>
    <t>767Z4</t>
  </si>
  <si>
    <t>Zábradlí tribuna - sklo - včetně kotvení a montáže "Technická specifikace dle PD"</t>
  </si>
  <si>
    <t>D.1.1.13 Z4 : 47,5</t>
  </si>
  <si>
    <t>767Z5</t>
  </si>
  <si>
    <t>Zábradlí ostatní vnitřní - včetně kotvení a montáže "Technická specifikace dle PD"</t>
  </si>
  <si>
    <t>D.1.1.13 Z5 a)zábradlí tribuny : 13,6</t>
  </si>
  <si>
    <t>b)zábradlí tribuny : 14,13</t>
  </si>
  <si>
    <t>c)zábradlí tribuny : 10,05</t>
  </si>
  <si>
    <t>d)zábradlí nad schodištěm : 8,35</t>
  </si>
  <si>
    <t>e)zábradlí nad schodištěm : 1,78</t>
  </si>
  <si>
    <t>f)zábradlí schodiště vč. mezipodesty, přesah 150 mm na obou stranách : 9,5</t>
  </si>
  <si>
    <t>g)zábradlí nad schodištěm : 0,55*2</t>
  </si>
  <si>
    <t>h)zábradlí nad únikovým schodištěm : 7,6</t>
  </si>
  <si>
    <t>i)zábradlí nad únikovým schodištěm : 1,06</t>
  </si>
  <si>
    <t>767Z56a</t>
  </si>
  <si>
    <t>Prostup sendvičovými panely  pro sání VJ3 - dodávka a montáž "Technická specifikace dle PD"</t>
  </si>
  <si>
    <t>D.1.1.13 Z56a : 1</t>
  </si>
  <si>
    <t>767Z56b</t>
  </si>
  <si>
    <t>Prostup sendvičovými panely  pro sání VJ1 - dodávka a montáž "Technická specifikace dle PD"</t>
  </si>
  <si>
    <t>D.1.1.13 Z56b : 1</t>
  </si>
  <si>
    <t>767Z56c</t>
  </si>
  <si>
    <t>Prostup sendvičovými panely  pro sání LV1 - dodávka a montáž "Technická specifikace dle PD"</t>
  </si>
  <si>
    <t>D.1.1.13 Z56c : 1</t>
  </si>
  <si>
    <t>767Z56d</t>
  </si>
  <si>
    <t>D.1.1.13 Z56d : 1</t>
  </si>
  <si>
    <t>767Z56e</t>
  </si>
  <si>
    <t>prostup potrubí chladiva - průměr 28/12 mm+ kaučuk - dodávka a montáž "Technická specifikace dle PD"</t>
  </si>
  <si>
    <t>D.1.1.13 Z56e : 4</t>
  </si>
  <si>
    <t>767Z56f</t>
  </si>
  <si>
    <t>prostupy kabelové v rozsahu projektu elektro a MaR- dodávka a montáž "Technická specifikace dle PD"</t>
  </si>
  <si>
    <t>D.1.1.13 Z56f : 2</t>
  </si>
  <si>
    <t>767Z57a</t>
  </si>
  <si>
    <t>Prostup střešní konstrukcí odvětrání kanalizace DN100mm D+M "Technická specifikace dle PD"</t>
  </si>
  <si>
    <t>D.1.1.13 Z57a : 2</t>
  </si>
  <si>
    <t>767Z57b</t>
  </si>
  <si>
    <t>odvětrání radonu - průměr potrubí 125 mm D+M "Technická specifikace dle PD"</t>
  </si>
  <si>
    <t>prostup střešní konstrukcí</t>
  </si>
  <si>
    <t>D.1.1.13 Z57b : 5</t>
  </si>
  <si>
    <t>767Z57c</t>
  </si>
  <si>
    <t>výfuk VZT jednotky - průměr potrubí 100 mm D+M "Technická specifikace dle PD"</t>
  </si>
  <si>
    <t>D.1.1.13 Z57c : 3</t>
  </si>
  <si>
    <t>767Z57d</t>
  </si>
  <si>
    <t>výfuk VZT jednotky - průměr potrubí 125 mm D+M "Technická specifikace dle PD"</t>
  </si>
  <si>
    <t>D.1.1.13 Z57d : 2</t>
  </si>
  <si>
    <t>767Z57e</t>
  </si>
  <si>
    <t>výfuk VZT jednotky - průměr potrubí 315 mm D+M "Technická specifikace dle PD"</t>
  </si>
  <si>
    <t>D.1.1.13 Z57e : 1</t>
  </si>
  <si>
    <t>767Z57f</t>
  </si>
  <si>
    <t>sání/výfuk VJ2 - rozměr potrubí 400x315 mm D+M "Technická specifikace dle PD"</t>
  </si>
  <si>
    <t>D.1.1.13 Z57f : 2</t>
  </si>
  <si>
    <t>767Z57g</t>
  </si>
  <si>
    <t>D.1.1.13 Z57g : 4</t>
  </si>
  <si>
    <t>767Z57h</t>
  </si>
  <si>
    <t>D.1.1.13 Z57h : 7</t>
  </si>
  <si>
    <t>767Z6</t>
  </si>
  <si>
    <t>Madlo vnitřního schodiště - včetně kotvení a montáže "Technická specifikace dle PD"</t>
  </si>
  <si>
    <t>D.1.1.13 Z6 : 9,5*3</t>
  </si>
  <si>
    <t>767Z65</t>
  </si>
  <si>
    <t>Oplocení prostoru pro TKO dodávka a montáž "Technická specifikace dle PD"</t>
  </si>
  <si>
    <t>D.1.1.13 Z65 : 1</t>
  </si>
  <si>
    <t>767Z72</t>
  </si>
  <si>
    <t>Nosná konstrukce svítidel mezi vazníky - tělocvična dodávka a montáž "Technická specifikace dle PD"</t>
  </si>
  <si>
    <t>D.1.1.13 Z72 : 40</t>
  </si>
  <si>
    <t>767Z80</t>
  </si>
  <si>
    <t>Odpadkové koše - hala, tribuna dodávka a montáž "Technická specifikace dle PD"</t>
  </si>
  <si>
    <t>D.1.1.13 Z80 : 2</t>
  </si>
  <si>
    <t>767Z92</t>
  </si>
  <si>
    <t>Ocelová konstrukce pro TČ dodávka a montáž "Technická specifikace dle PD"</t>
  </si>
  <si>
    <t>D.1.1.13 Z92 : 4</t>
  </si>
  <si>
    <t>767Z93</t>
  </si>
  <si>
    <t>pevná + volná příruba - prostupy výztuže PVC-P folií dodávka a montáž "Technická specifikace dle PD"</t>
  </si>
  <si>
    <t>D.1.1.13 Z93 : 12+7+26+4</t>
  </si>
  <si>
    <t>553Z33</t>
  </si>
  <si>
    <t>Soklová lišta pro přechod PVC podlahy a sendvičového panelu-dodávka "Technická specifikace dle PD"</t>
  </si>
  <si>
    <t>D.1.1.13 Z33 : 50*1,1</t>
  </si>
  <si>
    <t>767OZ01</t>
  </si>
  <si>
    <t>Okno AL 321x100cm montáž a  dodávka "Technická specifikace dle PD"</t>
  </si>
  <si>
    <t>D 1.1.13 OZ01 : 1</t>
  </si>
  <si>
    <t>767OZ02</t>
  </si>
  <si>
    <t>Okno AL 569x100cm montáž a  dodávka "Technická specifikace dle PD"</t>
  </si>
  <si>
    <t>D 1.1.13 OZ02-4 : 3</t>
  </si>
  <si>
    <t>767OZ05</t>
  </si>
  <si>
    <t>Okno AL 76x100cm montáž a  dodávka "Technická specifikace dle PD"</t>
  </si>
  <si>
    <t>D 1.1.13 OZ05 : 1</t>
  </si>
  <si>
    <t>767OZ06</t>
  </si>
  <si>
    <t>Okno AL 560x280cm montáž a  dodávka "Technická specifikace dle PD"</t>
  </si>
  <si>
    <t>D 1.1.13 OZ06-7 : 2</t>
  </si>
  <si>
    <t>767T14</t>
  </si>
  <si>
    <t>Dveře vnitřní prosklenné 1kř. plné 90x220 montáž a  dodávka "Technická specifikace dle PD"</t>
  </si>
  <si>
    <t>D 1.1.13 T14 : 1</t>
  </si>
  <si>
    <t>767T16</t>
  </si>
  <si>
    <t>Vnitřní okno AL 100x100cm montáž a  dodávka "Technická specifikace dle PD"</t>
  </si>
  <si>
    <t>D 1.1.13 T16 : 1</t>
  </si>
  <si>
    <t>767T7</t>
  </si>
  <si>
    <t>Dveře vnitřní protipožární 1kř. plné 90+30x220 montáž a dodávka "Technická specifikace dle PD"</t>
  </si>
  <si>
    <t>D 1.1.13 T7 : 2</t>
  </si>
  <si>
    <t>767T8</t>
  </si>
  <si>
    <t>Dveře vnitřní  1kř. plné  90+30x220 AL montáž a dodávka "Technická specifikace dle PD"</t>
  </si>
  <si>
    <t>D 1.1.13 T8 : 1</t>
  </si>
  <si>
    <t>767ZZ1</t>
  </si>
  <si>
    <t>Předsazená fasáda z hliníkových lamel včetně podkladového roštu, montáž a dodávka</t>
  </si>
  <si>
    <t>Technická specifikace viz. D.1.1.22</t>
  </si>
  <si>
    <t xml:space="preserve">D 1.1.22 : </t>
  </si>
  <si>
    <t>stěna A : 12,8+8,6</t>
  </si>
  <si>
    <t>stěna B : 52,8+119,2</t>
  </si>
  <si>
    <t>stěna C : 87+117,9</t>
  </si>
  <si>
    <t>767ZZ2</t>
  </si>
  <si>
    <t>Předsazená fasáda z desek včetně podkladového roštu, montáž a dodávka</t>
  </si>
  <si>
    <t>Technická specifikace viz. D.1.1.21</t>
  </si>
  <si>
    <t>D 1.1.21: : 99,4-3,8-0,8-6,8*3-3,75-5,2</t>
  </si>
  <si>
    <t>ostění : (1,2*8+2,4*4)*0,3</t>
  </si>
  <si>
    <t>nadpraží : 25,9*0,3</t>
  </si>
  <si>
    <t>parapet : 22,1*0,3</t>
  </si>
  <si>
    <t>767ZZ3</t>
  </si>
  <si>
    <t>Fasádní kazetových obkladů včetně podkladního roštu, dodávka a montáž</t>
  </si>
  <si>
    <t>technická specifikace viz. PD výkres D.1.1.20</t>
  </si>
  <si>
    <t xml:space="preserve">D 1.1.20 : </t>
  </si>
  <si>
    <t>boční : (1,75*2+30,25)*0,4</t>
  </si>
  <si>
    <t>strop : 30,25*1,75</t>
  </si>
  <si>
    <t>767ZZ4</t>
  </si>
  <si>
    <t>Systém pro popínavé rostliny, montáž a dodávka</t>
  </si>
  <si>
    <t>Technická specifikace viz. D.1.1.23</t>
  </si>
  <si>
    <t>D 1.1.23 : 1</t>
  </si>
  <si>
    <t>998767202R00</t>
  </si>
  <si>
    <t>Přesun hmot pro kovové stavební doplňk. konstrukce v objektech výšky do 12 m</t>
  </si>
  <si>
    <t>771101121R00</t>
  </si>
  <si>
    <t>Příprava podkladu před kladením dlažeb provedení penetrace podkladu</t>
  </si>
  <si>
    <t>800-771</t>
  </si>
  <si>
    <t>sokl : 336,442*0,1</t>
  </si>
  <si>
    <t>771130111R00</t>
  </si>
  <si>
    <t>Obklad soklíků do tmele rovných, výšky do 100 mm</t>
  </si>
  <si>
    <t>D 1.1.2 1.01 : (4,52*2+2,15)*2</t>
  </si>
  <si>
    <t>-2*2</t>
  </si>
  <si>
    <t>-0,9*1</t>
  </si>
  <si>
    <t>-1,8*1</t>
  </si>
  <si>
    <t>1.02 : (1,728*2+2,15)</t>
  </si>
  <si>
    <t>-0,8*1</t>
  </si>
  <si>
    <t>1.03 : (14,83+2,52+3,64+2,7*2+2+3,18+1,8+14,83+1,45+5,61+2,55)</t>
  </si>
  <si>
    <t>-0,7*3</t>
  </si>
  <si>
    <t>-0,8*7</t>
  </si>
  <si>
    <t>-0,9*3</t>
  </si>
  <si>
    <t>-1,4*1</t>
  </si>
  <si>
    <t>1.04 : (1,9+1,9)*2</t>
  </si>
  <si>
    <t>-0,8*3</t>
  </si>
  <si>
    <t>1.05 : 4,41*2</t>
  </si>
  <si>
    <t>1.13 : (2,95+4,51)*2</t>
  </si>
  <si>
    <t>1.18 : (1,3+5,04)*2</t>
  </si>
  <si>
    <t>1.19 : (3,82+1,63)*2</t>
  </si>
  <si>
    <t>1.22 : (2,1+1,65)*2</t>
  </si>
  <si>
    <t>1.24 : (27,9+1,39)*2</t>
  </si>
  <si>
    <t>-0,8*5</t>
  </si>
  <si>
    <t>1.25 : (2,08+5,29)*2</t>
  </si>
  <si>
    <t>1.26 : (2+5,9)*2</t>
  </si>
  <si>
    <t>1.31 : (2,05+5,29)*2</t>
  </si>
  <si>
    <t>1.32 : (2,05+5,29)*2</t>
  </si>
  <si>
    <t>1.37 : (2,3+5,29)*2</t>
  </si>
  <si>
    <t>1.38 : (6,57+2,5+5+1,726+1,1+1,25)</t>
  </si>
  <si>
    <t>1.43 : (22,83+1,59)*2</t>
  </si>
  <si>
    <t>3,15*2</t>
  </si>
  <si>
    <t>-0,9*5</t>
  </si>
  <si>
    <t>1.44 : (3,795+3,03)*2</t>
  </si>
  <si>
    <t>1.45 : (2,57+3,03)*2</t>
  </si>
  <si>
    <t>1.51 : (7,97+2,46)*2</t>
  </si>
  <si>
    <t>-1,2*1</t>
  </si>
  <si>
    <t>771212117R00</t>
  </si>
  <si>
    <t>Kladení dlažby keramické do tmele velikosti do 600 x 600 m</t>
  </si>
  <si>
    <t>do tmele, rovnoběžně se stěnou, bez skládání složitých vzorů a tvarů.</t>
  </si>
  <si>
    <t>771577133RS2</t>
  </si>
  <si>
    <t xml:space="preserve">Hrany schodů, dilatační, koutové, ukončovací a přechodové profily profily přechodové nerez, dekorativní spojení dvou podlah stejné výšky, uložení do tmele, výška profilu 10 mm,  </t>
  </si>
  <si>
    <t>D.1.1.13 Z15 : (140+2,215+2,3+2,05+1,59+1,59+1,39*4+2,05*3+3,73+6,68+14,83)*1,1</t>
  </si>
  <si>
    <t>771577131RT2</t>
  </si>
  <si>
    <t xml:space="preserve">Hrany schodů, dilatační, koutové, ukončovací a přechodové profily profily hran schodů nerez, hrany schodů, upevnění do maltovéo lože, výška profilu 10 mm,  </t>
  </si>
  <si>
    <t>D.1.1.13 Z18 : 1,3*2</t>
  </si>
  <si>
    <t>771578014R00</t>
  </si>
  <si>
    <t>Zvláštní úpravy spár dilatční spára vyplněná PE provazcem d=6 mm a silikonem</t>
  </si>
  <si>
    <t>D.1.1.13 Z23 : 1,85+5*1,8+0,85+5*2,4+11*2,4+1+4*2,4+0,85+5*2,4+10*2,4+1+4*2,4+1+5*2,4+10*2,4+2,1+4*1,8+0,95+4*1,8+4*1,8</t>
  </si>
  <si>
    <t>0,95+5*1,8+4*1,8+1,9+4*1,8+0,91+1,75+10*1,8+2,5+4*1,8+1,46+4*1,8+4*1,8+4*2,4+1,84+4*1,8+1,8+1,8+1,8+1,8+4*1,8</t>
  </si>
  <si>
    <t>(910,54-11,11-30,48-22,38-30,52-144,76)</t>
  </si>
  <si>
    <t>771578014RT2</t>
  </si>
  <si>
    <t>Zvláštní úpravy spár dilatční spára vyplněná PE provazcem d=10 mm a silikonem</t>
  </si>
  <si>
    <t>D.1.1.13 Z25 : 1,4*4+0,74*4</t>
  </si>
  <si>
    <t>771579793R00</t>
  </si>
  <si>
    <t>Příplatky k položkám montáže podlah keramických příplatek za spárovací hmotu - plošně</t>
  </si>
  <si>
    <t>776101101R00</t>
  </si>
  <si>
    <t>Přípravné práce vysávání povlakových podlah průmyslovým vysavačem</t>
  </si>
  <si>
    <t>800-775</t>
  </si>
  <si>
    <t>položky neobsahují žádný materiál</t>
  </si>
  <si>
    <t>24592160R</t>
  </si>
  <si>
    <t>Penetrace akrylová (AY); funkce: zpevnění povrchu, úprava savosti; ředidlo: voda (disperzní)</t>
  </si>
  <si>
    <t>kg</t>
  </si>
  <si>
    <t xml:space="preserve">  sokl : 336,442*0,1</t>
  </si>
  <si>
    <t>483,4342*0,2</t>
  </si>
  <si>
    <t>58582138.AR</t>
  </si>
  <si>
    <t>tmel cementový; C2 T S1; lepicí; pro interiér i exteriér; přilnavost k materiálům kamenina, keram. obklady, dlažby</t>
  </si>
  <si>
    <t>483,4342*4,2</t>
  </si>
  <si>
    <t>59764PC</t>
  </si>
  <si>
    <t>Dlažba  600 x 600 x 10 mm dle D 1.1.18 Technické standardy"</t>
  </si>
  <si>
    <t>449,79*1,2</t>
  </si>
  <si>
    <t>sokl : 336,442*0,1*1,2</t>
  </si>
  <si>
    <t>998771102R00</t>
  </si>
  <si>
    <t>Přesun hmot pro podlahy z dlaždic v objektech výšky do 12 m</t>
  </si>
  <si>
    <t>771577111R00</t>
  </si>
  <si>
    <t xml:space="preserve">Hrany schodů, dilatační, koutové, ukončovací a přechodové profily profily hran schodů leštěný hliník, vnější rohy schodů, stěn a ukončení obkladu, upevnění do maltovéo lože, výška profilu 6 mm,  </t>
  </si>
  <si>
    <t>D.1.1.13 Z35 : 1,1*4*4+1,4+0,79*7+0,35</t>
  </si>
  <si>
    <t>1.14 PDL1 : 5,8</t>
  </si>
  <si>
    <t>1.49 PDL1 : 13,22</t>
  </si>
  <si>
    <t>1.53 PDL1 : 1188,66</t>
  </si>
  <si>
    <t>1.15 PDL5+2.01PDL5 : 10,53</t>
  </si>
  <si>
    <t>1.52 PDL5 + 2.03 PDL5 : 12,61</t>
  </si>
  <si>
    <t>1.15 +2.01 PDL5 podesty : 2</t>
  </si>
  <si>
    <t>1.52 +2.03 PDL5 podesty : 2</t>
  </si>
  <si>
    <t>776101115R00</t>
  </si>
  <si>
    <t>Přípravné práce vyrovnání podkladů samonivelační hmotou</t>
  </si>
  <si>
    <t>v případě potřeby vyrovnání podkladu PDL 1,5,6,7 : 1472,06</t>
  </si>
  <si>
    <t>776422125T00</t>
  </si>
  <si>
    <t>Ukončovací profil pro PVC sokl - přechod PVC sokl/omítka D+M</t>
  </si>
  <si>
    <t xml:space="preserve"> " Technické parametry dle PD"</t>
  </si>
  <si>
    <t>D.1.1.13 Z30 : 30,48+30,52+0,33*4+3,57+3,1+5,77+1,55+2,55</t>
  </si>
  <si>
    <t>776422126T00</t>
  </si>
  <si>
    <t>Ukončovací profil nerez D+M</t>
  </si>
  <si>
    <t>D.1.1.13 Z34 : 1,3*2+15,98+18,8+1,4+46,14+10,05*2+14,13*2+13,6*2</t>
  </si>
  <si>
    <t>776422140T00</t>
  </si>
  <si>
    <t>PVC rohový systémový profil od dodavatele podlahové krytiny D+M " Technické parametry dle PD"</t>
  </si>
  <si>
    <t>D.1.1.13 Z29 : 30,48+30,52+0,33*4+1,4+1,1*4+1,1*4+1,1*4+1,1*4+0,78+0,35+0,79*6</t>
  </si>
  <si>
    <t>776971318R00</t>
  </si>
  <si>
    <t>Čisticí zóny a rohože textilní rohož, ze 100%polypropylenu, podklad PVC, tloušťky 18 mm</t>
  </si>
  <si>
    <t>D.1.1.13 Z2 : 1,8*1,85</t>
  </si>
  <si>
    <t>776972328R00</t>
  </si>
  <si>
    <t>Čisticí zóny a rohože vstupní rohož, z pružných gumových vlnovek přinýtovaných k hliníkovým páskům, tloušťky 28 nebo 18 mm</t>
  </si>
  <si>
    <t>D.1.1.13 Z3 : 1,8*1</t>
  </si>
  <si>
    <t>776976101R00</t>
  </si>
  <si>
    <t xml:space="preserve">Čisticí zóny a rohože rám z profilu L, z hliníku,  </t>
  </si>
  <si>
    <t>D.1.1.13 Z2 : (1,8+1,85)*2</t>
  </si>
  <si>
    <t>Z3 : (1,8+1)*2</t>
  </si>
  <si>
    <t>776981113R00</t>
  </si>
  <si>
    <t>Přechodové, krycí a ukončující podlahové profily přechodová lišta, různá výška podlahoviny, eloxovaný hliník, samolepicí profil, výška profilu 8 mm, šířka profilu 35 mm</t>
  </si>
  <si>
    <t>D.1.1.13 Z17 : 2,8+4,2</t>
  </si>
  <si>
    <t>776981116T00</t>
  </si>
  <si>
    <t>Schodová lišta pro vnitřní roh pro lepené PVC-montáž</t>
  </si>
  <si>
    <t>D.1.1.13 Z41 : 1,1*16</t>
  </si>
  <si>
    <t>776220010RAC</t>
  </si>
  <si>
    <t>Povlaky na schodišti z PVC podlahovina heterogenní, protiskluzná tl. 2,5 mm, Krytina podlahová vinylová heterogenní; s akustickou podložkou; role; tl = 3,30 mm; nášlapná vrstva = 0,50 mm; povrchová úprava: PUR; zatížení: 33;...</t>
  </si>
  <si>
    <t>AP-PSV</t>
  </si>
  <si>
    <t>Agregovaná položka</t>
  </si>
  <si>
    <t>POL2_7</t>
  </si>
  <si>
    <t>lepení a dodávka podlahoviny z PVC na schodišťových stupních, podstupnicích a pryžových hran.</t>
  </si>
  <si>
    <t>1.15 PDL5+2.01PDL5 : 1,3*24</t>
  </si>
  <si>
    <t>1.52 PDL5 + 2.03 PDL5 : 1,3*24</t>
  </si>
  <si>
    <t>776520010RAC</t>
  </si>
  <si>
    <t>Podlahy povlakové z PVC podlahovina heterogenní, akustická, oblast použití 34-42, tl. 3,3 mm, z pásů, včetně soklíku, bez vyrovnání podkladu, Lišta soklová</t>
  </si>
  <si>
    <t>lepení a dodávka podlahoviny z PVC, bez podkladu. Svaření podlahoviny. Dodávka a lepení podlahových soklíků z měkčeného PVC. Pastování a vyleštění podlah.</t>
  </si>
  <si>
    <t>5537040224T</t>
  </si>
  <si>
    <t>Schodový vnitřní profil do 3 mm,AL šroubovací l=250cm</t>
  </si>
  <si>
    <t>D.1.1.13 Z41 : 8</t>
  </si>
  <si>
    <t>585817221R</t>
  </si>
  <si>
    <t>vyrovnávací stěrka cementová; armovaná vlákny; pro podlahy; samonivelační; C35; pro interiér; tl. vrstvy 3,0 až 30,0 mm; barva šedá</t>
  </si>
  <si>
    <t>RTS 23/ II</t>
  </si>
  <si>
    <t>v případě potřeby vyrovnání podkladu PDL 1,5,6,7 : 1472,06*1,7*3</t>
  </si>
  <si>
    <t>998776102R00</t>
  </si>
  <si>
    <t>Přesun hmot pro podlahy povlakové v objektech výšky do 12 m</t>
  </si>
  <si>
    <t>vodorovně do 50 m</t>
  </si>
  <si>
    <t>58965P4</t>
  </si>
  <si>
    <t>dodávka a montáž odpruženého bezpečnostního obkladového systému " Technické parametry dle PD"</t>
  </si>
  <si>
    <t>skladba P4 : 217,6+137,2</t>
  </si>
  <si>
    <t>58965PC</t>
  </si>
  <si>
    <t>Sportovní plocha skladba PDL 1 dodávka a montáž " Technické parametry dle PD"</t>
  </si>
  <si>
    <t>D.1.1.13 A3 1.14 PDL1 : 5,8</t>
  </si>
  <si>
    <t>781101121R00</t>
  </si>
  <si>
    <t>Příprava podkladu před provedením obkladu provedení penetrace podkladu - práce</t>
  </si>
  <si>
    <t>1.06,1.07,1.08 : (3,8+2,8)*2*1,8</t>
  </si>
  <si>
    <t>-0,8*1,8</t>
  </si>
  <si>
    <t>1.09,1.10,1.11 : (5,32+3,46)*2*1,8</t>
  </si>
  <si>
    <t>(0,275*2+0,3)*1,8</t>
  </si>
  <si>
    <t>1.12 : (2,8+2,5)*2*1,8</t>
  </si>
  <si>
    <t>-0,9*1,8</t>
  </si>
  <si>
    <t>1.19 : (1,2+0,6)*1,8</t>
  </si>
  <si>
    <t>1.20 : (1,18+1,3)*2*2,4</t>
  </si>
  <si>
    <t>-0,7*2,4</t>
  </si>
  <si>
    <t>1.21 : (2,29+0,8)*1,8</t>
  </si>
  <si>
    <t>1.23 : (0,95+1,65)*2*1,8</t>
  </si>
  <si>
    <t>-0,7*1</t>
  </si>
  <si>
    <t>1.27 : (3,7+2,14)*2*2,4</t>
  </si>
  <si>
    <t>0,3*2,4*2</t>
  </si>
  <si>
    <t>1.28 : (3,7+1,9)*2*2,4</t>
  </si>
  <si>
    <t>1.29 : (1,8+1)*2*2,4</t>
  </si>
  <si>
    <t>1.30 : (1,8+1)*2*2,4</t>
  </si>
  <si>
    <t>1.33 : (3,7+2,14)*2*2,4</t>
  </si>
  <si>
    <t>1.34 : (3,7+1,9)*2*2,4</t>
  </si>
  <si>
    <t>1.35 : (1,8+1)*2*2,4</t>
  </si>
  <si>
    <t>1.36 : (1,8+1)*2*2,4</t>
  </si>
  <si>
    <t>1.39 : (3,85+1,35+1,726+2,3+2,14)*2,4</t>
  </si>
  <si>
    <t>1.40 : (3,85+1,9)*2*2,4</t>
  </si>
  <si>
    <t>1.41 : (2,3+1)*2*2,4</t>
  </si>
  <si>
    <t>-0,7*1,8</t>
  </si>
  <si>
    <t>1.42 : (2,35+1,85)*2*1,8</t>
  </si>
  <si>
    <t>1.47 : (1,84+1,3)*2*1,8</t>
  </si>
  <si>
    <t>1.54 : (2,05+2,3)*2*1,8</t>
  </si>
  <si>
    <t>-0,8*1,8*2</t>
  </si>
  <si>
    <t>1.55 : (1,28+1,65)*2*1,8</t>
  </si>
  <si>
    <t>1.56 : (1,92+1,65)*2*1,8</t>
  </si>
  <si>
    <t>parapety : 19,165*0,15</t>
  </si>
  <si>
    <t>781111115R00</t>
  </si>
  <si>
    <t>Doplňkové práce při provádění obkladů vyřezání otvoru v obkladačce korunkou prům. do 30 mm</t>
  </si>
  <si>
    <t>1.06,1.07,1.08 : 4</t>
  </si>
  <si>
    <t>1.09,1.10,1.11 : 8</t>
  </si>
  <si>
    <t>1.12 : 3</t>
  </si>
  <si>
    <t>1.19 : 2</t>
  </si>
  <si>
    <t>1.21 : 4</t>
  </si>
  <si>
    <t>1.23 : 1</t>
  </si>
  <si>
    <t>1.27 : 5</t>
  </si>
  <si>
    <t>1.28 : 8</t>
  </si>
  <si>
    <t>1.29 : 1</t>
  </si>
  <si>
    <t>1.30 : 1</t>
  </si>
  <si>
    <t>1.33 : 5</t>
  </si>
  <si>
    <t>1.34 : 8</t>
  </si>
  <si>
    <t>1.35 : 1</t>
  </si>
  <si>
    <t>1.36 : 1</t>
  </si>
  <si>
    <t>1.39 : 5</t>
  </si>
  <si>
    <t>1.40 : 6</t>
  </si>
  <si>
    <t>1.41 : 1</t>
  </si>
  <si>
    <t>1.42 : 3</t>
  </si>
  <si>
    <t>1.47 : 2</t>
  </si>
  <si>
    <t>1.55 : 2</t>
  </si>
  <si>
    <t>1.56 : 2</t>
  </si>
  <si>
    <t>781111116R00</t>
  </si>
  <si>
    <t>Doplňkové práce při provádění obkladů vyřezání otvoru v obkladačce korunkou prům. do 90 mm</t>
  </si>
  <si>
    <t>1.06,1.07,1.08 : 3</t>
  </si>
  <si>
    <t>1.09,1.10,1.11 : 4</t>
  </si>
  <si>
    <t>1.12 : 2</t>
  </si>
  <si>
    <t>1.21 : 2</t>
  </si>
  <si>
    <t>1.27 : 2</t>
  </si>
  <si>
    <t>1.28 : 4</t>
  </si>
  <si>
    <t>1.29 : 2</t>
  </si>
  <si>
    <t>1.30 : 2</t>
  </si>
  <si>
    <t>1.33 : 3</t>
  </si>
  <si>
    <t>1.34 : 4</t>
  </si>
  <si>
    <t>1.35 : 2</t>
  </si>
  <si>
    <t>1.36 : 2</t>
  </si>
  <si>
    <t>1.39 : 3</t>
  </si>
  <si>
    <t>1.40 : 3</t>
  </si>
  <si>
    <t>1.42 : 2</t>
  </si>
  <si>
    <t>1.54 : 2</t>
  </si>
  <si>
    <t>781210141R00</t>
  </si>
  <si>
    <t>Obkládání stěn z obkladaček pórovinových do tmele velikosti do 330 x 600 mm</t>
  </si>
  <si>
    <t>do tmele, kladených rovnoběžně s podlahou,</t>
  </si>
  <si>
    <t>781320111R00</t>
  </si>
  <si>
    <t>Obkládání parapetů do tmele šířky do 150 mm</t>
  </si>
  <si>
    <t>z obkladaček pórovinových, keramických, hutných i polohutných, do tmele,</t>
  </si>
  <si>
    <t xml:space="preserve">  1.56 : 1</t>
  </si>
  <si>
    <t>19,165*0,15</t>
  </si>
  <si>
    <t>781479705RT3</t>
  </si>
  <si>
    <t>Montáž obkladů vnitřních z dlaždic keramických Příplatky k položkám montáže obkladů vnitřních stěn z dlaždic keramických příplatek za spárovací hmotu - plošně</t>
  </si>
  <si>
    <t>781497131RT2</t>
  </si>
  <si>
    <t xml:space="preserve">Lišty k obkladům profil ukončovací rohové, uložení do tmele, výška profilu 10 mm,  </t>
  </si>
  <si>
    <t>D.1.1.13 Z21 : 9,63+4,37+4,36+10,4+8,99+5,37+10,6+6+6,32+6,36+4,9+12,68+16,56+5,3*2+12,68+16,56+5,3*2</t>
  </si>
  <si>
    <t>12,2+14,33+6,3+8,43+5,98+7,96+6,16+7,04+1,2+0,6+1,8*2+1,2+0,6+1,8*2+2,29+0,75+1,8*2+0,975+1,2+1,8*2+5,8</t>
  </si>
  <si>
    <t>781497132RS4</t>
  </si>
  <si>
    <t>Lišty k obkladům profil rohový nerez ododlná proti oděru, uložení do tmele,  , výška profilu 10 mm, rozměr 25 x 25 mm</t>
  </si>
  <si>
    <t>D.1.1.13 Z22 : 1,85+1,8+0,85+1,2+6*2,4+1+0,85+1,2+6*2,4+1+1+2,4+6*2,4+2,1+0,95+0,95+1,8+1,9+0,91+1,75+6+1,8+2,5+1,46+1,84</t>
  </si>
  <si>
    <t>781497913R00</t>
  </si>
  <si>
    <t>Lišty k obkladům profil rohový profil z plastické hmoty s dutým položlábkem pro vnitřní kouty, stak podlah/stěna, výška pro podlahu 11 mm, výška pro stěnu 11 mm, šířka profilu R = 18 mm</t>
  </si>
  <si>
    <t>58581697.AR</t>
  </si>
  <si>
    <t>Penetrace akrylátová; funkce: proti tvorbě skvrn, úprava savosti, adhezní můstek; ředidlo: voda (disperzní)</t>
  </si>
  <si>
    <t>363,16515*0,25</t>
  </si>
  <si>
    <t>363,16515*4,2</t>
  </si>
  <si>
    <t>597813736T</t>
  </si>
  <si>
    <t>Obkládačka 30x60cm-" Technické parametry dle PD"</t>
  </si>
  <si>
    <t>363,16515*1,2</t>
  </si>
  <si>
    <t>998781102R00</t>
  </si>
  <si>
    <t>Přesun hmot pro obklady keramické v objektech výšky do 12 m</t>
  </si>
  <si>
    <t>784121101R00</t>
  </si>
  <si>
    <t>Příprava povrchu Penetrace (napouštění) podkladu akrylát, jednonásobná, Hmota nátěrová akrylátová; typ: penetrace, impregnace; funkce: zpevnění povrchu, úprava savosti, adhezní můstek; barva: bezbarvá</t>
  </si>
  <si>
    <t>SDK : 357,582</t>
  </si>
  <si>
    <t>malby : 2408,74920</t>
  </si>
  <si>
    <t>odpočet obklady : -360,29040</t>
  </si>
  <si>
    <t>784124122R00</t>
  </si>
  <si>
    <t>Malby latexové  , barevné (bez ohledu na počet a odstín barev), dvojnásobné, Hmota nátěrová latexová; typ: malířská; funkce: dekorační, omyvatelná; barva: bílá</t>
  </si>
  <si>
    <t>viz D.1.1.18 techinické standardy</t>
  </si>
  <si>
    <t>784Z89</t>
  </si>
  <si>
    <t>Barevné výmalby  dle rozsahu D.1.1.17 " Technické parametry dle PD"</t>
  </si>
  <si>
    <t>D 1.1.13 Z89 : 104,50</t>
  </si>
  <si>
    <t>957V1</t>
  </si>
  <si>
    <t>Parapet vnitřní š.100mm dodávka a montáž "Technická specifikace dle PD"</t>
  </si>
  <si>
    <t>Veškeré položky jsou uvedeny včetně montáže, montážních prvků a dopravy na stavbu</t>
  </si>
  <si>
    <t>D.1.1.13 V1a : 1*1</t>
  </si>
  <si>
    <t>V1c : 1,26*1</t>
  </si>
  <si>
    <t>V1d : 5,67*3</t>
  </si>
  <si>
    <t>V1e : 0,75*1</t>
  </si>
  <si>
    <t>V1f : 5,6*2</t>
  </si>
  <si>
    <t>957V1b</t>
  </si>
  <si>
    <t>Parapet vnitřní š.200mm dodávka a montáž "Technická specifikace dle PD"</t>
  </si>
  <si>
    <t>D.1.1.13 V1b : 1,64*1</t>
  </si>
  <si>
    <t>957V2a</t>
  </si>
  <si>
    <t>Lavičky a věšáky (standardní výška) v šatnách sportovců a rozhodčích "Technická specifikace dle PD"</t>
  </si>
  <si>
    <t>D.1.1.13 V2 a věšákový pás šatna 1-5 : 4,91*5</t>
  </si>
  <si>
    <t>šatna 1-4 : 0,805*4</t>
  </si>
  <si>
    <t>šatna 5 : 1,055*1</t>
  </si>
  <si>
    <t>šatna 6 : 2,78*1</t>
  </si>
  <si>
    <t>šatna 6 : 3,12*1</t>
  </si>
  <si>
    <t>šatna rozhodčí : 1,5*1</t>
  </si>
  <si>
    <t>957V2b</t>
  </si>
  <si>
    <t>D.1.1.13 V2 b lavičkyšatna 1-5 : 4,56*5</t>
  </si>
  <si>
    <t>957V3</t>
  </si>
  <si>
    <t>Věšáky v šatnách sportovců snížená výška "Technická specifikace dle PD"</t>
  </si>
  <si>
    <t>D.1.1.13 V3 šatna 5 : 2*1</t>
  </si>
  <si>
    <t>šatna 6 : 1,995*1</t>
  </si>
  <si>
    <t>957V4</t>
  </si>
  <si>
    <t>HPL sprchové příčky tvar T "Technická specifikace dle PD"</t>
  </si>
  <si>
    <t>D.1.1.13 V4 : 5</t>
  </si>
  <si>
    <t>957V5a</t>
  </si>
  <si>
    <t>HPL záchodové příčky "Technická specifikace dle PD"</t>
  </si>
  <si>
    <t>D.1.1.13 V5a  WC muži : 1</t>
  </si>
  <si>
    <t>957V5b</t>
  </si>
  <si>
    <t>D.1.1.13 V5b WC ženy : 1</t>
  </si>
  <si>
    <t>957V6</t>
  </si>
  <si>
    <t>HPL pisoárová příčka "Technická specifikace dle PD"</t>
  </si>
  <si>
    <t>D.1.1.13 V6 : 1</t>
  </si>
  <si>
    <t>957V7</t>
  </si>
  <si>
    <t>Věšáky ve sprchách sportovců a rozhodčích "Technická specifikace dle PD"</t>
  </si>
  <si>
    <t>D.1.1.13 V7 : 10</t>
  </si>
  <si>
    <t>957V9</t>
  </si>
  <si>
    <t>Věšáky - šatna zaměstnanci, šatna bar "Technická specifikace dle PD"</t>
  </si>
  <si>
    <t>D.1.1.13 V9 : 2</t>
  </si>
  <si>
    <t>957V910a</t>
  </si>
  <si>
    <t>Lavičky na tribuně - sedací část "Technická specifikace dle PD"</t>
  </si>
  <si>
    <t>D.1.1.13 V10a viz detail 6 PD : 13,6*2</t>
  </si>
  <si>
    <t>14,13*2</t>
  </si>
  <si>
    <t>10,05*2</t>
  </si>
  <si>
    <t>957V910b</t>
  </si>
  <si>
    <t>Lavičky na tribuně - svislá část "Technická specifikace dle PD"</t>
  </si>
  <si>
    <t>D.1.1.13 V10b viz detail 6 PD : 13,6*2</t>
  </si>
  <si>
    <t>957V911</t>
  </si>
  <si>
    <t>Stolek rozhodčí "Technická specifikace dle PD"</t>
  </si>
  <si>
    <t>D.1.1.13 V11 : 1</t>
  </si>
  <si>
    <t>957V912</t>
  </si>
  <si>
    <t>Lavička střídání hráčů délka 2500 mm "Technická specifikace dle PD"</t>
  </si>
  <si>
    <t>D.1.1.13 V12 : 2</t>
  </si>
  <si>
    <t>957V913</t>
  </si>
  <si>
    <t>Lavička rozhodčí délka 2000 mm "Technická specifikace dle PD"</t>
  </si>
  <si>
    <t>D.1.1.13 V13 : 1</t>
  </si>
  <si>
    <t>957V914a</t>
  </si>
  <si>
    <t>Ochranná síť tribuny délka 25 m"Technická specifikace dle PD"</t>
  </si>
  <si>
    <t>D.1.1.13 V14a : 2</t>
  </si>
  <si>
    <t>957V914b</t>
  </si>
  <si>
    <t>vodící kolejnice délka 25 m"Technická specifikace dle PD"</t>
  </si>
  <si>
    <t>D.1.1.13 V14b : 2</t>
  </si>
  <si>
    <t>957V915</t>
  </si>
  <si>
    <t>Ochranná síť rozhodčí a střídání hráčů "Technická specifikace dle PD"</t>
  </si>
  <si>
    <t>D.1.1.13 V15 : 1</t>
  </si>
  <si>
    <t>957V916a</t>
  </si>
  <si>
    <t>Pult recepce "Technická specifikace dle PD"</t>
  </si>
  <si>
    <t>D.1.1.13 V16 : 1</t>
  </si>
  <si>
    <t>957V916b</t>
  </si>
  <si>
    <t>dekorace dřevěnými hranoly 40x40 mm (buk)dle nákresu "Technická specifikace dle PD"</t>
  </si>
  <si>
    <t>D.1.1.13 V16 : 7</t>
  </si>
  <si>
    <t>957V919</t>
  </si>
  <si>
    <t>Pult v šatně pro diváky "Technická specifikace dle PD"</t>
  </si>
  <si>
    <t>D.1.1.13 V19 : 1</t>
  </si>
  <si>
    <t>957V919b</t>
  </si>
  <si>
    <t>D.1.1.13 V19 : 12</t>
  </si>
  <si>
    <t>957V920</t>
  </si>
  <si>
    <t>Uzamykatelná skříňka - šatny sportovců "Technická specifikace dle PD"</t>
  </si>
  <si>
    <t>D.1.1.13 V20 : 6</t>
  </si>
  <si>
    <t>957V921</t>
  </si>
  <si>
    <t>Uzamykatelná skříňka - šatny rozhodčích "Technická specifikace dle PD"</t>
  </si>
  <si>
    <t>D.1.1.13 V21 : 1</t>
  </si>
  <si>
    <t>957A1</t>
  </si>
  <si>
    <t>Výsledková tabule "Technická specifikace dle PD"</t>
  </si>
  <si>
    <t>D.1.1.13 A1 : 1</t>
  </si>
  <si>
    <t>957A2a</t>
  </si>
  <si>
    <t>Dělící prvek hrací plochy "Technická specifikace dle PD"</t>
  </si>
  <si>
    <t>D.1.1.13 A2a dělící opona : 2</t>
  </si>
  <si>
    <t>957A2b</t>
  </si>
  <si>
    <t>D.1.1.13 A2b pomocná konstrukce : 2</t>
  </si>
  <si>
    <t>957A4</t>
  </si>
  <si>
    <t>Sloupky na sítě - pár "Technická specifikace dle PD"</t>
  </si>
  <si>
    <t xml:space="preserve">pár   </t>
  </si>
  <si>
    <t>D.1.1.13 A4 : 3</t>
  </si>
  <si>
    <t>957A5a</t>
  </si>
  <si>
    <t>Branky - futsal, házená "Technická specifikace dle PD"</t>
  </si>
  <si>
    <t>D.1.1.13 A5a branka : 2</t>
  </si>
  <si>
    <t>957A5b</t>
  </si>
  <si>
    <t>D.1.1.13 A5b obvodová síť branky : 2</t>
  </si>
  <si>
    <t>957A5c</t>
  </si>
  <si>
    <t>D.1.1.13 A5c vnitřní záclonka : 2</t>
  </si>
  <si>
    <t>957A5d</t>
  </si>
  <si>
    <t>D.1.1.13 A5d kotevní šrouby k podlaze : 4</t>
  </si>
  <si>
    <t>957A6a</t>
  </si>
  <si>
    <t>Basketbalové koše - sklápěcí a snižovací "Technická specifikace dle PD"</t>
  </si>
  <si>
    <t>D.1.1.13 A6a pomocná ocelová konstrukce : 4</t>
  </si>
  <si>
    <t>957A6b</t>
  </si>
  <si>
    <t>D.1.1.13 A6b konstrukce elektricky sklopného basketbalového koše : 2</t>
  </si>
  <si>
    <t>957A6c</t>
  </si>
  <si>
    <t>D.1.1.13 A6c basketbalová odrazová deska 180x105 cm : 2</t>
  </si>
  <si>
    <t>957A6d</t>
  </si>
  <si>
    <t>D.1.1.13 A6d kryt spodní hrany odrazové desky : 2</t>
  </si>
  <si>
    <t>957A6e</t>
  </si>
  <si>
    <t>D.1.1.13 A6e sklopná obruč basketbalového koše : 2</t>
  </si>
  <si>
    <t>957A6f</t>
  </si>
  <si>
    <t>D.1.1.13 A6f basketbalová síťka : 2</t>
  </si>
  <si>
    <t>957A6g</t>
  </si>
  <si>
    <t>D.1.1.13 A6g výrobní dokumetnace : 1</t>
  </si>
  <si>
    <t>957A7a</t>
  </si>
  <si>
    <t>Basketbalové koše - snižovací pro děti "Technická specifikace dle PD"</t>
  </si>
  <si>
    <t>D.1.1.13 A7a pomocná konstrukce kotvení v místě tribuny : 2</t>
  </si>
  <si>
    <t>957A7b</t>
  </si>
  <si>
    <t>D.1.1.13 A7b pomocné plechy pro kotvení do sloupů : 2</t>
  </si>
  <si>
    <t>957A7c</t>
  </si>
  <si>
    <t>D.1.1.13 A7c mechanismus pro ruční regulaci výšky + basketbalová konstrukce : 4</t>
  </si>
  <si>
    <t>957A7d</t>
  </si>
  <si>
    <t>Basketbalové koše -snižovací pro dětí "Technická specifikace dle PD"</t>
  </si>
  <si>
    <t>D.1.1.13 A7d basketbalová odrazová deska 90x120 cm : 4</t>
  </si>
  <si>
    <t>957A7e</t>
  </si>
  <si>
    <t>D.1.1.13 A7e sklopná obruč basketbalového koše : 4</t>
  </si>
  <si>
    <t>957A7f</t>
  </si>
  <si>
    <t>Basketbalové koše -snižovací pro děti"Technická specifikace dle PD"</t>
  </si>
  <si>
    <t>D.1.1.13 A7f basketbalová síťka : 4</t>
  </si>
  <si>
    <t>957A8a</t>
  </si>
  <si>
    <t>Výsuvné jednohrazdí "Technická specifikace dle PD"</t>
  </si>
  <si>
    <t>D.1.1.13 A8a konstrukce výsuvného jednohrazdí : 1</t>
  </si>
  <si>
    <t>957A8b</t>
  </si>
  <si>
    <t>D.1.1.13 A8b hrazdová žerď : 1</t>
  </si>
  <si>
    <t>957A8c</t>
  </si>
  <si>
    <t>D.1.1.13 A8c otočný mechanismus : 1</t>
  </si>
  <si>
    <t>957A910a</t>
  </si>
  <si>
    <t>Tyče pro šplh "Technická specifikace dle PD"</t>
  </si>
  <si>
    <t>D.1.1.13 A10a pomocná konstrukce pro kotvení nosného rámu : 1</t>
  </si>
  <si>
    <t>957A910b</t>
  </si>
  <si>
    <t>D.1.1.13 A10b nosný rám tvaru U, profil I pro zavěšení tyčí : 1</t>
  </si>
  <si>
    <t>957A910c</t>
  </si>
  <si>
    <t>D.1.1.13 A10c šplhová tyč včetně kotevního háku a patky do podlahy : 4</t>
  </si>
  <si>
    <t>957A911a</t>
  </si>
  <si>
    <t>Lana pro šplh "Technická specifikace dle PD"</t>
  </si>
  <si>
    <t>D.1.1.13 A11a pomocná konstrukce pro kotvení nosného rámu : 1</t>
  </si>
  <si>
    <t>957A911b</t>
  </si>
  <si>
    <t>D.1.1.13 A11b nosný rám tvaru U, profil I pro zavěšení lan : 1</t>
  </si>
  <si>
    <t>957A911c</t>
  </si>
  <si>
    <t>D.1.1.13 A11c šplhové lano délka 5 m : 4</t>
  </si>
  <si>
    <t>957A912</t>
  </si>
  <si>
    <t>Žebřiny jednodílné 900x3000 mm "Technická specifikace dle PD"</t>
  </si>
  <si>
    <t>D.1.1.13 A12 : 12</t>
  </si>
  <si>
    <t>957A9a</t>
  </si>
  <si>
    <t>Gymnastické kruhy "Technická specifikace dle PD"</t>
  </si>
  <si>
    <t>D.1.1.13 A9a dle popisu : 1</t>
  </si>
  <si>
    <t>957A9b</t>
  </si>
  <si>
    <t>D.1.1.13 A9b otočný mechanismus : 1</t>
  </si>
  <si>
    <t>958B1a</t>
  </si>
  <si>
    <t>Bar   "Technická specifikace dle PD"</t>
  </si>
  <si>
    <t>D.1.1.13 B1a kuchyňská linka s barovým pultem : 1</t>
  </si>
  <si>
    <t>958B1b</t>
  </si>
  <si>
    <t>D.1.1.13 B1b kuchyňská linka vedle lednic : 1</t>
  </si>
  <si>
    <t>958B1c</t>
  </si>
  <si>
    <t>D.1.1.13 B1c horní skříňka nad linkou vedle lednic : 1</t>
  </si>
  <si>
    <t>958B1d</t>
  </si>
  <si>
    <t>D.1.1.13 B1d police nad barem : 1</t>
  </si>
  <si>
    <t>958B1e</t>
  </si>
  <si>
    <t>D.1.1.13 B1e výrobní dokumentace kuchyňového studia : 1</t>
  </si>
  <si>
    <t>958B2</t>
  </si>
  <si>
    <t>Lednice  "Technická specifikace dle PD"</t>
  </si>
  <si>
    <t>D.1.1.13 B2 lednice : 2</t>
  </si>
  <si>
    <t>958B3a</t>
  </si>
  <si>
    <t>Rolovací mříž "Technická specifikace dle PD"</t>
  </si>
  <si>
    <t>D.1.1.13 B3a nadezdívka pro kotvení rolovací mříže : 2</t>
  </si>
  <si>
    <t>958B3b</t>
  </si>
  <si>
    <t>D.1.1.13 B3b vytvoření drážky ve zdivu pro zapuštění vodící lišty : 2</t>
  </si>
  <si>
    <t>958B3c</t>
  </si>
  <si>
    <t>D.1.1.13 B3c motoricky ovládaná rolovací mříž : 1</t>
  </si>
  <si>
    <t>121101102R00</t>
  </si>
  <si>
    <t>Sejmutí ornice s přemístěním na vzdálenost přes 50 do 100 m</t>
  </si>
  <si>
    <t>800-1</t>
  </si>
  <si>
    <t>nebo lesní půdy, s vodorovným přemístěním na hromady v místě upotřebení nebo na dočasné či trvalé skládky se složením</t>
  </si>
  <si>
    <t>mezideponie na p.č. 259 : 1858*0,2</t>
  </si>
  <si>
    <t>122301102R00</t>
  </si>
  <si>
    <t>Odkopávky a  prokopávky nezapažené v hornině 4 přes 100 do 1 000 m3</t>
  </si>
  <si>
    <t>s přehozením výkopku na vzdálenost do 3 m nebo s naložením na dopravní prostředek,</t>
  </si>
  <si>
    <t>pravděpodobné zbytky stavební suti po demolici stávajících objektů, množství odhadované</t>
  </si>
  <si>
    <t>430+200+100</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</si>
  <si>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</si>
  <si>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</si>
  <si>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</si>
  <si>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D 1.2.2.1-8 rýhy : 3,52*51,4</t>
  </si>
  <si>
    <t>3,32*13,29</t>
  </si>
  <si>
    <t>5,77*2,08</t>
  </si>
  <si>
    <t>7,21*10,22</t>
  </si>
  <si>
    <t>6,98*7,75</t>
  </si>
  <si>
    <t>4,59*31,3</t>
  </si>
  <si>
    <t>5,85*16,04</t>
  </si>
  <si>
    <t>4,59*7,48</t>
  </si>
  <si>
    <t>4,09*0,94</t>
  </si>
  <si>
    <t>4,79*16,29</t>
  </si>
  <si>
    <t>4,09*16,12</t>
  </si>
  <si>
    <t>132201219R00</t>
  </si>
  <si>
    <t xml:space="preserve">Hloubení rýh šířky přes 60 do 200 cm příplatek za lepivost, v hornině 3,  </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</si>
  <si>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</si>
  <si>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</si>
  <si>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</si>
  <si>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D 1.2.2.1-8 vnitřní šachty : 13,9+9,9+1,6+1,6</t>
  </si>
  <si>
    <t>vnitřní piloty S1,S2,v1 : 24,8+26,6+28,1+33,5+37,3+33,8+33,6</t>
  </si>
  <si>
    <t>vnitřní šachty : 13,9+9,9+1,6+1,6</t>
  </si>
  <si>
    <t>133201109R00</t>
  </si>
  <si>
    <t>Hloubení šachet v hornině 3  příplatek za lepivost horniny</t>
  </si>
  <si>
    <t>162301101R00</t>
  </si>
  <si>
    <t>Vodorovné přemístění výkopku z horniny 1 až 4, na vzdálenost přes 50  do 500 m</t>
  </si>
  <si>
    <t>po suchu, bez naložení výkopku, avšak se složením bez rozhrnutí, zpáteční cesta vozidla.</t>
  </si>
  <si>
    <t xml:space="preserve">  vytěžená zemina na zpětné výkopy : 1029,181</t>
  </si>
  <si>
    <t xml:space="preserve">  odpočet objem základů : -109,46</t>
  </si>
  <si>
    <t>na mezideponii a zpět : 919,721*2</t>
  </si>
  <si>
    <t>162701105R00</t>
  </si>
  <si>
    <t>Vodorovné přemístění výkopku z horniny 1 až 4, na vzdálenost přes 9 000  do 10 000 m</t>
  </si>
  <si>
    <t>předpokládaná suť : 730</t>
  </si>
  <si>
    <t>D 1.2.2.1-8 rýhy : 784,723</t>
  </si>
  <si>
    <t>vnitřní piloty S1,S2,v1 : 217,7</t>
  </si>
  <si>
    <t>vnitřní šachty : 27</t>
  </si>
  <si>
    <t>odpočet zásypů : -919,721</t>
  </si>
  <si>
    <t>vývrt pilot : 315*0,3*0,3*3,14</t>
  </si>
  <si>
    <t>7,5*7*0,375*0,375*3,14</t>
  </si>
  <si>
    <t>162701109R00</t>
  </si>
  <si>
    <t>Vodorovné přemístění výkopku příplatek k ceně za každých dalších i započatých 1 000 m přes 10 000 m  z horniny 1 až 4</t>
  </si>
  <si>
    <t>951,90303*5</t>
  </si>
  <si>
    <t>174101101R00</t>
  </si>
  <si>
    <t>Zásyp sypaninou se zhutněním jam, šachet, rýh nebo kolem objektů v těchto vykopávkách</t>
  </si>
  <si>
    <t>z jakékoliv horniny s uložením výkopku po vrstvách,</t>
  </si>
  <si>
    <t>od hrubé úrovně terénu po štěrk 4/32 : (1778,8-4,48*2-0,34*30-0,57*7-0,38*12)*0,6</t>
  </si>
  <si>
    <t>vytěžená zemina-zapypání rýh po betonáži základů : 1029,181</t>
  </si>
  <si>
    <t>odpočet objem základů : -109,46</t>
  </si>
  <si>
    <t>199000005R00</t>
  </si>
  <si>
    <t>Poplatky za skládku zeminy 1- 4, skupina 17 05 04 z Katalogu odpadů</t>
  </si>
  <si>
    <t>951,90303*1,9</t>
  </si>
  <si>
    <t>167101101R00</t>
  </si>
  <si>
    <t>Nakládání, skládání, překládání neulehlého výkopku nakládání výkopku  do 100 m3, z horniny 1 až 4</t>
  </si>
  <si>
    <t>vytěžená zemina na zpětné výkopy : 1029,181</t>
  </si>
  <si>
    <t>171201201R00</t>
  </si>
  <si>
    <t>Uložení sypaniny na dočasnou skládku tak, že na 1 m2 plochy připadá přes 2 m3 výkopku nebo ornice</t>
  </si>
  <si>
    <t>předpokládaná suť : 430+200+100</t>
  </si>
  <si>
    <t>D 1.2.2.1-8 rýhy : 784,7230</t>
  </si>
  <si>
    <t>58344197R</t>
  </si>
  <si>
    <t>štěrkodrť frakce 0,0 až 63,0 mm; třída A</t>
  </si>
  <si>
    <t>od hrubé úrovně terénu po štěrk 4/32 : (1778,8-4,48*2-0,34*30-0,57*7-0,38*12)*0,6*1,834</t>
  </si>
  <si>
    <t>271531113R00</t>
  </si>
  <si>
    <t>Polštáře zhutněné pod základy kamenivo hrubé, drcené, frakce 16 - 32 mm</t>
  </si>
  <si>
    <t>D 1.2.2.1-8 PDL 0 podklad : 38,96*46,71*0,2</t>
  </si>
  <si>
    <t>273323611RV1</t>
  </si>
  <si>
    <t>Beton základových desek železový vodostavební třídy C 30/37, stupeň chemické odolnosti  X0,XC1-4,XD1-2,XF1,XA1-2</t>
  </si>
  <si>
    <t>bez dodávky a uložení výztuže</t>
  </si>
  <si>
    <t>beton s pomalým nárůstem pevnosti (90 dnů) s krystalickou  přísadou do betonu.</t>
  </si>
  <si>
    <t>PDL 0 vodorovná část včetně dna šachet : 46,226*38,78*0,2</t>
  </si>
  <si>
    <t>lokální rozšíření desky sloupy vnitřní hlavní : 1,96</t>
  </si>
  <si>
    <t>sloupy vnitřní podium : 1,83</t>
  </si>
  <si>
    <t>rozšíření pouzdra : 4,92</t>
  </si>
  <si>
    <t>rozšíření pouzdra : 1,62</t>
  </si>
  <si>
    <t>sloupy osa H : 1,15</t>
  </si>
  <si>
    <t>sloupy osa A : 1,23</t>
  </si>
  <si>
    <t>sloupy osa 1 : 1,05</t>
  </si>
  <si>
    <t>sloupy osa 9 : 1,05</t>
  </si>
  <si>
    <t>sloupy rohové : 0,54</t>
  </si>
  <si>
    <t>273361821R00</t>
  </si>
  <si>
    <t>Uložení výztuže základových desek z betonářské oceli 10 505(R), Výztuž ocelová betonářská - tyč; úprava: stříhaná, ohýbaná; povrch: žebírkový; značka: B500B (1.0439); d = 12,0 mm</t>
  </si>
  <si>
    <t>46,226*38,48*0,2*0,09</t>
  </si>
  <si>
    <t>274272110R00</t>
  </si>
  <si>
    <t>Zdivo základové z bednicích tvárnic tloušťky 150 mm, výplň betonem C 8/10</t>
  </si>
  <si>
    <t>s výplní betonem, bez výztuže,</t>
  </si>
  <si>
    <t>D 1.2.2.1-8 vnitřní šachty : 2,02*1,25*1</t>
  </si>
  <si>
    <t>2,02*1*1</t>
  </si>
  <si>
    <t>1,52*1,25*1</t>
  </si>
  <si>
    <t>1,52*1*1</t>
  </si>
  <si>
    <t>ztracené bednění 150 mm - kolem ŽB vany : (46,85*2+39,1*2-1-1,3-1,4-2-2,1)*1,07</t>
  </si>
  <si>
    <t>274272140R00</t>
  </si>
  <si>
    <t>Zdivo základové z bednicích tvárnic tloušťky 300 mm, výplň betonem C 8/10</t>
  </si>
  <si>
    <t>D 1.2.2.1-8 opěrná stěna 1 (ze špinavé chodby) : 8,2+0,4+2,5</t>
  </si>
  <si>
    <t>D 1.2.2.1-8 opěrná stěna 2 (z hrací plochy) : 8,88*0,79</t>
  </si>
  <si>
    <t>4,5*1,09</t>
  </si>
  <si>
    <t>4,34*1,29</t>
  </si>
  <si>
    <t>2,06</t>
  </si>
  <si>
    <t>0,85*1,49</t>
  </si>
  <si>
    <t>1,25*1,29</t>
  </si>
  <si>
    <t>274323611R00</t>
  </si>
  <si>
    <t xml:space="preserve">Beton základových pasů železový vodostavební třídy C 30/37, stupeň vlivu prostředí XD3, odolnost proti korozi způsobené chloridy </t>
  </si>
  <si>
    <t>včetně dodávky a uložení betonu, bez výztuže</t>
  </si>
  <si>
    <t>s krystalickou  přísadou do betonu.</t>
  </si>
  <si>
    <t>D 1.2.2.1-8 pasy tělocvična : 26,18*2,22</t>
  </si>
  <si>
    <t>1,28*1,97</t>
  </si>
  <si>
    <t>0,9*1,72</t>
  </si>
  <si>
    <t>26,22*1,47</t>
  </si>
  <si>
    <t>4,36*1,72</t>
  </si>
  <si>
    <t>2,93*1,97</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</si>
  <si>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</si>
  <si>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</si>
  <si>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</si>
  <si>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  D 1.2.2.1-8 pasy tělocvična : 9,59</t>
  </si>
  <si>
    <t xml:space="preserve">  46,846</t>
  </si>
  <si>
    <t xml:space="preserve">  15,59</t>
  </si>
  <si>
    <t xml:space="preserve">  11,75</t>
  </si>
  <si>
    <t xml:space="preserve">  53,636</t>
  </si>
  <si>
    <t xml:space="preserve">  18,83</t>
  </si>
  <si>
    <t>156,242*1,47</t>
  </si>
  <si>
    <t xml:space="preserve">  12</t>
  </si>
  <si>
    <t xml:space="preserve">  14,16</t>
  </si>
  <si>
    <t xml:space="preserve">  3</t>
  </si>
  <si>
    <t>32,16*1,72</t>
  </si>
  <si>
    <t xml:space="preserve">  8,5</t>
  </si>
  <si>
    <t xml:space="preserve">  9,58</t>
  </si>
  <si>
    <t xml:space="preserve">  4,08</t>
  </si>
  <si>
    <t>25,16*1,97</t>
  </si>
  <si>
    <t xml:space="preserve">  9,01</t>
  </si>
  <si>
    <t xml:space="preserve">  10,09</t>
  </si>
  <si>
    <t xml:space="preserve">  54,406</t>
  </si>
  <si>
    <t xml:space="preserve">  17,51</t>
  </si>
  <si>
    <t xml:space="preserve">  19,67</t>
  </si>
  <si>
    <t>157,532*2,22</t>
  </si>
  <si>
    <t>274351216R00</t>
  </si>
  <si>
    <t>Bednění stěn základových pasů odstranění</t>
  </si>
  <si>
    <t>274354023R00</t>
  </si>
  <si>
    <t>Bednění stěn základových pasů Bednění prostupu základy průřezu do 0,02 m2, délky prostupu do 1,0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</si>
  <si>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</si>
  <si>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D 1.1.13 Z60a : 1</t>
  </si>
  <si>
    <t xml:space="preserve"> Z60e : 1</t>
  </si>
  <si>
    <t xml:space="preserve"> Z60f : 1</t>
  </si>
  <si>
    <t xml:space="preserve"> Z60g : 1</t>
  </si>
  <si>
    <t>274354033R00</t>
  </si>
  <si>
    <t>Bednění stěn základových pasů Bednění prostupu základy průřezu do 0,05 m2, délky prostupu do 1,0 m</t>
  </si>
  <si>
    <t>D 1.1.13 Z60b : 1</t>
  </si>
  <si>
    <t xml:space="preserve"> Z60c : 6</t>
  </si>
  <si>
    <t xml:space="preserve"> Z60d : 5</t>
  </si>
  <si>
    <t>274361821R00</t>
  </si>
  <si>
    <t>Výztuž a svařované sítě základových pasů výztuž, z oceli 10505,  ,  , Výztuž ocelová betonářská - tyč; úprava: stříhaná, ohýbaná; povrch: žebírkový; značka: B500B (1.0439); d = 12,0 mm</t>
  </si>
  <si>
    <t>821-1</t>
  </si>
  <si>
    <t>D 1.2.2.1-8 pasy tělocvična : 114,0039*0,18</t>
  </si>
  <si>
    <t>275323611R00</t>
  </si>
  <si>
    <t xml:space="preserve">Beton základových patek železový vodostavební třídy C 30/37, stupeň vlivu prostředí XD3, odolnost proti korozi způsobené chloridy </t>
  </si>
  <si>
    <t>D 1.2.2.1-8 nadbetonávky pilot-vnitřní piloty : 0,57*1,27*7</t>
  </si>
  <si>
    <t>0,38*1,27*12</t>
  </si>
  <si>
    <t>únikového schodiště-patky : 0,09*0,93*4</t>
  </si>
  <si>
    <t>0,25*0,93*6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</si>
  <si>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</si>
  <si>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</si>
  <si>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</si>
  <si>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D 1.2.2.1-8 únikového schodiště : 0,5*4*0,93*6</t>
  </si>
  <si>
    <t>0,3*4*0,93*4</t>
  </si>
  <si>
    <t>275352115T00</t>
  </si>
  <si>
    <t>Bednění stěn základových patek zabudované oválné- síť 5/150+folie</t>
  </si>
  <si>
    <t>D 1.2.2.1-8 nadbetonávky pilot : 2,67*1,27*7</t>
  </si>
  <si>
    <t>2,2*1,27*12</t>
  </si>
  <si>
    <t>275361821R00</t>
  </si>
  <si>
    <t>Výztuž a svařované sítě základových patek z prutové oceli, 10505,  ,  ,  , Výztuž ocelová betonářská - tyč; úprava: stříhaná, ohýbaná; povrch: žebírkový; značka: B500B (1.0439); d = 12,0 mm</t>
  </si>
  <si>
    <t xml:space="preserve">  D 1.2.2.1-8 nadbetonávky pilot-vnitřní piloty : 0,57*1,27*7</t>
  </si>
  <si>
    <t xml:space="preserve">  0,38*1,27*12</t>
  </si>
  <si>
    <t>10,8585*0,180</t>
  </si>
  <si>
    <t>279323511RV1</t>
  </si>
  <si>
    <t>vodostavební třídy C 30/37, stupeň chemické odolnosti  X0,XC1-4,XD1-2,XF1,XA1-2</t>
  </si>
  <si>
    <t>D 1.2.2.1-8 opěrná stěna 1 (ze špinavé chodby) : (4,048+3,036+0,345+0,345+0,345)*0,8</t>
  </si>
  <si>
    <t>8,23*0,2</t>
  </si>
  <si>
    <t>D 1.2.2.1-8 opěrná stěna 2 (z hrací plochy) : 16,29*0,4</t>
  </si>
  <si>
    <t>16,29*0,3</t>
  </si>
  <si>
    <t>0,2*0,35*2</t>
  </si>
  <si>
    <t>0,575*0,3</t>
  </si>
  <si>
    <t>0,4125*0,3</t>
  </si>
  <si>
    <t>Svislá část obvod vany : (43,125+46,526)*0,605*0,15</t>
  </si>
  <si>
    <t>36,18*0,605*0,15*2</t>
  </si>
  <si>
    <t>Svislá část šachty : (1,5+1,1)*2*1,375*0,2</t>
  </si>
  <si>
    <t>(1,5+1,1)*2*1,165*0,2</t>
  </si>
  <si>
    <t>279351101R00</t>
  </si>
  <si>
    <t>Bednění základových zdí jednostranné, zřízení</t>
  </si>
  <si>
    <t>bednění svislé nebo šikmé (odkloněné), půdorysně přímé nebo zalomené základových zdí ve volných nebo zapažených jámách, rýhách, šachtách, včetně případných vzpěr,</t>
  </si>
  <si>
    <t>ŽB vana : 46,23*0,605*2</t>
  </si>
  <si>
    <t>38,48*0,605*2</t>
  </si>
  <si>
    <t>dveře : 0,15*0,605*10</t>
  </si>
  <si>
    <t>279351102R00</t>
  </si>
  <si>
    <t>Bednění základových zdí jednostranné, odstranění</t>
  </si>
  <si>
    <t>279351105R00</t>
  </si>
  <si>
    <t>Bednění základových zdí oboustranné, zřízení</t>
  </si>
  <si>
    <t>D 1.2.2.1-8 opěrná stěna 1 (ze špinavé chodby) : 10,12*0,8*2</t>
  </si>
  <si>
    <t>9,22*0,8*2</t>
  </si>
  <si>
    <t>1,85*0,8*1</t>
  </si>
  <si>
    <t>1,15*0,8*5</t>
  </si>
  <si>
    <t>0,4*0,8*1</t>
  </si>
  <si>
    <t>0,3*0,8*1</t>
  </si>
  <si>
    <t>D 1.2.2.1-8 opěrná stěna 2 (z hrací plochy) : 8,88*1*4</t>
  </si>
  <si>
    <t>4,5*0,7*4</t>
  </si>
  <si>
    <t>2,21*0,5*4</t>
  </si>
  <si>
    <t>2,135*0,75*4</t>
  </si>
  <si>
    <t>1,165*0,55*4</t>
  </si>
  <si>
    <t>1,135*0,8*4</t>
  </si>
  <si>
    <t>0,75*0,5*2</t>
  </si>
  <si>
    <t>1,15*0,75*2</t>
  </si>
  <si>
    <t>0,4*1</t>
  </si>
  <si>
    <t>1,45*1,08*1</t>
  </si>
  <si>
    <t>0,75*1,08*1</t>
  </si>
  <si>
    <t>0,3*1</t>
  </si>
  <si>
    <t>0,75*0,75*2</t>
  </si>
  <si>
    <t>1,15*0,5*2</t>
  </si>
  <si>
    <t>279351106R00</t>
  </si>
  <si>
    <t>Bednění základových zdí oboustranné, odstranění</t>
  </si>
  <si>
    <t>279361821R00</t>
  </si>
  <si>
    <t>Výztuž základových zdí z betonářské oceli 10 505(R), Výztuž ocelová betonářská - tyč; úprava: stříhaná, ohýbaná; povrch: žebírkový; značka: B500B (1.0439); d = 10,0 mm</t>
  </si>
  <si>
    <t>19,98045*0,09</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</si>
  <si>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</si>
  <si>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</si>
  <si>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</si>
  <si>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 xml:space="preserve"> Pohledovost PB2</t>
  </si>
  <si>
    <t>D 1.2.2.1-8 opěrná stěna 1 (ze špinavé chodby) : 0,2*0,9*1</t>
  </si>
  <si>
    <t>8,23*2</t>
  </si>
  <si>
    <t>D 1.2.2.1-8 opěrná stěna 2 (z hrací plochy) : 8,88*0,79*2</t>
  </si>
  <si>
    <t>4,5*1,09*2</t>
  </si>
  <si>
    <t>4,34*1,29*2</t>
  </si>
  <si>
    <t>2,1</t>
  </si>
  <si>
    <t>0,75*1,29*2</t>
  </si>
  <si>
    <t>1,15*1,49*2</t>
  </si>
  <si>
    <t>0,2*1,07*1</t>
  </si>
  <si>
    <t>311351806R00</t>
  </si>
  <si>
    <t>Bednění nadzákladových zdí oboustranné za každou stranu pro beton pohledový, odstranění</t>
  </si>
  <si>
    <t>380356241R00</t>
  </si>
  <si>
    <t>Bednění kompletních konstrukcí neomítaných z betonu prostého nebo železového obyčejného vodostavebního, ploch rovinných, zřízení</t>
  </si>
  <si>
    <t>801-5</t>
  </si>
  <si>
    <t>čistíren odpadních vod (mimo budovy), nádrží, vodojemů, žlabů nebo kanálů</t>
  </si>
  <si>
    <t>D 1.2.2.1-8 šachta : 1,3*1,4*2</t>
  </si>
  <si>
    <t>1,1*1,4*2</t>
  </si>
  <si>
    <t>1,3*1,2*2</t>
  </si>
  <si>
    <t>1,1*1,2*2</t>
  </si>
  <si>
    <t>podklad : 1,3*0,2*4</t>
  </si>
  <si>
    <t>1,1*0,2*4</t>
  </si>
  <si>
    <t>380356242R00</t>
  </si>
  <si>
    <t>Bednění kompletních konstrukcí neomítaných z betonu prostého nebo železového obyčejného vodostavebního, ploch rovinných, odbednění</t>
  </si>
  <si>
    <t>631312611R00</t>
  </si>
  <si>
    <t xml:space="preserve">Mazanina z betonu prostého tl. přes 50 do 80 mm třídy C 16/20,  </t>
  </si>
  <si>
    <t>na dně rýhy bude proveden pomocný beton tl. 50 mm pro uložení bednění základů.</t>
  </si>
  <si>
    <t>D 1.2.2.1-8 pomocný podkladní beton : 495,71*0,05</t>
  </si>
  <si>
    <t>ochranná betonová mazanina pod ŽB vanou PDL 0 s navýšením šikmých částí : 46,526*38,78*0,05*1,05</t>
  </si>
  <si>
    <t>631315511R00</t>
  </si>
  <si>
    <t xml:space="preserve">Mazanina z betonu prostého tl. přes 120 do 240 mm třídy C 12/15,  </t>
  </si>
  <si>
    <t>D 1.2.2.1-8 PDL 0 podklad : 38,96*46,71*0,12</t>
  </si>
  <si>
    <t>631571001R00</t>
  </si>
  <si>
    <t>Násyp  z kameniva  z kameniva těženého 0-4 pro zpevnění podkladu</t>
  </si>
  <si>
    <t>pod mazaniny a dlažby, popř. na plochých střechách, vodorovný nebo ve spádu, s udusáním a urovnáním povrchu,</t>
  </si>
  <si>
    <t>D 1.2.2.1-8 PDL 0 podklad : 38,96*46,71*0,04</t>
  </si>
  <si>
    <t>632481111R00</t>
  </si>
  <si>
    <t>Výztužné vložky do mazanin a potěrů z kovové tkaniny, povrch drátu s matným žíháním, oka 16x16x0,8 mm</t>
  </si>
  <si>
    <t>D 1.2.2.7 sloupy únikové schodiště pod terénem : 0,25*4*6*0,3</t>
  </si>
  <si>
    <t>0,3*4*4*0,3</t>
  </si>
  <si>
    <t>931626212R00</t>
  </si>
  <si>
    <t xml:space="preserve">Úprava dilatační spáry úprava těžkými asfaltovými pásy,  ,  </t>
  </si>
  <si>
    <t>832-1</t>
  </si>
  <si>
    <t>konstrukcí z prostého nebo železového betonu</t>
  </si>
  <si>
    <t>Včetně očistění ploch spár před úpravou a očistění okolí spáry po úpravě.</t>
  </si>
  <si>
    <t>D 1.1.13 Z102 : (39,1+46,9+0,8*4)*0,2</t>
  </si>
  <si>
    <t>931961114T00</t>
  </si>
  <si>
    <t xml:space="preserve">Vložky do dilatačních spár, polystyren styrodur, tl 20 mm </t>
  </si>
  <si>
    <t>D 1.2.2.1-8 deska : 46,226+38,48</t>
  </si>
  <si>
    <t>stěny : 0,605*4</t>
  </si>
  <si>
    <t>931981011R00</t>
  </si>
  <si>
    <t>Zřízení těsnění pracovní spáry bentonitovou páskou včetně mřížky, rozměr 20x25 mm</t>
  </si>
  <si>
    <t>D 1.2.2.1 : 25</t>
  </si>
  <si>
    <t>931981021R00</t>
  </si>
  <si>
    <t xml:space="preserve">Zřízení těsnění pracovní spáry bitumenovým plechem,  </t>
  </si>
  <si>
    <t>D 1.2.2.1-8Svislá část obvod vany : (43,125+46,526)</t>
  </si>
  <si>
    <t>36,18*2</t>
  </si>
  <si>
    <t>Svislá část šachty : (1,5+1,1)*2</t>
  </si>
  <si>
    <t>(1,5+1,1)*2</t>
  </si>
  <si>
    <t>931991111R00</t>
  </si>
  <si>
    <t>Zřízení těsnění dilatační spáry gumovým profilovým pásem nebo pásem z PVC, ve dně</t>
  </si>
  <si>
    <t>gumovým profilovým pásem nebo pásem z PVC</t>
  </si>
  <si>
    <t>D 1.1.13 Z101 : 39,1+46,9+0,8*4</t>
  </si>
  <si>
    <t>931991112R00</t>
  </si>
  <si>
    <t>Zřízení těsnění dilatační spáry gumovým profilovým pásem nebo pásem z PVC, ve stěně</t>
  </si>
  <si>
    <t>D 1.2.2.1-8 : 0,8*4</t>
  </si>
  <si>
    <t>939941111R00</t>
  </si>
  <si>
    <t>Zřízení těsnění pracovní spáry ocelovým plechem ve dně</t>
  </si>
  <si>
    <t>D 1.2.2.1-8 : 170,7+7,08*2</t>
  </si>
  <si>
    <t>953943120T00</t>
  </si>
  <si>
    <t xml:space="preserve">Osazení dřevěných hranolů do betonu  200x200xmin. 300 pro vytvoření otvorů pro zabetonování pouzder </t>
  </si>
  <si>
    <t>Položka je určena pro osazování drobných předmětů jinde neuvedených, se zajištěním polohy k bednění či k výztuži před zabetonováním,</t>
  </si>
  <si>
    <t>např.na sloupky, aby nebylo nutné otvory vyvrtávat, případně dát položku pro dodatečné vyvrtání otvorů…</t>
  </si>
  <si>
    <t>D 1.2.2.1-8 : 16</t>
  </si>
  <si>
    <t>713121150T00</t>
  </si>
  <si>
    <t>Klín z EPS do vnitřního rohu základové vany před provedením ochranné mazaniny, "Technická specifikace dle PD"</t>
  </si>
  <si>
    <t>D 1.1.13 Z88 : 170,612+6,4*2</t>
  </si>
  <si>
    <t>762512230T00</t>
  </si>
  <si>
    <t>Položení podlah z desek aglomerovaných volně</t>
  </si>
  <si>
    <t>zakrytí ploch pohledových betonů proti poškození : 1*1,1+13,34+5,62</t>
  </si>
  <si>
    <t>274354000R</t>
  </si>
  <si>
    <t>Prostup kabeláže základovým pasem (soklová část)  D+M  "Technická specifikace dle PD"</t>
  </si>
  <si>
    <t>D 1.1.13 Z61 : 1</t>
  </si>
  <si>
    <t>931626PD</t>
  </si>
  <si>
    <t>dilatace opěrné stěny - viz obrázek  D+M  "Technická specifikace dle PD"</t>
  </si>
  <si>
    <t>958Z58a</t>
  </si>
  <si>
    <t>Prostupy potrubí ŽB vanou svislé kanalizační potrubí DN 100 mm  D+M  "Technická specifikace dle PD"</t>
  </si>
  <si>
    <t>D 1.1.13 Z58a : 19</t>
  </si>
  <si>
    <t>958Z58b</t>
  </si>
  <si>
    <t>Prostupy potrubí ŽB vanou svislé kanalizační potrubí DN 70 mm  D+M  "Technická specifikace dle PD"</t>
  </si>
  <si>
    <t>D 1.1.13 Z58b : 12</t>
  </si>
  <si>
    <t>958Z58c</t>
  </si>
  <si>
    <t>Prostupy potrubí ŽB vanou svislé potrubí pro odvětrání radonu DN 125 mm  D+M  , "Technická specifikace dle PD"</t>
  </si>
  <si>
    <t>D 1.1.13 Z58c : 5</t>
  </si>
  <si>
    <t>958Z58d</t>
  </si>
  <si>
    <t>Prostupy potrubí ŽB vanou svislé potrubí vodovodní průměr 90 mm D+M  , "Technická specifikace dle PD"</t>
  </si>
  <si>
    <t>D 1.1.13 Z58d : 1</t>
  </si>
  <si>
    <t>958Z58e</t>
  </si>
  <si>
    <t>Prostupy potrubí ŽB vanou svislé propojovací kabely elektro D+M  , "Technická specifikace dle PD"</t>
  </si>
  <si>
    <t>D 1.1.13 Z58e : 1</t>
  </si>
  <si>
    <t>958Z58f</t>
  </si>
  <si>
    <t>Prostupy potrubí ŽB vanou svislé datový kabel - optický kabel SINGLEMODE 8vl  D+M  , "Technická specifikace dle PD"</t>
  </si>
  <si>
    <t>D 1.1.13 Z58f : 1</t>
  </si>
  <si>
    <t>958Z58g</t>
  </si>
  <si>
    <t>Prostupy potrubí ŽB vanou svislé propojovací kabely CYKY-J 5x2.5  D+M  , "Technická specifikace dle PD"</t>
  </si>
  <si>
    <t>D 1.1.13 Z58g : 1</t>
  </si>
  <si>
    <t>959Z59</t>
  </si>
  <si>
    <t>Prostupy potrubí ŽB vanou vodorovné dodávka a montáž "Technická specifikace dle PD"</t>
  </si>
  <si>
    <t>D 1.1.13 Z59 : 4</t>
  </si>
  <si>
    <t>27260132R</t>
  </si>
  <si>
    <t>deska/pás těsnicí vláknitopolymerní; tl = 1,00 mm; teplotní odolnost do 380 °C; max. tlak 80 bar; š = 1 500 mm; l = 1500,0 mm</t>
  </si>
  <si>
    <t>49</t>
  </si>
  <si>
    <t>zakrytí ploch pohledových betonů proti poškození : 20,06*1,1</t>
  </si>
  <si>
    <t>224321435T00</t>
  </si>
  <si>
    <t>Výplň pilot z ŽB C30/37 - XC2 -cl0,4-Dmax22</t>
  </si>
  <si>
    <t xml:space="preserve">  P1.1-P1.12 : 7,5*12</t>
  </si>
  <si>
    <t xml:space="preserve">  P 2.1-2 : 7,5*2</t>
  </si>
  <si>
    <t xml:space="preserve">  P 3.1-2 : 7,5*2</t>
  </si>
  <si>
    <t xml:space="preserve">  P 4.1-P 4.14 : 7,5*14</t>
  </si>
  <si>
    <t xml:space="preserve">  P 5.1-5.12 : 7,5*12</t>
  </si>
  <si>
    <t>315*0,3*0,3*3,14*1,1</t>
  </si>
  <si>
    <t>P 6.1-P 6.7 : 7,5*7*0,375*0,375*3,14*1,1</t>
  </si>
  <si>
    <t>224361116R00</t>
  </si>
  <si>
    <t>Výztuž pilot betonových do země z oceli B500B, Výztuž ocelová betonářská - tyč; úprava: stříhaná, ohýbaná; povrch: žebírkový; značka: B500B (1.0439); d = 12,0 mm</t>
  </si>
  <si>
    <t>D.1.2.2.1 : 123,42113*0,15</t>
  </si>
  <si>
    <t>264421511R00</t>
  </si>
  <si>
    <t>Vrty pro piloty zapažené, svislé průměr přes 650 do 850 mm, hloubka od 0 do 5 m, hornina třídy 4</t>
  </si>
  <si>
    <t>P 6.1-P 6.7 : 7,5*7</t>
  </si>
  <si>
    <t>264521412R00</t>
  </si>
  <si>
    <t>Vrty pro piloty zapažené, svislé průměr přes 550 do 650 mm, hloubka od 0 do 10 m, hornina třídy 5 a 6</t>
  </si>
  <si>
    <t>P1.1-P1.12 : 7,5*12</t>
  </si>
  <si>
    <t>P 2.1-2 : 7,5*2</t>
  </si>
  <si>
    <t>P 3.1-2 : 7,5*2</t>
  </si>
  <si>
    <t>P 4.1-P 4.14 : 7,5*14</t>
  </si>
  <si>
    <t>P 5.1-5.12 : 7,5*12</t>
  </si>
  <si>
    <t>285947115T00</t>
  </si>
  <si>
    <t>Trn smykový Js20 l=0,5m  dodávka a montáž</t>
  </si>
  <si>
    <t>D.1.2.2.1 : 90</t>
  </si>
  <si>
    <t>13611228R</t>
  </si>
  <si>
    <t>Výrobek plochý ocelový válcovaný za tepla - plech; hladký; tl = 10,00 mm</t>
  </si>
  <si>
    <t>navléknuto na výztuž a zavařeno : 0,66*0,66*42*0,080*1,08</t>
  </si>
  <si>
    <t>0,8*0,8*7*0,080*1,08</t>
  </si>
  <si>
    <t>212971110R00</t>
  </si>
  <si>
    <t xml:space="preserve">Zřízení opláštění odvod. trativodů z geotextilie o sklonu do 2,5,  </t>
  </si>
  <si>
    <t>v rýze nebo v zářezu se stěnami,</t>
  </si>
  <si>
    <t>D 1.2.2.1-8 odsávací potrubí 80 : 284*3,14*0,1</t>
  </si>
  <si>
    <t>871318111R00</t>
  </si>
  <si>
    <t>Kladení drenážního potrubí z plastických hmot</t>
  </si>
  <si>
    <t>D 1.2.2.1-8 odsávací potrubí 80 : 3,8*6</t>
  </si>
  <si>
    <t>1,6*6</t>
  </si>
  <si>
    <t>3,4*6</t>
  </si>
  <si>
    <t>3,7*6</t>
  </si>
  <si>
    <t>1,3*6</t>
  </si>
  <si>
    <t>4,2*6</t>
  </si>
  <si>
    <t>0,7*6</t>
  </si>
  <si>
    <t>1,8*6</t>
  </si>
  <si>
    <t>4,3*5</t>
  </si>
  <si>
    <t>1*5</t>
  </si>
  <si>
    <t>3,4*5</t>
  </si>
  <si>
    <t>1,5*5</t>
  </si>
  <si>
    <t>4*4</t>
  </si>
  <si>
    <t>1,2*1</t>
  </si>
  <si>
    <t>0,8*4</t>
  </si>
  <si>
    <t>4,2*5</t>
  </si>
  <si>
    <t>3,6*1</t>
  </si>
  <si>
    <t>6*5</t>
  </si>
  <si>
    <t>871313121R00</t>
  </si>
  <si>
    <t>Montáž potrubí z trub z plastů těsněných gumovým kroužkem  DN 150 mm</t>
  </si>
  <si>
    <t>827-1</t>
  </si>
  <si>
    <t>v otevřeném výkopu ve sklonu do 20 %,</t>
  </si>
  <si>
    <t>D 1.2.2.1-8 sběrné potrubí 125 : 17,6*5</t>
  </si>
  <si>
    <t>16*5</t>
  </si>
  <si>
    <t>877353121R00</t>
  </si>
  <si>
    <t>Montáž tvarovek na potrubí z trub z plastů těsněných gumovým kroužkem odbočných DN 200 mm</t>
  </si>
  <si>
    <t>v otevřeném výkopu,</t>
  </si>
  <si>
    <t>D 1.2.2.1-8 : 5</t>
  </si>
  <si>
    <t>877353123R00</t>
  </si>
  <si>
    <t>Montáž tvarovek na potrubí z trub z plastů těsněných gumovým kroužkem jednoosých DN 200 mm</t>
  </si>
  <si>
    <t>721176213R00</t>
  </si>
  <si>
    <t>Potrubí KG odpadní svislé vnější průměr D 125 mm, tloušťka stěny 3,2 mm, DN 125</t>
  </si>
  <si>
    <t>800-721</t>
  </si>
  <si>
    <t>včetně tvarovek, objímek. Bez zednických výpomocí.</t>
  </si>
  <si>
    <t>včetně materiálu a tvarovek</t>
  </si>
  <si>
    <t>7*5</t>
  </si>
  <si>
    <t>728314111R00</t>
  </si>
  <si>
    <t>Montáž protidešťové žaluzie do čtyřhranného potrubí, do průřezu 0,15 m2</t>
  </si>
  <si>
    <t>800-728</t>
  </si>
  <si>
    <t>D 1.1.13 Z63 : 5</t>
  </si>
  <si>
    <t>728415122R00</t>
  </si>
  <si>
    <t>Mřížky, regulátory montáž kruhové větrací nebo ventilační mřížky,  , do průměru d 200 mm</t>
  </si>
  <si>
    <t>D 1.1.13 Z71 : 5</t>
  </si>
  <si>
    <t>728618211R00</t>
  </si>
  <si>
    <t>Montáž ventilační turbíny s dodávkou, průměr 305 mm, provedení hliník - bezbarvé</t>
  </si>
  <si>
    <t>D 1.1.13 Z64 : 5</t>
  </si>
  <si>
    <t>728614212R00</t>
  </si>
  <si>
    <t>Montáž axiálního nízkotlakého ventilátoru potrubního do kruhového potrubí, do průměru d 200 mm</t>
  </si>
  <si>
    <t>zapojení a přívod je součástí elektroinstalace vnitřní</t>
  </si>
  <si>
    <t>D 1.1.13 Z70 : 5</t>
  </si>
  <si>
    <t>28611053R</t>
  </si>
  <si>
    <t>Trubka plastová drenážní spoj: drážkový; potrubí: jednovrstvé; materiál: PVC-U; povrch: žebrovaný; ohebná; DN = 80; vsakovací plocha = 51,0 cm2/m</t>
  </si>
  <si>
    <t>D 1.2.2.1-8 odsávací potrubí 80 : 284*1,1</t>
  </si>
  <si>
    <t>28611146.AR</t>
  </si>
  <si>
    <t>Trubka plastová pro venkovní kanalizaci spoj: hrdlový; potrubí: vícevrstvé; skladba: PVC-U - pěna - PVC-U; povrch: hladký; DN = 125; de = 125,0 mm; tl. stěny = 3,2 mm; l = 1 000 mm; SDR 41,0; SN 4</t>
  </si>
  <si>
    <t>D 1.2.2.1-8 sběrné potrubí 125 : 10</t>
  </si>
  <si>
    <t>28611148.AR</t>
  </si>
  <si>
    <t>Trubka plastová pro venkovní kanalizaci spoj: hrdlový; potrubí: vícevrstvé; skladba: PVC-U - pěna - PVC-U; povrch: hladký; DN = 125; de = 125,0 mm; tl. stěny = 3,2 mm; l = 3 000 mm; SDR 41,0; SN 4</t>
  </si>
  <si>
    <t>28611149.AR</t>
  </si>
  <si>
    <t>Trubka plastová pro venkovní kanalizaci spoj: hrdlový; potrubí: vícevrstvé; skladba: PVC-U - pěna - PVC-U; povrch: hladký; DN = 125; de = 125,0 mm; tl. stěny = 3,2 mm; l = 5 000 mm; SDR 41,0; SN 4</t>
  </si>
  <si>
    <t>D 1.2.2.1-8 sběrné potrubí 125 : 26</t>
  </si>
  <si>
    <t>28619267R</t>
  </si>
  <si>
    <t>redukce - adaptér PP; d 1 = 125 mm; d 2 = 80 mm</t>
  </si>
  <si>
    <t>D 1.2.2.1-8 odsávací potrubí 80 na 125 : 12*5+10*4+5</t>
  </si>
  <si>
    <t>28651659.AR</t>
  </si>
  <si>
    <t>Koleno plastové pro venkovní kanalizaci typ: jednoznačné; spoj: hrdlový; potrubí: jednovrstvé; materiál: PVC-U; povrch: hladký; úhel = 87,5 °; DN = 125; SDR 41,0; SN 8</t>
  </si>
  <si>
    <t>28651702.AR</t>
  </si>
  <si>
    <t>Odbočka plastová pro venkovní kanalizaci typ: jednoduchá, jednoznačná; spoj: hrdlový; potrubí: jednovrstvé; materiál: PVC-U; povrch: hladký; úhel = 45,0 °; DN = 125; SDR 41,0; SN 8</t>
  </si>
  <si>
    <t>429533PD</t>
  </si>
  <si>
    <t>Mřížka na potrubí pro odvětrání radonu "Technická specifikace dle PD"</t>
  </si>
  <si>
    <t>429534PD</t>
  </si>
  <si>
    <t>Fasádní mřížka "Technická specifikace dle PD"</t>
  </si>
  <si>
    <t>429Z70</t>
  </si>
  <si>
    <t>Axiální potrubní ventilátor pro odvětrání Rn z podloží  "Technická specifikace dle PD"</t>
  </si>
  <si>
    <t>D 1.2.2.1-8 odsávací potrubí 80 : 284*3,14*0,1*1,2</t>
  </si>
  <si>
    <t>711PD</t>
  </si>
  <si>
    <t>výrobní dokumentace povlakové HI - navržení dilatačních spar atd.</t>
  </si>
  <si>
    <t>954PD1</t>
  </si>
  <si>
    <t>Výrobní dokumetnace únikového ocelového schodiště</t>
  </si>
  <si>
    <t>Výrobní dokumentace ŽB konstrukcí a výztuže</t>
  </si>
  <si>
    <t>kompl</t>
  </si>
  <si>
    <t>952901411R00</t>
  </si>
  <si>
    <t>Vyčištění budov a ostatních objektů ostatních objektů (např. kanálů, zásobníků, kůlen apod.) - vynesení zbytků stavebního rumu, kropení a 2 x zametení podlah, oprášení stěn a výplní otvorů jakékoliv výšky podlaží</t>
  </si>
  <si>
    <t>PDL 0 vodorovná část včetně dna šachet : 46,226*38,78</t>
  </si>
  <si>
    <t>998012022R00</t>
  </si>
  <si>
    <t>Přesun hmot pro budovy s nosnou konstr. monolit. výšky přes 6 do 12 m</t>
  </si>
  <si>
    <t>přesun hmot pro budovy občanské výstavby (JKSO 801), budovy pro bydlení (JKSO 803) budovy pro výrobu a služby (JKSO 812) s nosnou svislou konstrukcí monolitickou betonovou tyčovou nebo plošnou</t>
  </si>
  <si>
    <t>711171559RT3</t>
  </si>
  <si>
    <t>46,226*38,48</t>
  </si>
  <si>
    <t>711172559RT3</t>
  </si>
  <si>
    <t>Provedení izolace proti zemní vlhkosti termoplasty svislé, volně položené, fólie z PVC, tloušťky 1,5 mm</t>
  </si>
  <si>
    <t xml:space="preserve"> kolem ŽB vany : (46,85*2+39,1*2-1-1,3-1,4-2-2,1)*1,07</t>
  </si>
  <si>
    <t>svislá HI x2 u obvodových dveří : 0,5* (1,1+1,4+1,5+2,1+2,2)</t>
  </si>
  <si>
    <t>711191171RT1</t>
  </si>
  <si>
    <t>Provedení izolace proti zemní vlhkosti ostatní vodorovné uložení, podkladní textilie, bez dodávky materiálu</t>
  </si>
  <si>
    <t>711191172RT1</t>
  </si>
  <si>
    <t>Provedení izolace proti zemní vlhkosti ostatní vodorovné uložení, ochranná textilie, bez dodávky materiálu</t>
  </si>
  <si>
    <t>711191271RT1</t>
  </si>
  <si>
    <t>Provedení izolace proti zemní vlhkosti ostatní svislé uložení, podkladní textilie, bez dodávky materiálu</t>
  </si>
  <si>
    <t>711191272RT1</t>
  </si>
  <si>
    <t>Provedení izolace proti zemní vlhkosti ostatní svislé uložení, ochranná textilie, bez dodávky materiálu</t>
  </si>
  <si>
    <t>711212001RS1</t>
  </si>
  <si>
    <t>Izolace proti vodě nátěr hydroizolační proti vlhkosti a tlakové vodě</t>
  </si>
  <si>
    <t>D 1.2.2.1 ošetření hlavy piloty : 20</t>
  </si>
  <si>
    <t>S3 : 173,1*1</t>
  </si>
  <si>
    <t>46,226*38,48*3</t>
  </si>
  <si>
    <t>ochrana TI při hutnění u základů : 173,1*1</t>
  </si>
  <si>
    <t>606233005R</t>
  </si>
  <si>
    <t>překližka vodovzdorná; BR; jakost S/BB; tl = 18,0 mm; š = 3 000 mm; h = 1 500,0 mm; počet vrstev 13</t>
  </si>
  <si>
    <t>ochrana TI při hutnění u základů : 173,1*1*1,1</t>
  </si>
  <si>
    <t>69366199R</t>
  </si>
  <si>
    <t>Geosyntetika typ: geotextilie; netkaná; materiál: PP; tl (2 kPa) = 4,0 mm; plošná hmotnost = 500 g/m2; Pevnost v tahu podélně = 33,0 kN/m; Pevnost v tahu příčně = 19,0 kN/m</t>
  </si>
  <si>
    <t>46,226*38,48*2*1,2</t>
  </si>
  <si>
    <t>187,702*2*1,2</t>
  </si>
  <si>
    <t>767590120R00</t>
  </si>
  <si>
    <t>Montáž podlahových konstrukcí podlahových roštů šroubováním</t>
  </si>
  <si>
    <t>D 1.1.13 Z8 stupně : 11*11,8</t>
  </si>
  <si>
    <t>podlaha : 9,5*32,3</t>
  </si>
  <si>
    <t>767995103R00</t>
  </si>
  <si>
    <t>Výroba a montáž atypických kovovových doplňků staveb hmotnosti přes 10 do 20 kg</t>
  </si>
  <si>
    <t>D 1.1.13 Z9 : 12,5*24,5</t>
  </si>
  <si>
    <t>Z10 : 10,6*31,4</t>
  </si>
  <si>
    <t>Z11 : 8,2*31,4</t>
  </si>
  <si>
    <t>Z12 : 16,7*24,5</t>
  </si>
  <si>
    <t>767995104R00</t>
  </si>
  <si>
    <t>Výroba a montáž atypických kovovových doplňků staveb hmotnosti přes 20 do 50 kg</t>
  </si>
  <si>
    <t>D 1.1.13 Z8 : 742,88</t>
  </si>
  <si>
    <t>13485310R</t>
  </si>
  <si>
    <t>Tyč ocelová válcovaná za tepla průřez: UPE; značka: S235JR (1.0038); h = 180 mm; b = 75 mm; s = 5,5 mm; t = 10,5 mm</t>
  </si>
  <si>
    <t>D 1.2.2.7 D 1.1.13 Z8 : (0,00957+0,07959+0,00725+0,30338+0,01001+0,06304+0,02088)*1,2</t>
  </si>
  <si>
    <t>D 1.2.2.7 D 1.1.13 Z8 : (0,01068+0,01884+0,00378)*1,2</t>
  </si>
  <si>
    <t>14587292R</t>
  </si>
  <si>
    <t>Profil ocelový uzavřený průřez: čtvercový; značka: S235JRH (1.0039); B = 80 mm; T = 4,0 mm</t>
  </si>
  <si>
    <t>D 1.2.2.7 D 1.1.13 Z8 : (0,05928+0,03278)*1,2</t>
  </si>
  <si>
    <t>553471PC</t>
  </si>
  <si>
    <t>Rošt podlahový 30/3 "Technická specifikace dle PD"</t>
  </si>
  <si>
    <t>D 1.2.2.7 D 1.1.13 Z8 : 9,5*1,2</t>
  </si>
  <si>
    <t>55347298.AR</t>
  </si>
  <si>
    <t>stupeň schodišťový  ocelový; rošt lisovaný, oko 30/30, nosný prut 30/3; l = 100,0 cm; š = 30,5 cm; povrch žárové zinkování</t>
  </si>
  <si>
    <t>D 1.1.13 Z8 : 11</t>
  </si>
  <si>
    <t>553980001T</t>
  </si>
  <si>
    <t>Ocelové výrobky žárovézinkování,vč. práškového lakování  (Technické parametry dle PD)</t>
  </si>
  <si>
    <t>Ne nátěr!!!</t>
  </si>
  <si>
    <t>55399995T</t>
  </si>
  <si>
    <t>Dodávka materiálu pro ocelové konstrukce, vyrobené tvarováním, svařováním, nebo šroubováním</t>
  </si>
  <si>
    <t>998767102R00</t>
  </si>
  <si>
    <t>430R1</t>
  </si>
  <si>
    <t>dodávka materiálu ocelová konstrukce a opláštění - žárový pozink dle popisu v PD</t>
  </si>
  <si>
    <t>dodávka materiálu v rozsahu dle PD výkresy číslo A020, A030, A100, A120, A300, A301, C100, C101, C102, C103, C200, C201, C202, C203, C204, C205</t>
  </si>
  <si>
    <t>430R2</t>
  </si>
  <si>
    <t>dodávka materiálu systém odvodnění střechy - okapy a svody</t>
  </si>
  <si>
    <t>430R5</t>
  </si>
  <si>
    <t>dodávka zachytávače sněhu, dle popisu</t>
  </si>
  <si>
    <t>430R6</t>
  </si>
  <si>
    <t>dodávka záchytný systém střechy, dle popisu</t>
  </si>
  <si>
    <t>430R7</t>
  </si>
  <si>
    <t>kotevní prvky, včetně geodetického zaměření jejich osazení</t>
  </si>
  <si>
    <t>430R9</t>
  </si>
  <si>
    <t>Výrobní / dílenská dokumetnace včetně kladecího plán sendvičových panelů</t>
  </si>
  <si>
    <t>430R91</t>
  </si>
  <si>
    <t>montáž ocelové konstrukce a opláštění</t>
  </si>
  <si>
    <t>Cena zahrnuje montáž nosné konstrukce, opláštění a všech prvků PSV zahrnutých v dodávce ocelové haly</t>
  </si>
  <si>
    <t>130901121R00</t>
  </si>
  <si>
    <t>Bourání konstrukcí v hloubených vykopávkách z betonu, prostého, pneumatickým kladivem</t>
  </si>
  <si>
    <t>s přemístěním suti na hromady na vzdálenost do 20 m nebo s uložením na dopravní prostředek,</t>
  </si>
  <si>
    <t>D 1.4.1.1-9 ŠS stávají : 0,6*0,6*3,14*2</t>
  </si>
  <si>
    <t>D 1.4.1.1-9 S26-S26' 125+100 : (1,6+10,2)*0,8*(1,637+0,636)/2</t>
  </si>
  <si>
    <t>S 22-22' 125 : 1,6*0,8*(1,528+1,296)/2</t>
  </si>
  <si>
    <t>S25-25' 100 : 1,2*0,8*(1,012+0,892)/2</t>
  </si>
  <si>
    <t>S21-S21' 100 : 0,9*0,8*(1,597+1,473)/2</t>
  </si>
  <si>
    <t>S19-S19' 100 : 1,5*0,8*(1,558+1,348)/2</t>
  </si>
  <si>
    <t>S18-S18' 125 : 1,6*0,8*(1,559+1,331)/2</t>
  </si>
  <si>
    <t>S15-S15' 100 : 1,3*0,8*(1,479+1,292)/2</t>
  </si>
  <si>
    <t>S17-S17' 125 : 1,6*0,8*(1,485+1,257)/2</t>
  </si>
  <si>
    <t>S 14-S14' 100 : 1,5*0,8*(1,432+1,221)/2</t>
  </si>
  <si>
    <t>S16-S16' 125 : 1,6*0,8*(1,433+1,204)/2</t>
  </si>
  <si>
    <t>S13-S13' 125 : 2*0,8*(1,38+1,114)/2</t>
  </si>
  <si>
    <t>S29-S29' 100 : 4,8*0,8*(1,311+0,695)/2</t>
  </si>
  <si>
    <t>S27-S27' 100 : 1,5*0,8*(1,002+0,82)/2</t>
  </si>
  <si>
    <t>S11-S11' 100 : 1,5*0,8*(1,362+1,153)/2</t>
  </si>
  <si>
    <t>S12-S12' 125 : 2,1*0,8*(1,328+1,025)/2</t>
  </si>
  <si>
    <t>S10-S10' 100 : 1,5*0,8*(1,309+1,098)/2</t>
  </si>
  <si>
    <t>S23-S23' 250+125 : (5,3+2)*0,8*(1,342+0,845)/2</t>
  </si>
  <si>
    <t>S9-S9' 100 : 0,5*0,8*1,196</t>
  </si>
  <si>
    <t>S8-S8' 125 : 1,6*0,8*(1,272+1,047)/2</t>
  </si>
  <si>
    <t>S24-S24' 100 : 7*0,8*(1,236+0,82)/2</t>
  </si>
  <si>
    <t>S30-S30' 125 : 3,1*0,8*(1,228+0,845)/2</t>
  </si>
  <si>
    <t>S31-S31' 125 : 1,6*0,8*(1,19+0,965)/2</t>
  </si>
  <si>
    <t>S1-ŠS 250 : 76,8*1*(2,05+0,9)/2</t>
  </si>
  <si>
    <t>D34-D34' 200 : 54,6*1*(1,4+0,8)/2</t>
  </si>
  <si>
    <t>D35-D35' 200 : 1,5*1*(0,914+0,8)/2</t>
  </si>
  <si>
    <t>D32-D32' 200 : 40,4*1*(1,4+0,92)/2</t>
  </si>
  <si>
    <t>D33-D33' 200 : 40,4*1*(1,4+0,92)/2</t>
  </si>
  <si>
    <t>S7-S7' 100 : 3,1*0,8*(1,154+0,82)/2</t>
  </si>
  <si>
    <t>S5-S5' 125 : 3,8*0,8*(1,037+0,845)/2</t>
  </si>
  <si>
    <t>S4-S4' 100 : 1,3*0,8*(0,968+0,82)/2</t>
  </si>
  <si>
    <t>S3-S3' 125 : 7*0,8*(1,007+0,845)/2</t>
  </si>
  <si>
    <t>S28-S28' 100 : 1,3*0,8*(0,902+0,718)/2</t>
  </si>
  <si>
    <t>S2-S2' 125 : 2,7*0,8*(0,895+0,845)/2</t>
  </si>
  <si>
    <t>S6-S6' 125 : 2,7*0,8*(0,994+0,845)/2</t>
  </si>
  <si>
    <t>D 1.4.1.1-9 Š1,2 : 2*2*2*2</t>
  </si>
  <si>
    <t>151101101R00</t>
  </si>
  <si>
    <t>Zřízení pažení a rozepření stěn rýh příložné  pro jakoukoliv mezerovitost, hloubky do 2 m</t>
  </si>
  <si>
    <t>pro podzemní vedení pro všechny šířky rýhy,</t>
  </si>
  <si>
    <t>S 22-22' 125 : 1,6*(1,528+1,296)/2*2</t>
  </si>
  <si>
    <t>S21-S21' 100 : 0,9*(1,597+1,473)/2*2</t>
  </si>
  <si>
    <t>S19-S19' 100 : 1,5*(1,558+1,348)/2*2</t>
  </si>
  <si>
    <t>S18-S18' 125 : 1,6*(1,559+1,331)/2*2</t>
  </si>
  <si>
    <t>S15-S15' 100 : 1,3*(1,479+1,292)/2*2</t>
  </si>
  <si>
    <t>S17-S17' 125 : 1,6*(1,485+1,257)/2*2</t>
  </si>
  <si>
    <t>S 14-S14' 100 : 1,5*(1,432+1,221)/2*2</t>
  </si>
  <si>
    <t>S16-S16' 125 : 1,6*(1,433+1,204)/2*2</t>
  </si>
  <si>
    <t>S13-S13' 125 : 2*(1,38+1,114)/2*2</t>
  </si>
  <si>
    <t>S11-S11' 100 : 1,5*(1,362+1,153)/2*2</t>
  </si>
  <si>
    <t>S12-S12' 125 : 2,1*(1,328+1,025)/2*2</t>
  </si>
  <si>
    <t>S10-S10' 100 : 1,5*(1,309+1,098)/2*2</t>
  </si>
  <si>
    <t>S23-S23' 250+125 : (5,3+2)*(1,342+0,845)/2*2</t>
  </si>
  <si>
    <t>S8-S8' 125 : 1,6*(1,272+1,047)/2*2</t>
  </si>
  <si>
    <t>S30-S30' 125 : 3,1*(1,228+0,845)/2*2</t>
  </si>
  <si>
    <t>S1-ŠS 250 : 76,2*(2,05+0,9)/2*2</t>
  </si>
  <si>
    <t>D34-D34' 200 : 54,6*(1,4+0,8)/2*2</t>
  </si>
  <si>
    <t>D32-D32' 200 : 40,4*(1,4+0,92)/2*2</t>
  </si>
  <si>
    <t>D33-D33' 200 : 40,4*(1,4+0,92)/2*2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</si>
  <si>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</si>
  <si>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</si>
  <si>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</si>
  <si>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</si>
  <si>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</si>
  <si>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</si>
  <si>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výkopy : 339,03326+16+2,2608</t>
  </si>
  <si>
    <t>357,29406*5</t>
  </si>
  <si>
    <t>v místě stavby</t>
  </si>
  <si>
    <t>výkopy : 339,03326</t>
  </si>
  <si>
    <t>odpočet obsyp : -94,304</t>
  </si>
  <si>
    <t>odpočet lože : -23,576</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</si>
  <si>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</si>
  <si>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</si>
  <si>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</si>
  <si>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  D 1.4.1.1-9 S26-S26' 125+100 : (1,6+10,2)</t>
  </si>
  <si>
    <t xml:space="preserve">  S 22-22' 125 : 1,6</t>
  </si>
  <si>
    <t xml:space="preserve">  S25-25' 100 : 1,2</t>
  </si>
  <si>
    <t xml:space="preserve">  S21-S21' 100 : 0,9</t>
  </si>
  <si>
    <t xml:space="preserve">  S19-S19' 100 : 1,5</t>
  </si>
  <si>
    <t xml:space="preserve">  S18-S18' 125 : 1,6</t>
  </si>
  <si>
    <t xml:space="preserve">  S15-S15' 100 : 1,3</t>
  </si>
  <si>
    <t xml:space="preserve">  S17-S17' 125 : 1,6</t>
  </si>
  <si>
    <t xml:space="preserve">  S 14-S14' 100 : 1,5</t>
  </si>
  <si>
    <t xml:space="preserve">  S16-S16' 125 : 1,6</t>
  </si>
  <si>
    <t xml:space="preserve">  S13-S13' 125 : 2</t>
  </si>
  <si>
    <t xml:space="preserve">  S29-S29' 100 : 4,8</t>
  </si>
  <si>
    <t xml:space="preserve">  S27-S27' 100 : 1,5</t>
  </si>
  <si>
    <t xml:space="preserve">  S11-S11' 100 : 1,5</t>
  </si>
  <si>
    <t xml:space="preserve">  S12-S12' 125 : 2,1</t>
  </si>
  <si>
    <t xml:space="preserve">  S10-S10' 100 : 1,5</t>
  </si>
  <si>
    <t xml:space="preserve">  S23-S23' 250+125 : (5,3+2)</t>
  </si>
  <si>
    <t xml:space="preserve">  S9-S9' 100 : 0,5</t>
  </si>
  <si>
    <t xml:space="preserve">  S8-S8' 125 : 1,6</t>
  </si>
  <si>
    <t xml:space="preserve">  S24-S24' 100 : 7</t>
  </si>
  <si>
    <t xml:space="preserve">  S30-S30' 125 : 3,1</t>
  </si>
  <si>
    <t xml:space="preserve">  S31-S31' 125 : 1,6</t>
  </si>
  <si>
    <t xml:space="preserve">  S1-ŠS 250 : 76,8</t>
  </si>
  <si>
    <t xml:space="preserve">  D34-D34' 200 : 54,6</t>
  </si>
  <si>
    <t xml:space="preserve">  D35-D35' 200 : 1,5</t>
  </si>
  <si>
    <t xml:space="preserve">  D32-D32' 200 : 40,4</t>
  </si>
  <si>
    <t xml:space="preserve">  D33-D33' 200 : 40,4</t>
  </si>
  <si>
    <t xml:space="preserve">  S7-S7' 100 : 3,1</t>
  </si>
  <si>
    <t xml:space="preserve">  S5-S5' 125 : 3,8</t>
  </si>
  <si>
    <t xml:space="preserve">  S4-S4' 100 : 1,3</t>
  </si>
  <si>
    <t xml:space="preserve">  S3-S3' 125 : 7</t>
  </si>
  <si>
    <t xml:space="preserve">  S28-S28' 100 : 1,3</t>
  </si>
  <si>
    <t xml:space="preserve">  S2-S2' 125 : 2,7</t>
  </si>
  <si>
    <t xml:space="preserve">  S6-S6' 125 : 2,7</t>
  </si>
  <si>
    <t>294,7*0,8*0,4</t>
  </si>
  <si>
    <t>357,29406*1,9</t>
  </si>
  <si>
    <t>58344169R</t>
  </si>
  <si>
    <t>štěrkodrť frakce 0,0 až 32,0 mm; třída A</t>
  </si>
  <si>
    <t xml:space="preserve">  výkopy : 339,03326</t>
  </si>
  <si>
    <t xml:space="preserve">  odpočet obsyp : -94,304</t>
  </si>
  <si>
    <t xml:space="preserve">  odpočet lože : -23,576</t>
  </si>
  <si>
    <t>221,15326*1,834</t>
  </si>
  <si>
    <t>451572211R00</t>
  </si>
  <si>
    <t>Lože pod potrubí, stoky a drobné objekty z kameniva těženého 4÷8 mm</t>
  </si>
  <si>
    <t>294,7*0,8*0,1</t>
  </si>
  <si>
    <t>452311131R00</t>
  </si>
  <si>
    <t>Podkladní a zajišťovací konstrukce z betonu desky pod potrubí, stoky a drobné objekty , z betonu prostého třídy C 12/15</t>
  </si>
  <si>
    <t>z cementu portlandského nebo struskoportlandského, v otevřeném výkopu,</t>
  </si>
  <si>
    <t>D 1.4.1.1-9 Š1,2,ŠS nová : 1,5*1,5*0,1*3</t>
  </si>
  <si>
    <t>D 1.4.1.1-9 PVC 100 : 40,1</t>
  </si>
  <si>
    <t>HT : 10,3+10,6+1,2+0,9</t>
  </si>
  <si>
    <t>871353121R00</t>
  </si>
  <si>
    <t>Montáž potrubí z trub z plastů těsněných gumovým kroužkem  DN 200 mm</t>
  </si>
  <si>
    <t>D 1.4.1.1-9 PVC 200 : 137,2</t>
  </si>
  <si>
    <t>871373121R00</t>
  </si>
  <si>
    <t>Montáž potrubí z trub z plastů těsněných gumovým kroužkem  DN 300 mm</t>
  </si>
  <si>
    <t>D 1.4.1.1-9 PVC 250 : 82,1</t>
  </si>
  <si>
    <t>D 1.4.1.1-9 : 31</t>
  </si>
  <si>
    <t>877313122R00</t>
  </si>
  <si>
    <t>Montáž tvarovek na potrubí z trub z plastů těsněných gumovým kroužkem přesuvek DN 150 mm</t>
  </si>
  <si>
    <t>D 1.4.1.1-9 : 12+15</t>
  </si>
  <si>
    <t>877363122R00</t>
  </si>
  <si>
    <t>Montáž tvarovek na potrubí z trub z plastů těsněných gumovým kroužkem přesuvek DN 250 mm</t>
  </si>
  <si>
    <t>D 1.4.1.1-9 : 7</t>
  </si>
  <si>
    <t>877313123R00</t>
  </si>
  <si>
    <t>Montáž tvarovek na potrubí z trub z plastů těsněných gumovým kroužkem jednoosých DN 150 mm</t>
  </si>
  <si>
    <t>D 1.4.1.1-9 : 42+43</t>
  </si>
  <si>
    <t>D 1.4.1.1-9 : 13</t>
  </si>
  <si>
    <t>D 1.1.13 Z69 : 3</t>
  </si>
  <si>
    <t>877363123R00</t>
  </si>
  <si>
    <t>Montáž tvarovek na potrubí z trub z plastů těsněných gumovým kroužkem jednoosých DN 250 mm</t>
  </si>
  <si>
    <t>892571111R00</t>
  </si>
  <si>
    <t>Zkoušky těsnosti kanalizačního potrubí zkouška těsnosti kanalizačního potrubí vodou  do DN 200 mm</t>
  </si>
  <si>
    <t>vodou nebo vzduchem,</t>
  </si>
  <si>
    <t>D 1.4.1.1-9 S26-S26' 125+100 : (1,6+10,2)</t>
  </si>
  <si>
    <t>S 22-22' 125 : 1,6</t>
  </si>
  <si>
    <t>S25-25' 100 : 1,2</t>
  </si>
  <si>
    <t>S21-S21' 100 : 0,9</t>
  </si>
  <si>
    <t>S19-S19' 100 : 1,5</t>
  </si>
  <si>
    <t>S18-S18' 125 : 1,6</t>
  </si>
  <si>
    <t>S15-S15' 100 : 13</t>
  </si>
  <si>
    <t>S17-S17' 125 : 1,6</t>
  </si>
  <si>
    <t>S 14-S14' 100 : 1,5</t>
  </si>
  <si>
    <t>S16-S16' 125 : 1,6</t>
  </si>
  <si>
    <t>S13-S13' 125 : 2</t>
  </si>
  <si>
    <t>S29-S29' 100 : 4,8</t>
  </si>
  <si>
    <t>S27-S27' 100 : 1,5</t>
  </si>
  <si>
    <t>S11-S11' 100 : 1,5</t>
  </si>
  <si>
    <t>S12-S12' 125 : 2,1</t>
  </si>
  <si>
    <t>S10-S10' 100 : 1,5</t>
  </si>
  <si>
    <t>S23-S23' 250+125 : (5,3+2)</t>
  </si>
  <si>
    <t>S9-S9' 100 : 0,5</t>
  </si>
  <si>
    <t>S8-S8' 125 : 1,6</t>
  </si>
  <si>
    <t>S24-S24' 100 : 7</t>
  </si>
  <si>
    <t>S30-S30' 125 : 3,1</t>
  </si>
  <si>
    <t>S31-S31' 125 : 1,6</t>
  </si>
  <si>
    <t>S1-ŠS 250 : 76,8</t>
  </si>
  <si>
    <t>D34-D34' 200 : 54,6</t>
  </si>
  <si>
    <t>D35-D35' 200 : 1,5</t>
  </si>
  <si>
    <t>D32-D32' 200 : 40,4</t>
  </si>
  <si>
    <t>D33-D33' 200 : 40,4</t>
  </si>
  <si>
    <t>S7-S7' 100 : 3,1</t>
  </si>
  <si>
    <t>S5-S5' 125 : 3,8</t>
  </si>
  <si>
    <t>S4-S4' 100 : 1,3</t>
  </si>
  <si>
    <t>S3-S3' 125 : 7</t>
  </si>
  <si>
    <t>S28-S28' 100 : 1,3</t>
  </si>
  <si>
    <t>S2-S2' 125 : 2,7</t>
  </si>
  <si>
    <t>S6-S6' 125 : 2,7</t>
  </si>
  <si>
    <t>721 : 42,6+14,7</t>
  </si>
  <si>
    <t>892573111R00</t>
  </si>
  <si>
    <t>Zkoušky těsnosti kanalizačního potrubí zabezpečení konců kanalizačního potrubí při tlakových zkouškách vodou  do DN 200 mm</t>
  </si>
  <si>
    <t>úsek</t>
  </si>
  <si>
    <t>D1-04-2+D1-04-3</t>
  </si>
  <si>
    <t>28611140.AR</t>
  </si>
  <si>
    <t>Trubka plastová pro venkovní kanalizaci spoj: hrdlový; potrubí: vícevrstvé; skladba: PVC-U - pěna - PVC-U; povrch: hladký; DN = 100; de = 110,0 mm; s = 3,2 mm; SDR 41,0; SN 4</t>
  </si>
  <si>
    <t>D 1.4.1.1-9 : 6</t>
  </si>
  <si>
    <t>28611141.AR</t>
  </si>
  <si>
    <t>D 1.4.1.1-9 : 5</t>
  </si>
  <si>
    <t>28611142.AR</t>
  </si>
  <si>
    <t>28611143.AR</t>
  </si>
  <si>
    <t>D 1.4.1.1-9 : 3</t>
  </si>
  <si>
    <t>28611144.AR</t>
  </si>
  <si>
    <t>28611145.AR</t>
  </si>
  <si>
    <t>Trubka plastová pro venkovní kanalizaci spoj: hrdlový; potrubí: vícevrstvé; skladba: PVC-U - pěna - PVC-U; povrch: hladký; DN = 125; de = 125,0 mm; s = 3,2 mm; SDR 41,0; SN 4</t>
  </si>
  <si>
    <t>D 1.4.1.1-9 : 2</t>
  </si>
  <si>
    <t>D 1.4.1.1-9 : 4</t>
  </si>
  <si>
    <t>28611147.AR</t>
  </si>
  <si>
    <t>D 1.4.1.1-9 : 11</t>
  </si>
  <si>
    <t>D 1.4.1.1-9 : 1</t>
  </si>
  <si>
    <t>28611155.AR</t>
  </si>
  <si>
    <t>Trubka plastová pro venkovní kanalizaci spoj: hrdlový; potrubí: vícevrstvé; skladba: PVC-U - pěna - PVC-U; povrch: hladký; DN = 200; de = 200,0 mm; s = 4,9 mm; SDR 41,0; SN 4</t>
  </si>
  <si>
    <t>28611156.AR</t>
  </si>
  <si>
    <t>28611159.AR</t>
  </si>
  <si>
    <t>D 1.4.1.1-9 : 27</t>
  </si>
  <si>
    <t>28611160.AR</t>
  </si>
  <si>
    <t>Trubka plastová pro venkovní kanalizaci spoj: hrdlový; potrubí: vícevrstvé; skladba: PVC-U - pěna - PVC-U; povrch: hladký; DN = 250; de = 250,0 mm; s = 6,2 mm; SDR 41,0; SN 4</t>
  </si>
  <si>
    <t>D 1.4.1.1-9 : 8</t>
  </si>
  <si>
    <t>28611161.AR</t>
  </si>
  <si>
    <t>28611162.AR</t>
  </si>
  <si>
    <t>D 1.4.1.1-9 : 16</t>
  </si>
  <si>
    <t>28615224.AR</t>
  </si>
  <si>
    <t>Trubka plastová pro vnitřní kanalizaci spoj: hrdlový; potrubí: jednovrstvé; materiál: PP; povrch: hladký; DN/OD = 75; de = 75,0 mm; s = 1,9 mm</t>
  </si>
  <si>
    <t>28615225.AR</t>
  </si>
  <si>
    <t>28615234.AR</t>
  </si>
  <si>
    <t>Trubka plastová pro vnitřní kanalizaci spoj: hrdlový; potrubí: jednovrstvé; materiál: PP; povrch: hladký; DN/OD = 110; de = 110,0 mm; s = 2,7 mm</t>
  </si>
  <si>
    <t>D 1.4.1.1-9 : 12</t>
  </si>
  <si>
    <t>28615235.AR</t>
  </si>
  <si>
    <t>28615254.AR</t>
  </si>
  <si>
    <t>Trubka plastová pro vnitřní kanalizaci spoj: hrdlový; potrubí: jednovrstvé; materiál: PP; povrch: hladký; DN/OD = 160; de = 160,0 mm; s = 3,9 mm</t>
  </si>
  <si>
    <t>28615404.AR</t>
  </si>
  <si>
    <t>Spojka plastová pro vnitřní kanalizaci typ: redukovaná excentrická; spoj: hrdlový; potrubí: jednovrstvé; materiál: PP; povrch: hladký; DN/OD = 110; DN/OD2 = 75</t>
  </si>
  <si>
    <t>28615405.AR</t>
  </si>
  <si>
    <t>Spojka plastová pro vnitřní kanalizaci typ: redukovaná excentrická; spoj: hrdlový; potrubí: jednovrstvé; materiál: PP; povrch: hladký; DN/OD = 125; DN/OD2 = 110</t>
  </si>
  <si>
    <t>D 1.4.1.1-9 : 15</t>
  </si>
  <si>
    <t>28651652.AR</t>
  </si>
  <si>
    <t>Koleno plastové pro venkovní kanalizaci typ: jednoznačné; spoj: hrdlový; potrubí: jednovrstvé; materiál: PVC-U; povrch: hladký; jmenovitý úhel = 45,0 °; DN = 100; SDR 41,0; SN 8</t>
  </si>
  <si>
    <t>D 1.4.1.1-9 : 42</t>
  </si>
  <si>
    <t>28651657.AR</t>
  </si>
  <si>
    <t>Koleno plastové pro venkovní kanalizaci typ: jednoznačné; spoj: hrdlový; potrubí: jednovrstvé; materiál: PVC-U; povrch: hladký; jmenovitý úhel = 45,0 °; DN = 125; SDR 41,0; SN 8</t>
  </si>
  <si>
    <t>D 1.4.1.1-9 : 43</t>
  </si>
  <si>
    <t>28651667.AR</t>
  </si>
  <si>
    <t>Koleno plastové pro venkovní kanalizaci typ: jednoznačné; spoj: hrdlový; potrubí: jednovrstvé; materiál: PVC-U; povrch: hladký; jmenovitý úhel = 45,0 °; DN = 200; SDR 41,0; SN 8</t>
  </si>
  <si>
    <t>28651672.AR</t>
  </si>
  <si>
    <t>Koleno plastové pro venkovní kanalizaci typ: jednoznačné; spoj: hrdlový; potrubí: jednovrstvé; materiál: PVC-U; povrch: hladký; jmenovitý úhel = 45,0 °; DN = 250; SDR 41,0; SN 8</t>
  </si>
  <si>
    <t>28651690.AR</t>
  </si>
  <si>
    <t>Spojka plastová pro venkovní kanalizaci typ: redukovaná excentrická; spoj: hrdlový; potrubí: jednovrstvé; materiál: PVC-U; povrch: hladký; DN = 125; DN2 = 100; SDR 41,0; SN 8</t>
  </si>
  <si>
    <t>286516922R</t>
  </si>
  <si>
    <t>Spojka plastová pro venkovní kanalizaci typ: redukovaná excentrická; spoj: hrdlový; potrubí: jednovrstvé; materiál: PVC-U; povrch: hladký; DN = 200; DN2 = 125; SDR 41,0; SN 8</t>
  </si>
  <si>
    <t>28651693.AR</t>
  </si>
  <si>
    <t>Spojka plastová pro venkovní kanalizaci typ: redukovaná excentrická; spoj: hrdlový; potrubí: jednovrstvé; materiál: PVC-U; povrch: hladký; DN = 200; DN2 = 150; SDR 41,0; SN 8</t>
  </si>
  <si>
    <t>28651694.AR</t>
  </si>
  <si>
    <t>Spojka plastová pro venkovní kanalizaci typ: redukovaná excentrická; spoj: hrdlový; potrubí: jednovrstvé; materiál: PVC-U; povrch: hladký; DN = 250; DN2 = 200; SDR 41,0; SN 8</t>
  </si>
  <si>
    <t>28651700.AR</t>
  </si>
  <si>
    <t>Odbočka plastová pro venkovní kanalizaci typ: jednoduchá, jednoznačná; spoj: hrdlový; potrubí: jednovrstvé; materiál: PVC-U; povrch: hladký; jmenovitý úhel = 45,0 °; DN = 100; SDR 41,0; SN 8</t>
  </si>
  <si>
    <t>28651701.AR</t>
  </si>
  <si>
    <t>Odbočka plastová pro venkovní kanalizaci typ: jednoduchá, redukovaná; spoj: hrdlový; potrubí: jednovrstvé; materiál: PVC-U; povrch: hladký; jmenovitý úhel = 45,0 °; DN = 125; DN3 = 100; SDR 41,0; SN 8</t>
  </si>
  <si>
    <t>Odbočka plastová pro venkovní kanalizaci typ: jednoduchá, jednoznačná; spoj: hrdlový; potrubí: jednovrstvé; materiál: PVC-U; povrch: hladký; jmenovitý úhel = 45,0 °; DN = 125; SDR 41,0; SN 8</t>
  </si>
  <si>
    <t>28651709.AR</t>
  </si>
  <si>
    <t>Odbočka plastová pro venkovní kanalizaci typ: jednoduchá, jednoznačná; spoj: hrdlový; potrubí: jednovrstvé; materiál: PVC-U; povrch: hladký; jmenovitý úhel = 45,0 °; DN = 200; SDR 41,0; SN 8</t>
  </si>
  <si>
    <t>28651710.AR</t>
  </si>
  <si>
    <t>Odbočka plastová pro venkovní kanalizaci typ: jednoduchá, redukovaná; spoj: hrdlový; potrubí: jednovrstvé; materiál: PVC-U; povrch: hladký; jmenovitý úhel = 45,0 °; DN = 250; DN3 = 100; SDR 41,0; SN 8</t>
  </si>
  <si>
    <t>D 1.4.1.1-9 : 10</t>
  </si>
  <si>
    <t>28651711.AR</t>
  </si>
  <si>
    <t>Odbočka plastová pro venkovní kanalizaci typ: jednoduchá, redukovaná; spoj: hrdlový; potrubí: jednovrstvé; materiál: PVC-U; povrch: hladký; jmenovitý úhel = 45,0 °; DN = 250; DN3 = 125; SDR 41,0; SN 8</t>
  </si>
  <si>
    <t>28651714.AR</t>
  </si>
  <si>
    <t>Odbočka plastová pro venkovní kanalizaci typ: jednoduchá, jednoznačná; spoj: hrdlový; potrubí: jednovrstvé; materiál: PVC-U; povrch: hladký; jmenovitý úhel = 45,0 °; DN = 250; SDR 41,0; SN 8</t>
  </si>
  <si>
    <t>28651844.AR</t>
  </si>
  <si>
    <t>Kus čisticí plastový pro venkovní kanalizaci typ: přímý; spoj: hrdlový; potrubí: jednovrstvé; materiál: PVC-U; povrch: hladký; DN = 250; SDR 41,0; SN 8</t>
  </si>
  <si>
    <t>286564960T</t>
  </si>
  <si>
    <t>Klapka koncová PE-HD DN200-zpětná</t>
  </si>
  <si>
    <t>894211121R00</t>
  </si>
  <si>
    <t>Šachty kanalizační z prostého betonu kruhové s obložením dna betonem C 25/30 z cementu portlandského nebo struskoportlandského, na potrubí DN 250 nebo 300 mm</t>
  </si>
  <si>
    <t>výšky vstupu do 1,5 m,</t>
  </si>
  <si>
    <t>D 1.4.1.1-9 ŠS : 1</t>
  </si>
  <si>
    <t>894421111RT1</t>
  </si>
  <si>
    <t>Osazení betonových dílců pro šachty podle DIN 4034 skruže rovné, o hmotnosti do 0,5 t</t>
  </si>
  <si>
    <t>na kroužek,</t>
  </si>
  <si>
    <t>3+3</t>
  </si>
  <si>
    <t>894422111RT1</t>
  </si>
  <si>
    <t>Osazení betonových dílců pro šachty podle DIN 4034 skruže přechodové, pro jakoukoliv hmotnost</t>
  </si>
  <si>
    <t>894423111RT1</t>
  </si>
  <si>
    <t>Osazení betonových dílců pro šachty podle DIN 4034 šachtového dna, o hmotnosti do 2 t</t>
  </si>
  <si>
    <t>894423114R00</t>
  </si>
  <si>
    <t>Osazení betonových dílců pro šachty podle DIN 4034 šachtového dna, o hmotnosti do 5 t</t>
  </si>
  <si>
    <t>D 2.4.1.1-9 ŠS1 : 1</t>
  </si>
  <si>
    <t>ŠS2 : 1</t>
  </si>
  <si>
    <t>894431111R00</t>
  </si>
  <si>
    <t>Osazení plastových šachet z dílů průměr 1000 mm</t>
  </si>
  <si>
    <t>D 1.4.1-5 : 1</t>
  </si>
  <si>
    <t>817354005T00</t>
  </si>
  <si>
    <t>Napojení potrubí  do šachty systémové</t>
  </si>
  <si>
    <t>s navrtáním</t>
  </si>
  <si>
    <t>899103111R00</t>
  </si>
  <si>
    <t>Osazení poklopů litinových a ocelových o hmotnost jednotlivě přes 100  do 150 kg</t>
  </si>
  <si>
    <t>D 1.4.1.1-9 Š1,2,ŠS : 3</t>
  </si>
  <si>
    <t>28697159R</t>
  </si>
  <si>
    <t>poklop kanalizační do šachtové roury; DN šachty 600 mm; PE</t>
  </si>
  <si>
    <t>286971843R</t>
  </si>
  <si>
    <t>dno šachetní s výkyvnými hrdly; soutočné; PP; pro hladké potrubí; úhel odpadu 90 °; DN = 1 000,0 mm; š = 1 194 mm; h = 420 mm; DN žlabu 250 mm</t>
  </si>
  <si>
    <t>286971888R</t>
  </si>
  <si>
    <t>trubka plastová kanalizační PP; vlnovcová; Sn 4 kN/m2; D = 1 108,0 mm; l = 1 200,0 mm</t>
  </si>
  <si>
    <t>286971890R</t>
  </si>
  <si>
    <t>kroužek těsnicí pryž; k šachtové rouře; DN = 1 000,0 mm</t>
  </si>
  <si>
    <t>3</t>
  </si>
  <si>
    <t>286971891R</t>
  </si>
  <si>
    <t>spojka/nátrubek plast; šachtové roury; DN 1 000,0 mm; D = 1 201,0 mm; spoj násuvný</t>
  </si>
  <si>
    <t>286971892R</t>
  </si>
  <si>
    <t>konus přechodový; PP; d = 1 109,0 mm; d2 = 670 mm; h = 845 mm; žebrovaný</t>
  </si>
  <si>
    <t>286971896R</t>
  </si>
  <si>
    <t>žebřík sklolaminátový š = 330 mm; l = 1 630,0 mm; 300 mm; počet stupadel 6; počet obručí 1</t>
  </si>
  <si>
    <t>55340323R</t>
  </si>
  <si>
    <t>poklop kanalizační litino-betonový; D výrobku 785 mm; únosnost D 400 kN; s odvětráním</t>
  </si>
  <si>
    <t>D 1.4.1.1-9 Š1,2,ŠS3 : 3</t>
  </si>
  <si>
    <t>59224349.AR</t>
  </si>
  <si>
    <t>prstenec vyrovnávací šachetní; betonový; TBW; DN = 625,0 mm; h = 100,0 mm; s = 120,00 mm</t>
  </si>
  <si>
    <t>D 1.4.1.1-9 Š1,2,ŠS3 : 1</t>
  </si>
  <si>
    <t>59224349R</t>
  </si>
  <si>
    <t>prstenec vyrovnávací šachetní; betonový; TBW; DN = 625,0 mm; h = 120,0 mm; s = 120,00 mm</t>
  </si>
  <si>
    <t>D 1.4.1.1-9 Š1,2,ŠS3 : 2</t>
  </si>
  <si>
    <t>59224353.AR</t>
  </si>
  <si>
    <t>konus šachetní; železobetonový; TBR; d = 1 240,0 mm; DN = 1 000,0 mm; DN 2 = 625 mm; h = 580 mm; počet stupadel 2; ocelové s PE povlakem, kapsové</t>
  </si>
  <si>
    <t>D 1.4.1.1-9 Š1,2 : 2</t>
  </si>
  <si>
    <t>59224354R</t>
  </si>
  <si>
    <t>deska zákrytová šachetní železobetonová; TZK; D1 = 1 000 mm; D = 1 240 mm; D vnitřní 625 mm; h = 165 mm</t>
  </si>
  <si>
    <t>59224356.AR</t>
  </si>
  <si>
    <t>skruž železobetonová TBS; DN = 1 000,0 mm; h = 250,0 mm; s = 120,00 mm; beton C 40/50</t>
  </si>
  <si>
    <t>5922436961T</t>
  </si>
  <si>
    <t>TBZ-Q.1 100/493 KOM tl.15cm</t>
  </si>
  <si>
    <t>Dno jednolité šachtové KOMPAKT -výroba na zakázku</t>
  </si>
  <si>
    <t>59224373.AR</t>
  </si>
  <si>
    <t>profil těsnicí elastomerní; pro spojení betonových šachetních dílů; tvar kruh; d = 1 000,0 mm</t>
  </si>
  <si>
    <t>998276101R00</t>
  </si>
  <si>
    <t>Přesun hmot pro trubní vedení z trub plastových nebo sklolaminátových v otevřeném výkopu</t>
  </si>
  <si>
    <t>vodovodu nebo kanalizace ražené nebo hloubené (827 1.1, 827 1.9, 827 2.1, 827 2.9), drobných objektů</t>
  </si>
  <si>
    <t>721176102R00</t>
  </si>
  <si>
    <t>Potrubí HT připojovací vnější průměr D 40 mm, tloušťka stěny 1,8 mm, DN 40</t>
  </si>
  <si>
    <t>D 1.4.1.1-9 : 21,7</t>
  </si>
  <si>
    <t>721176103R00</t>
  </si>
  <si>
    <t>Potrubí HT připojovací vnější průměr D 50 mm, tloušťka stěny 1,8 mm, DN 50</t>
  </si>
  <si>
    <t>D 1.4.1.1-9 : 32,5</t>
  </si>
  <si>
    <t>721176104R00</t>
  </si>
  <si>
    <t>Potrubí HT připojovací vnější průměr D 75 mm, tloušťka stěny 1,9 mm, DN 70</t>
  </si>
  <si>
    <t>D 1.4.1.1-9 : 0,3</t>
  </si>
  <si>
    <t>721176105R00</t>
  </si>
  <si>
    <t>Potrubí HT připojovací vnější průměr D 110 mm, tloušťka stěny 2,7 mm, DN 100</t>
  </si>
  <si>
    <t>Potrubí včetně tvarovek.Dodavatel je povinen zakalkulovat veškeré zednické přípomoce</t>
  </si>
  <si>
    <t>D 1.4.1.1-9 : 14,7</t>
  </si>
  <si>
    <t>721176115R00</t>
  </si>
  <si>
    <t>Potrubí HT odpadní svislé vnější průměr D 110 mm, tloušťka stěny 2,7 mm, DN 100</t>
  </si>
  <si>
    <t>D 1.4.1.1-9 : 9</t>
  </si>
  <si>
    <t>721176124R00</t>
  </si>
  <si>
    <t>Potrubí HT svodné (ležaté) v zemi vnější průměr D 75 mm, tloušťka stěny 2,7 mm, DN 70</t>
  </si>
  <si>
    <t>721176222R00</t>
  </si>
  <si>
    <t>Potrubí KG svodné (ležaté) v zemi vnější průměr D 110 mm, tloušťka stěny 3,2 mm, DN 100</t>
  </si>
  <si>
    <t>D 1.4.1.1-9 : 27,6</t>
  </si>
  <si>
    <t>721194105R00</t>
  </si>
  <si>
    <t>Zřízení přípojek na potrubí D 50 mm, materiál ve specifikaci</t>
  </si>
  <si>
    <t>vyvedení a upevnění odpadních výpustek,</t>
  </si>
  <si>
    <t>U : 19</t>
  </si>
  <si>
    <t>Ui : 2</t>
  </si>
  <si>
    <t>D : 2</t>
  </si>
  <si>
    <t>Pi : 7</t>
  </si>
  <si>
    <t>721194109R00</t>
  </si>
  <si>
    <t>Zřízení přípojek na potrubí D 110  mm, materiál ve specifikaci</t>
  </si>
  <si>
    <t>D 1.4.1.1-9 WC : 12+2</t>
  </si>
  <si>
    <t>D 1.4.1.1-9 VYL : 3</t>
  </si>
  <si>
    <t>bidet : 1</t>
  </si>
  <si>
    <t>721213220T00</t>
  </si>
  <si>
    <t>Montáž sprchových odtokových žlabů</t>
  </si>
  <si>
    <t>příloha k technické zprávě D.1.4.1.1</t>
  </si>
  <si>
    <t>721223424RT1</t>
  </si>
  <si>
    <t>Vpusť podlahová se zápachovou uzávěrkou průměr 50, 75 110 mm, se svislým odtokem,147x147mm/138x138mm, včetně dodávky materiálu</t>
  </si>
  <si>
    <t>D 1.4.1.1-9 VP100 : 4</t>
  </si>
  <si>
    <t>721223425RT1</t>
  </si>
  <si>
    <t>Vpusť podlahová se zápachovou uzávěrkou průměr 50, 75 mm, balkonové, terasové s otočným kloubem na odtoku, s izolační přírubou,123x123mm/115x115mm,, včetně dodávky materiálu</t>
  </si>
  <si>
    <t>D 1.4.1.1-9 VP70 : 1</t>
  </si>
  <si>
    <t>721273180R00</t>
  </si>
  <si>
    <t>Ventilační hlavice D 50, 75 mm, podomítkový přivzdušňovací ventil s vyjímatelnou funkční částí, stavební ochrannou zátkou a krytem, včetně dodávky materiálu</t>
  </si>
  <si>
    <t>+ pohledový kryt - barva dle výběru investora</t>
  </si>
  <si>
    <t>D 1.4.1.1-9 : 24</t>
  </si>
  <si>
    <t>721273200RT3</t>
  </si>
  <si>
    <t>Ventilační hlavice D 110 mm, souprava z PP</t>
  </si>
  <si>
    <t>721290111R00</t>
  </si>
  <si>
    <t>Zkouška těsnosti kanalizace v objektech vodou, DN 125</t>
  </si>
  <si>
    <t>D 1.4.1.1-9 : 21,7+32,5+0,3+14,7+9+15+27,6</t>
  </si>
  <si>
    <t>725334301R00</t>
  </si>
  <si>
    <t>Nálevka se sifonem PP DN 32</t>
  </si>
  <si>
    <t>rozměry: 78x55 mm, výška 100 mm</t>
  </si>
  <si>
    <t>28615282.AR</t>
  </si>
  <si>
    <t>Koleno plastové pro vnitřní kanalizaci typ: jednoznačné; spoj: hrdlový; potrubí: jednovrstvé; materiál: PP; povrch: hladký; jmenovitý úhel = 45,0 °; DN/OD = 40; Dmax = 54,2 mm</t>
  </si>
  <si>
    <t>28615284.AR</t>
  </si>
  <si>
    <t>Koleno plastové pro vnitřní kanalizaci typ: jednoznačné; spoj: hrdlový; potrubí: jednovrstvé; materiál: PP; povrch: hladký; jmenovitý úhel = 87,0 °; DN/OD = 40; Dmax = 54,2 mm</t>
  </si>
  <si>
    <t>28615287.AR</t>
  </si>
  <si>
    <t>Koleno plastové pro vnitřní kanalizaci typ: jednoznačné; spoj: hrdlový; potrubí: jednovrstvé; materiál: PP; povrch: hladký; jmenovitý úhel = 45,0 °; DN/OD = 50; Dmax = 64,2 mm</t>
  </si>
  <si>
    <t>28615289.AR</t>
  </si>
  <si>
    <t>Koleno plastové pro vnitřní kanalizaci typ: jednoznačné; spoj: hrdlový; potrubí: jednovrstvé; materiál: PP; povrch: hladký; jmenovitý úhel = 87,0 °; DN/OD = 50; Dmax = 64,2 mm</t>
  </si>
  <si>
    <t>28615294.AR</t>
  </si>
  <si>
    <t>Koleno plastové pro vnitřní kanalizaci typ: jednoznačné; spoj: hrdlový; potrubí: jednovrstvé; materiál: PP; povrch: hladký; jmenovitý úhel = 87,0 °; DN/OD = 75; Dmax = 89,4 mm</t>
  </si>
  <si>
    <t>28615296.AR</t>
  </si>
  <si>
    <t>Koleno plastové pro vnitřní kanalizaci typ: jednoznačné; spoj: hrdlový; potrubí: jednovrstvé; materiál: PP; povrch: hladký; jmenovitý úhel = 30,0 °; DN/OD = 110; Dmax = 127,8 mm</t>
  </si>
  <si>
    <t>28615297.AR</t>
  </si>
  <si>
    <t>Koleno plastové pro vnitřní kanalizaci typ: jednoznačné; spoj: hrdlový; potrubí: jednovrstvé; materiál: PP; povrch: hladký; jmenovitý úhel = 45,0 °; DN/OD = 110; Dmax = 127,8 mm</t>
  </si>
  <si>
    <t>28615299.AR</t>
  </si>
  <si>
    <t>Koleno plastové pro vnitřní kanalizaci typ: jednoznačné; spoj: hrdlový; potrubí: jednovrstvé; materiál: PP; povrch: hladký; jmenovitý úhel = 87,0 °; DN/OD = 110; Dmax = 127,8 mm</t>
  </si>
  <si>
    <t>28615335.AR</t>
  </si>
  <si>
    <t>Odbočka plastová pro vnitřní kanalizaci typ: jednoduchá, redukovaná; spoj: hrdlový; potrubí: jednovrstvé; materiál: PP; povrch: hladký; jmenovitý úhel = 45,0 °; DN/OD = 50; DN/OD3 = 40</t>
  </si>
  <si>
    <t>28615340.AR</t>
  </si>
  <si>
    <t>Odbočka plastová pro vnitřní kanalizaci typ: jednoduchá, jednoznačná; spoj: hrdlový; potrubí: jednovrstvé; materiál: PP; povrch: hladký; jmenovitý úhel = 45,0 °; DN/OD = 50</t>
  </si>
  <si>
    <t>28615345.AT</t>
  </si>
  <si>
    <t>Odbočka HTEA D 75/ 40 mm 87,5° PP-tvarovky neobsažené v použitých položkách</t>
  </si>
  <si>
    <t>28615352.AR</t>
  </si>
  <si>
    <t>Odbočka plastová pro vnitřní kanalizaci typ: jednoduchá, redukovaná; spoj: hrdlový; potrubí: jednovrstvé; materiál: PP; povrch: hladký; jmenovitý úhel = 87,5 °; DN/OD = 75; DN/OD3 = 50</t>
  </si>
  <si>
    <t>28615359.AT</t>
  </si>
  <si>
    <t>Odbočka HTEA D 110/ 40 mm 45°  PP-tvarovky neobsažené v použitých položkách</t>
  </si>
  <si>
    <t>28615360.AR</t>
  </si>
  <si>
    <t>Odbočka plastová pro vnitřní kanalizaci typ: jednoduchá, redukovaná; spoj: hrdlový; potrubí: jednovrstvé; materiál: PP; povrch: hladký; jmenovitý úhel = 45,0 °; DN/OD = 110; DN/OD3 = 50</t>
  </si>
  <si>
    <t>28615362.AR</t>
  </si>
  <si>
    <t>Odbočka plastová pro vnitřní kanalizaci typ: jednoduchá, redukovaná; spoj: hrdlový; potrubí: jednovrstvé; materiál: PP; povrch: hladký; jmenovitý úhel = 87,5 °; DN/OD = 110; DN/OD3 = 50</t>
  </si>
  <si>
    <t>28615367.AR</t>
  </si>
  <si>
    <t>Odbočka plastová pro vnitřní kanalizaci typ: jednoduchá, redukovaná; spoj: hrdlový; potrubí: jednovrstvé; materiál: PP; povrch: hladký; jmenovitý úhel = 87,5 °; DN/OD = 110; DN/OD3 = 75</t>
  </si>
  <si>
    <t>28615370.AR</t>
  </si>
  <si>
    <t>Odbočka plastová pro vnitřní kanalizaci typ: jednoduchá, jednoznačná; spoj: hrdlový; potrubí: jednovrstvé; materiál: PP; povrch: hladký; jmenovitý úhel = 45,0 °; DN/OD = 110</t>
  </si>
  <si>
    <t>28615372.AR</t>
  </si>
  <si>
    <t>Odbočka plastová pro vnitřní kanalizaci typ: jednoduchá, jednoznačná; spoj: hrdlový; potrubí: jednovrstvé; materiál: PP; povrch: hladký; jmenovitý úhel = 87,5 °; DN/OD = 110</t>
  </si>
  <si>
    <t>28615401T</t>
  </si>
  <si>
    <t>HTR - redukce krátká 50/40 mm PP-tvarovky neobsažené v použitých položkách</t>
  </si>
  <si>
    <t>28615404.BT</t>
  </si>
  <si>
    <t>Redukce nesouosá HTR DN 100/  50 mm PP-tvarovky neobsažené v použitých položkách</t>
  </si>
  <si>
    <t>28615405.BT</t>
  </si>
  <si>
    <t>Redukce nesouosá HTR DN 100/  40 mm PP-tvarovky neobsažené v použitých položkách</t>
  </si>
  <si>
    <t>28615443.AR</t>
  </si>
  <si>
    <t>Kus čisticí plastový pro vnitřní kanalizaci typ: přímý; spoj: hrdlový; potrubí: jednovrstvé; materiál: PP; povrch: hladký; DN/OD = 110</t>
  </si>
  <si>
    <t>55231833R</t>
  </si>
  <si>
    <t>žlab odtokový s okrajem pro perforovaný rošt, s nastavitelným límcem ke stěně; nerez; l = 850 mm; min. tloušťka betonu 55 mm; š. koryta 60 mm; odtok svislý; průtok 35 l/min</t>
  </si>
  <si>
    <t>55231836R</t>
  </si>
  <si>
    <t>žlab odtokový s okrajem pro perforovaný rošt, s nastavitelným límcem ke stěně; nerez; l = 1 150 mm; min. tloušťka betonu 55 mm; š. koryta 60 mm; odtok svislý; průtok 35 l/min</t>
  </si>
  <si>
    <t>552318843R</t>
  </si>
  <si>
    <t>rošt odtokového žlabu plný; materiál nerez - mat; l = 850 mm; světlost žlabu 60 mm</t>
  </si>
  <si>
    <t>552318846R</t>
  </si>
  <si>
    <t>rošt odtokového žlabu plný; materiál nerez - mat; l = 1 150 mm; světlost žlabu 60 mm</t>
  </si>
  <si>
    <t>998721102R00</t>
  </si>
  <si>
    <t>Přesun hmot pro vnitřní kanalizaci v objektech výšky do 12 m</t>
  </si>
  <si>
    <t>50 m vodorovně, měřeno od těžiště půdorysné plochy skládky do těžiště půdorysné plochy objektu</t>
  </si>
  <si>
    <t>722132314R00</t>
  </si>
  <si>
    <t>Potrubí z trubek ocel. uvnitř a vně pozinkovaných, pro sprinklery spojované lisováním Js 1, t 3,2 mm</t>
  </si>
  <si>
    <t>včetně tvarovek, bez zednických výpomocí,</t>
  </si>
  <si>
    <t>D 1.4.1.1-9 : 18,1</t>
  </si>
  <si>
    <t>722132316R00</t>
  </si>
  <si>
    <t>Potrubí z trubek ocel. uvnitř a vně pozinkovaných, pro sprinklery spojované lisováním Js 6/4, t 3,2 mm</t>
  </si>
  <si>
    <t>D 1.4.1.1-9 : 35,7</t>
  </si>
  <si>
    <t>722172340T00</t>
  </si>
  <si>
    <t>Zednické výpomoci pro vododní potrubí DN16-40</t>
  </si>
  <si>
    <t>Včetně pomocného lešení o výšce podlahy do 1900 mm a pro zatížení do 1,5 kPa.</t>
  </si>
  <si>
    <t>528,3</t>
  </si>
  <si>
    <t>722178611R00</t>
  </si>
  <si>
    <t>Potrubí vícevrstvé z polypropylenu, polypropylenu s čedičovými vlákny a polypropylenu PP-RCT/ AL/ PP-R, D 20 mm, s 2,8 mm, S 3,2, polyfúzně svařované</t>
  </si>
  <si>
    <t>včetně tvarovek, bez zednických výpomocí</t>
  </si>
  <si>
    <t>D 1.4.1.1-9 : 119,1</t>
  </si>
  <si>
    <t>722178612R00</t>
  </si>
  <si>
    <t>Potrubí vícevrstvé z polypropylenu, polypropylenu s čedičovými vlákny a polypropylenu PP-RCT/ AL/ PP-R, D 25 mm, s 2,8 mm, S 3,2, polyfúzně svařované</t>
  </si>
  <si>
    <t>D 1.4.1.1-9 : 39,8</t>
  </si>
  <si>
    <t>722178613R00</t>
  </si>
  <si>
    <t>Potrubí vícevrstvé z polypropylenu, polypropylenu s čedičovými vlákny a polypropylenu PP-RCT/ AL/ PP-R, D 32 mm, s 3,6 mm, S 3,2, polyfúzně svařované</t>
  </si>
  <si>
    <t>D 1.4.1.1-9 : 3,6</t>
  </si>
  <si>
    <t>722178614R00</t>
  </si>
  <si>
    <t>Potrubí vícevrstvé z polypropylenu, polypropylenu s čedičovými vlákny a polypropylenu PP-RCT/ AL/ PP-R, D 40 mm, s 4,5 mm, S 3,2, polyfúzně svařované</t>
  </si>
  <si>
    <t>D 1.4.1.1-9 : 18,6</t>
  </si>
  <si>
    <t>722178615R00</t>
  </si>
  <si>
    <t>Potrubí vícevrstvé z polypropylenu, polypropylenu s čedičovými vlákny a polypropylenu PP-RCT/ AL/ PP-R, D 50 mm, s 5,6 mm, S 3,2, polyfúzně svařované</t>
  </si>
  <si>
    <t>D 1.4.1.1-9 : 5,7</t>
  </si>
  <si>
    <t>722178617R00</t>
  </si>
  <si>
    <t>Potrubí vícevrstvé z polypropylenu, polypropylenu s čedičovými vlákny a polypropylenu PP-RCT/ AL/ PP-R, D 75 mm, s 8,4 mm, S 3,2, polyfúzně svařované</t>
  </si>
  <si>
    <t>D 1.4.1.1-9 : 36,1</t>
  </si>
  <si>
    <t>722178618R00</t>
  </si>
  <si>
    <t>Potrubí vícevrstvé z polypropylenu, polypropylenu s čedičovými vlákny a polypropylenu PP-RCT/ AL/ PP-R, D 90 mm, s 10,1 mm, S 3,2, polyfúzně svařované</t>
  </si>
  <si>
    <t>D 1.4.1.1-9 : 12,9</t>
  </si>
  <si>
    <t>722178711R00</t>
  </si>
  <si>
    <t>Potrubí vícevrstvé z polypropylenu, polypropylenu s čedičovými vlákny a polypropylenu PP-RCT/ PP-RCT+BF/ PP-RCT, D 20 mm, s 2,8 mm, S 3,2, polyfúzně svařované</t>
  </si>
  <si>
    <t>D 1.4.1.1-9 : 162,1</t>
  </si>
  <si>
    <t>722178712R00</t>
  </si>
  <si>
    <t>Potrubí vícevrstvé z polypropylenu, polypropylenu s čedičovými vlákny a polypropylenu PP-RCT/ PP-RCT+BF/ PP-RCT, D 25 mm, s 3,5 mm, S 3,2, polyfúzně svařované</t>
  </si>
  <si>
    <t>D 1.4.1.1-9 : 17,5</t>
  </si>
  <si>
    <t>722178713R00</t>
  </si>
  <si>
    <t>Potrubí vícevrstvé z polypropylenu, polypropylenu s čedičovými vlákny a polypropylenu PP-RCT/ PP-RCT+BF/ PP-RCT, D 32 mm, s 4,4 mm, S 3,2, polyfúzně svařované</t>
  </si>
  <si>
    <t>D 1.4.1.1-9 : 29,5</t>
  </si>
  <si>
    <t>722178714R00</t>
  </si>
  <si>
    <t>Potrubí vícevrstvé z polypropylenu, polypropylenu s čedičovými vlákny a polypropylenu PP-RCT/ PP-RCT+BF/ PP-RCT, D 40 mm, s 5,5 mm, S 3,2, polyfúzně svařované</t>
  </si>
  <si>
    <t>D 1.4.1.1-9 : 9,7</t>
  </si>
  <si>
    <t>722178715R00</t>
  </si>
  <si>
    <t>Potrubí vícevrstvé z polypropylenu, polypropylenu s čedičovými vlákny a polypropylenu PP-RCT/ PP-RCT+BF/ PP-RCT, D 50 mm, s 6,9 mm, S 3,2, polyfúzně svařované</t>
  </si>
  <si>
    <t>722178716R00</t>
  </si>
  <si>
    <t>Potrubí vícevrstvé z polypropylenu, polypropylenu s čedičovými vlákny a polypropylenu PP-RCT/ PP-RCT+BF/ PP-RCT, D 63 mm, s 8,6 mm, S 3,2, polyfúzně svařované</t>
  </si>
  <si>
    <t>D 1.4.1.1-9 : 2,4</t>
  </si>
  <si>
    <t>722178717R00</t>
  </si>
  <si>
    <t>Potrubí vícevrstvé z polypropylenu, polypropylenu s čedičovými vlákny a polypropylenu PP-RCT/ PP-RCT+BF/ PP-RCT, D 75 mm, s 8,4 mm, S 4,0, polyfúzně svařované</t>
  </si>
  <si>
    <t>D 1.4.1.1-9 : 4,6</t>
  </si>
  <si>
    <t>722181211RT7</t>
  </si>
  <si>
    <t>Izolace vodovodního potrubí návleková z trubic z pěnového polyetylenu, tloušťka stěny 6 mm, d 22 mm</t>
  </si>
  <si>
    <t>722181211RT9</t>
  </si>
  <si>
    <t>Izolace vodovodního potrubí návleková z trubic z pěnového polyetylenu, tloušťka stěny 6 mm, d 28 mm</t>
  </si>
  <si>
    <t>722181211RU2</t>
  </si>
  <si>
    <t>Izolace vodovodního potrubí návleková z trubic z pěnového polyetylenu, tloušťka stěny 6 mm, d 35 mm</t>
  </si>
  <si>
    <t>722181212RV9</t>
  </si>
  <si>
    <t>Izolace vodovodního potrubí návleková z trubic z pěnového polyetylenu, tloušťka stěny 9 mm, d 40 mm</t>
  </si>
  <si>
    <t>722181212RW4</t>
  </si>
  <si>
    <t>Izolace vodovodního potrubí návleková z trubic z pěnového polyetylenu, tloušťka stěny 9 mm, d 48 mm</t>
  </si>
  <si>
    <t>722181212RW6</t>
  </si>
  <si>
    <t>Izolace vodovodního potrubí návleková z trubic z pěnového polyetylenu, tloušťka stěny 9 mm, d 50 mm</t>
  </si>
  <si>
    <t>722181212RY5</t>
  </si>
  <si>
    <t>Izolace vodovodního potrubí návleková z trubic z pěnového polyetylenu, tloušťka stěny 9 mm, d 76 mm</t>
  </si>
  <si>
    <t>722181243RY7</t>
  </si>
  <si>
    <t>Izolace vodovodního potrubí návleková z trubic z pěnového polyetylenu s povrchovou ochrannou polyetylenovou tkaninou, tloušťka stěny 13 mm, d 89 mm</t>
  </si>
  <si>
    <t>722182004R00</t>
  </si>
  <si>
    <t>Montáž tepelné izolace potrubí samolepicí spoj nebo rychlouzávěr, přes DN 25 do DN 40</t>
  </si>
  <si>
    <t>D 1.4.1.1-9 DN32 : 179,7</t>
  </si>
  <si>
    <t>DN 40 : 9,7+29,5</t>
  </si>
  <si>
    <t>722182006R00</t>
  </si>
  <si>
    <t>Montáž tepelné izolace potrubí samolepicí spoj nebo rychlouzávěr, přes DN 40 do DN 80</t>
  </si>
  <si>
    <t>D 1.4.1.1-9 DN50 : 12,9</t>
  </si>
  <si>
    <t>DN 63 : 2,4</t>
  </si>
  <si>
    <t>DN 75 : 4,6</t>
  </si>
  <si>
    <t>722202411R00</t>
  </si>
  <si>
    <t>Kohout kulový nerozebíratelný, spoj svařováním, D 16 mm, včetně dodávky materiálu</t>
  </si>
  <si>
    <t>D 1.4.1.1-9 : 21</t>
  </si>
  <si>
    <t>722202412R00</t>
  </si>
  <si>
    <t>Kohout kulový nerozebíratelný, spoj svařováním, D 20 mm, včetně dodávky materiálu</t>
  </si>
  <si>
    <t>722202413R00</t>
  </si>
  <si>
    <t>Kohout kulový nerozebíratelný, spoj svařováním, D 25 mm, včetně dodávky materiálu</t>
  </si>
  <si>
    <t>722202414R00</t>
  </si>
  <si>
    <t>Kohout kulový nerozebíratelný, spoj svařováním, D 32 mm, včetně dodávky materiálu</t>
  </si>
  <si>
    <t>722202415R00</t>
  </si>
  <si>
    <t>Kohout kulový nerozebíratelný, spoj svařováním, D 40 mm, včetně dodávky materiálu</t>
  </si>
  <si>
    <t>722202416R00</t>
  </si>
  <si>
    <t>Kohout kulový nerozebíratelný, spoj svařováním, D 50 mm, včetně dodávky materiálu</t>
  </si>
  <si>
    <t>722202417R00</t>
  </si>
  <si>
    <t>Kohout kulový nerozebíratelný, spoj svařováním, D 63 mm, včetně dodávky materiálu</t>
  </si>
  <si>
    <t>722202418R00</t>
  </si>
  <si>
    <t>Kohout kulový nerozebíratelný, spoj svařováním, D 75 mm, včetně dodávky materiálu</t>
  </si>
  <si>
    <t>722202448R00</t>
  </si>
  <si>
    <t>Kohout kulový rozebíratelný s vypouštěním, spoj svařováním, D 75 mm, včetně dodávky materiálu</t>
  </si>
  <si>
    <t>722235142R00</t>
  </si>
  <si>
    <t>Kohout kulový s vypouštěním, mosazný, vnitřní-vnitřní závit, DN 20, PN 25, včetně dodávky materiálu</t>
  </si>
  <si>
    <t>722235521R00</t>
  </si>
  <si>
    <t>Filtr vodovodní, mosazný, vnitřní-vnitřní závit , DN 15, PN 20, včetně dodávky materiálu</t>
  </si>
  <si>
    <t>722235522R00</t>
  </si>
  <si>
    <t>Filtr vodovodní, mosazný, vnitřní-vnitřní závit , DN 20, PN 20, včetně dodávky materiálu</t>
  </si>
  <si>
    <t>722235641R00</t>
  </si>
  <si>
    <t>Klapka vodovodní, zpětná, vodorovná, mosazná, vnitřní-vnitřní závit, DN 15, PN 10, včetně dodávky materiálu</t>
  </si>
  <si>
    <t>722235642R00</t>
  </si>
  <si>
    <t>Klapka vodovodní, zpětná, vodorovná, mosazná, vnitřní-vnitřní závit, DN 20, PN 10, včetně dodávky materiálu</t>
  </si>
  <si>
    <t>722235645R00</t>
  </si>
  <si>
    <t>Klapka vodovodní, zpětná, vodorovná, mosazná, vnitřní-vnitřní závit, DN 40, PN 10, včetně dodávky materiálu</t>
  </si>
  <si>
    <t>722235647R00</t>
  </si>
  <si>
    <t>Klapka vodovodní, zpětná, vodorovná, mosazná, vnitřní-vnitřní závit, DN 65, PN 10, včetně dodávky materiálu</t>
  </si>
  <si>
    <t>722235648R00</t>
  </si>
  <si>
    <t>Klapka vodovodní, zpětná, vodorovná, mosazná, vnitřní-vnitřní závit, DN 80, PN 10, včetně dodávky materiálu</t>
  </si>
  <si>
    <t>722239108R00</t>
  </si>
  <si>
    <t>Montáž armatury závitové se dvěma závity G 3"</t>
  </si>
  <si>
    <t>722254231RT2</t>
  </si>
  <si>
    <t>Požární příslušenství hydrantový systém D 25, box nerez, stálotvará hadice, průměr 19/30</t>
  </si>
  <si>
    <t>722280106R00</t>
  </si>
  <si>
    <t>Tlakové zkoušky vodovodního potrubí do DN 32</t>
  </si>
  <si>
    <t>162,1+17,5+29,5+119,1+39,8+3,6+18,1+35,7</t>
  </si>
  <si>
    <t>722280107R00</t>
  </si>
  <si>
    <t>Tlakové zkoušky vodovodního potrubí přes DN 32 do DN 40</t>
  </si>
  <si>
    <t>9,7+18,6</t>
  </si>
  <si>
    <t>722280108R00</t>
  </si>
  <si>
    <t>Tlakové zkoušky vodovodního potrubí přes DN 40 do DN 50</t>
  </si>
  <si>
    <t>12,9+5,7</t>
  </si>
  <si>
    <t>722280109R00</t>
  </si>
  <si>
    <t>Tlakové zkoušky vodovodního potrubí přes DN 50 do DN 65</t>
  </si>
  <si>
    <t>2,4+4,6+36,1+12,9</t>
  </si>
  <si>
    <t>722290234R00</t>
  </si>
  <si>
    <t>Proplach a dezinfekce vodovodního potrubí do DN 80</t>
  </si>
  <si>
    <t>551100129R</t>
  </si>
  <si>
    <t>kohout kulový vnitřní-vnitřní závit FF; pro vodovod; PN 28; 3 "; ovládání páčka</t>
  </si>
  <si>
    <t>s vypouštěním</t>
  </si>
  <si>
    <t>631433203R</t>
  </si>
  <si>
    <t>pouzdro potrubní minerální vlákno; povrchová úprava Al fólie; vnitřní průměr 35,0 mm; tl. izolace 30,0 mm; provozní teplota  do 200 °C; tepelná vodivost (10°C) 0,0330 W/mK; tepelná vodivost (40°C) 0,037 W/mK; tepelná vodivost (50°C) 0,039 W/mK</t>
  </si>
  <si>
    <t>D 1.4.1.1-9 DN32 : 179,7*1,1</t>
  </si>
  <si>
    <t>631433204R</t>
  </si>
  <si>
    <t>pouzdro potrubní minerální vlákno; povrchová úprava Al fólie; vnitřní průměr 42,0 mm; tl. izolace 30,0 mm; provozní teplota  do 200 °C; tepelná vodivost (10°C) 0,0330 W/mK; tepelná vodivost (40°C) 0,037 W/mK; tepelná vodivost (50°C) 0,039 W/mK</t>
  </si>
  <si>
    <t>D 1.4.1.1-9 DN40 : 9,7*1,1</t>
  </si>
  <si>
    <t>631433206R</t>
  </si>
  <si>
    <t>pouzdro potrubní minerální vlákno; povrchová úprava Al fólie; vnitřní průměr 54,0 mm; tl. izolace 30,0 mm; provozní teplota  do 200 °C; tepelná vodivost (10°C) 0,0330 W/mK; tepelná vodivost (40°C) 0,037 W/mK; tepelná vodivost (50°C) 0,039 W/mK</t>
  </si>
  <si>
    <t>D 1.4.1.1-9 DN50 : 12,9*1,1</t>
  </si>
  <si>
    <t>631433304R</t>
  </si>
  <si>
    <t>pouzdro potrubní minerální vlákno; povrchová úprava Al fólie; vnitřní průměr 42,0 mm; tl. izolace 40,0 mm; provozní teplota  do 200 °C; tepelná vodivost (10°C) 0,0330 W/mK; tepelná vodivost (40°C) 0,037 W/mK; tepelná vodivost (50°C) 0,039 W/mK</t>
  </si>
  <si>
    <t>D 1.4.1.1-9 DN40 : 29,5*1,1</t>
  </si>
  <si>
    <t>631433308R</t>
  </si>
  <si>
    <t>pouzdro potrubní minerální vlákno; povrchová úprava Al fólie; vnitřní průměr 64,0 mm; tl. izolace 40,0 mm; provozní teplota  do 200 °C; tepelná vodivost (10°C) 0,0330 W/mK; tepelná vodivost (40°C) 0,037 W/mK; tepelná vodivost (50°C) 0,039 W/mK</t>
  </si>
  <si>
    <t>D 1.4.1.1-9 DN63 : 2,4*1,1</t>
  </si>
  <si>
    <t>631433310R</t>
  </si>
  <si>
    <t>pouzdro potrubní minerální vlákno; povrchová úprava Al fólie; vnitřní průměr 76,0 mm; tl. izolace 40,0 mm; provozní teplota  do 200 °C; tepelná vodivost (10°C) 0,0330 W/mK; tepelná vodivost (40°C) 0,037 W/mK; tepelná vodivost (50°C) 0,039 W/mK</t>
  </si>
  <si>
    <t>D 1.4.1.1-9 DN75 : 4,6*1,1</t>
  </si>
  <si>
    <t>998722102R00</t>
  </si>
  <si>
    <t>Přesun hmot pro vnitřní vodovod v objektech výšky do 12 m</t>
  </si>
  <si>
    <t>725014141R00</t>
  </si>
  <si>
    <t>Klozetové mísy závěsné pro ZTP, bilé, hluboké splachování, zadní, včetně sedátka, šířka 360 mm, hloubka 700 mm, výška 480 mm</t>
  </si>
  <si>
    <t>D 1.4.1.1-9 WCi : 2</t>
  </si>
  <si>
    <t>725014173R00</t>
  </si>
  <si>
    <t>Klozetové mísy závěsné, bilé, hluboké splachování bez splachovacího kruhu, zadní, včetně sedátka, šířka 360 mm, hloubka 530 mm, výška 400 mm</t>
  </si>
  <si>
    <t>D 1.4.1.1-9 WC : 12</t>
  </si>
  <si>
    <t>725122221R00</t>
  </si>
  <si>
    <t>Pisoár diturvit, bílý, s automatickým splachovačem</t>
  </si>
  <si>
    <t>D 1.4.1.9- Pi : 7</t>
  </si>
  <si>
    <t>725219401R00</t>
  </si>
  <si>
    <t>Umyvadlo montáž na šrouby do zdiva</t>
  </si>
  <si>
    <t>D 1.4.1.1-9 U : 15</t>
  </si>
  <si>
    <t>Ui : 3</t>
  </si>
  <si>
    <t>725015241R00</t>
  </si>
  <si>
    <t>Bidet závěsný, bílý, šířka 360 mm, hloubka 510 mm, výška 400 mm</t>
  </si>
  <si>
    <t>725249106R00</t>
  </si>
  <si>
    <t>Montáž sprchového koutu ostatních typů</t>
  </si>
  <si>
    <t>725292061R00</t>
  </si>
  <si>
    <t xml:space="preserve">Koupelnové doplňky WC kartáč s nerezovým držákem na stěnu,  </t>
  </si>
  <si>
    <t>D 1.1.13 Z74 : 12+2</t>
  </si>
  <si>
    <t>725291123R00</t>
  </si>
  <si>
    <t>Koupelnové doplňky Invalidní program madlo jednoduché pevné, rozměr 500 mm, nerez</t>
  </si>
  <si>
    <t>D 1.1.13 V 17d WC imobilní : 1</t>
  </si>
  <si>
    <t>D 1.1.13 V 18e WC imobilní : 1</t>
  </si>
  <si>
    <t>D 1.1.13 V 22c sprchy imobilní : 1</t>
  </si>
  <si>
    <t>725291142R00</t>
  </si>
  <si>
    <t>Koupelnové doplňky Invalidní program madlo dvojité pevné, rozměr 813 mm, nerez</t>
  </si>
  <si>
    <t>D 1.1.13 V 18v WC imobilní : 1</t>
  </si>
  <si>
    <t>725291146R00</t>
  </si>
  <si>
    <t>Koupelnové doplňky Invalidní program madlo dvojité sklopné, rozměr 813 mm, nerez</t>
  </si>
  <si>
    <t>D 1.1.13 V 17a WC imobilní : 2</t>
  </si>
  <si>
    <t>D 1.1.13 V 18a WC imobilní : 2</t>
  </si>
  <si>
    <t>D 1.1.13 V 22d sprchy imobilní : 1</t>
  </si>
  <si>
    <t>725291175R00</t>
  </si>
  <si>
    <t>Koupelnové doplňky Invalidní program sedátko sklopné s opěrnou nohou,  , nerez</t>
  </si>
  <si>
    <t>D 1.1.13 V 22a sprchy imobilní : 1</t>
  </si>
  <si>
    <t>725299101R00</t>
  </si>
  <si>
    <t>Koupelnové doplňky Montáž koupelnových doplňků mýdelníků, držáků apod.</t>
  </si>
  <si>
    <t>14+19+19+2</t>
  </si>
  <si>
    <t>725299102T00</t>
  </si>
  <si>
    <t>Nerezový věšáček na svrchní oděv do kabiny D+M  "Technická specifikace dle PD"</t>
  </si>
  <si>
    <t>D 1.1.13 V 17c WC imobilní : 4</t>
  </si>
  <si>
    <t>D 1.1.13 V 18d WC imobilní : 4</t>
  </si>
  <si>
    <t>725291126T00</t>
  </si>
  <si>
    <t>Madlo rovné nerez dl. 600 mm dodávka a montáž "Technická specifikace dle PD"</t>
  </si>
  <si>
    <t>D 1.1.13 V 22b sprchy imobilní : 1</t>
  </si>
  <si>
    <t>725291180T00</t>
  </si>
  <si>
    <t>Montáž přebalovacího pultu</t>
  </si>
  <si>
    <t>D 1.1.13 V 17f WC imobilní : 1</t>
  </si>
  <si>
    <t>725329101R00</t>
  </si>
  <si>
    <t>Montáž dřezu dvojitého</t>
  </si>
  <si>
    <t>725019103R00</t>
  </si>
  <si>
    <t>Výlevka diturvitová s plastovou mřížkou, závěsná</t>
  </si>
  <si>
    <t>725814122R00</t>
  </si>
  <si>
    <t>Ventil  pračkový, mosazný, se zpětnou klapkou, DN 15 x DN 20, včetně dodávky materiálu</t>
  </si>
  <si>
    <t>725829201RT1</t>
  </si>
  <si>
    <t>Baterie umyvadlové a dřezové dřezová nástěnná; výtok spodní; rozteč 80 až 120 mm; ovládání pákové; povrch chrom; ramínko kulaté ústí, otočné; 200 mm; kartuše s regulací teploty, včetně dodávky materiálu</t>
  </si>
  <si>
    <t>725829301R00</t>
  </si>
  <si>
    <t>Montáž baterií umyvadlových a dřezových umyvadlové a dřezové stojánkové</t>
  </si>
  <si>
    <t>D 1.4.1.1-9 WCi : 3</t>
  </si>
  <si>
    <t>U : 15</t>
  </si>
  <si>
    <t>725829503R00</t>
  </si>
  <si>
    <t>Montáž baterií umyvadlových a dřezových stojánkové bidetových souprav</t>
  </si>
  <si>
    <t>725849201R00</t>
  </si>
  <si>
    <t>Montáž baterie sprchové pevná výška</t>
  </si>
  <si>
    <t>725849202R00</t>
  </si>
  <si>
    <t>Montáž baterie sprchové termostatické</t>
  </si>
  <si>
    <t>725860201RT1</t>
  </si>
  <si>
    <t>Zápachová uzávěrka (sifon) pro zařizovací předměty D 40, 50 mm x 6/4"; pro dřezy, PP; příslušenství přípojka pro pračku/myčku, včetně dodávky materiálu</t>
  </si>
  <si>
    <t>725860213R00</t>
  </si>
  <si>
    <t>Zápachová uzávěrka (sifon) pro zařizovací předměty D 32, 40 mm x 5/4"; pro umyvadla; PP; příslušenství krycí růžice odtoku, zpětný uzávěr, včetně dodávky materiálu</t>
  </si>
  <si>
    <t>725980113R00</t>
  </si>
  <si>
    <t>Dvířka vanová, 300 x 300 mm, včetně dodávky materiálu</t>
  </si>
  <si>
    <t>725989101R00</t>
  </si>
  <si>
    <t>Dvířka Montáž dvířek kovových i plastových</t>
  </si>
  <si>
    <t>D 1.1.13 Z68 : 23</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</si>
  <si>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</si>
  <si>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</si>
  <si>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726211332R00</t>
  </si>
  <si>
    <t>Klozet zavěšené a pro madla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</si>
  <si>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</si>
  <si>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</si>
  <si>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726211161R00</t>
  </si>
  <si>
    <t>Bidet pro instalaci s mokrými procesy do masivních zděných konstrukcí nebo pro předstěnovou instalaci s předezděním, včetně 2 nástěnek DN 15, stavební výška 36,1 cm, včetně dodávky materiálu</t>
  </si>
  <si>
    <t>72501V</t>
  </si>
  <si>
    <t>zádová opěrka bezbariérového WC dodávka a montáž "Technická specifikace dle PD"</t>
  </si>
  <si>
    <t>D 1.1.13 V 17b WC imobilní : 1</t>
  </si>
  <si>
    <t>D 1.1.13 V 18c WC imobilní : 1</t>
  </si>
  <si>
    <t>725022V</t>
  </si>
  <si>
    <t>sprchová tyč dl. 1900 mm - elox. hliník/nerez dodávka a montáž "Technická specifikace dle PD"</t>
  </si>
  <si>
    <t>D 1.1.13 V 22e sprchy imobilní : 1</t>
  </si>
  <si>
    <t>725022V8</t>
  </si>
  <si>
    <t>Sprchová zástěna - sprcha rozhodčích dodávka a montáž "Technická specifikace dle PD"</t>
  </si>
  <si>
    <t>D 1.1.13 V8 : 1</t>
  </si>
  <si>
    <t>725022Vf</t>
  </si>
  <si>
    <t>sprchový závěs - PVC min. 2000x3000 mm, světle šedá dodávka a montáž "Technická specifikace dle PD"</t>
  </si>
  <si>
    <t>D 1.1.13 V 22f sprchy imobilní : 1</t>
  </si>
  <si>
    <t>72586021Ui</t>
  </si>
  <si>
    <t>Sifon umyvadlový pod omítku</t>
  </si>
  <si>
    <t>72590R1</t>
  </si>
  <si>
    <t>Napojení OH 900 součást vytápění a PV "Technická specifikace dle PD"</t>
  </si>
  <si>
    <t>28696752R</t>
  </si>
  <si>
    <t>tlačítko ovládací plastové; pro ovládání zepředu; ovládací síla do 20,0 N; množství splachování 2; barva Bílá / pochromovaná lesklá / bílá</t>
  </si>
  <si>
    <t>12+2</t>
  </si>
  <si>
    <t>286967597R</t>
  </si>
  <si>
    <t>systém předstěnový pro umyvadlo, ZTP; pro suchou instalaci (do sádrokartonu), pro zazdění mokrým procesem; h = 112,0 cm; š = 50,0 cm; hl = 7,0 cm</t>
  </si>
  <si>
    <t>D 1.4.1.1-9 Ui : 3</t>
  </si>
  <si>
    <t>551</t>
  </si>
  <si>
    <t>přebalovací pult "Technická specifikace dle PD"</t>
  </si>
  <si>
    <t>5514410SD</t>
  </si>
  <si>
    <t>Baterie termostatická sprchová se sprchovým setem nástěnná</t>
  </si>
  <si>
    <t>55144134T</t>
  </si>
  <si>
    <t xml:space="preserve">Stojánková umyvadlová baterie pro tělesně postižené bez výpusti, chrom </t>
  </si>
  <si>
    <t>5514420UD</t>
  </si>
  <si>
    <t xml:space="preserve">Baterie umyvadlová </t>
  </si>
  <si>
    <t>5514422BB</t>
  </si>
  <si>
    <t>bidetová baterie vybavená  odtokovou soupravou a výpustí s kulovým kloubem</t>
  </si>
  <si>
    <t>5514500PD</t>
  </si>
  <si>
    <t>Baterie sprchová směšovací nástěnná se sprchovou tyčí PL82B a příslušenství</t>
  </si>
  <si>
    <t>5514900PD</t>
  </si>
  <si>
    <t>Zásobník nerezový na toaletní papír  "Technická specifikace dle PD"</t>
  </si>
  <si>
    <t>D 1.1.13 Z77 : 12+2</t>
  </si>
  <si>
    <t>5514901PD</t>
  </si>
  <si>
    <t>Zásobník nerez na papírové ručníky "Technická specifikace dle PD"</t>
  </si>
  <si>
    <t>D 1.1.13 Z76 : 12</t>
  </si>
  <si>
    <t>55149021R</t>
  </si>
  <si>
    <t>dávkovač tekutého mýdla nerez; obsah 1,25 l</t>
  </si>
  <si>
    <t>D 1.1.13 Z81 : 18</t>
  </si>
  <si>
    <t>55149036R</t>
  </si>
  <si>
    <t>koš odpadkový nerez; obsah 12,0 l</t>
  </si>
  <si>
    <t>D 1.1.13 Z79 : 12</t>
  </si>
  <si>
    <t>5514903PD</t>
  </si>
  <si>
    <t>Odpadkové koše na papírové ručníky"Technická specifikace dle PD"</t>
  </si>
  <si>
    <t>D 1.1.13 Z78 : 12</t>
  </si>
  <si>
    <t>55149072T</t>
  </si>
  <si>
    <t>osoušeč rukou dodávka a montáž "Technická specifikace dle PD"</t>
  </si>
  <si>
    <t>materiál: nerez</t>
  </si>
  <si>
    <t>příkon: 2100 W</t>
  </si>
  <si>
    <t>elektrické napájení: 230 V, 50 Hz</t>
  </si>
  <si>
    <t>hlučnost: max 75 dB</t>
  </si>
  <si>
    <t>krytí: IP X1</t>
  </si>
  <si>
    <t>povrchová úprava: matná</t>
  </si>
  <si>
    <t>kotveno do zdi</t>
  </si>
  <si>
    <t>D 1.1.13 Z75 : 3</t>
  </si>
  <si>
    <t>551490PC</t>
  </si>
  <si>
    <t>zrcadlo invalidní  "Technická specifikace dle PD"</t>
  </si>
  <si>
    <t>včetně montáže</t>
  </si>
  <si>
    <t>D 1.1.13 V 17e WC imobilní : 1</t>
  </si>
  <si>
    <t>D 1.1.13 V 18f WC imobilní : 1</t>
  </si>
  <si>
    <t>55230720R</t>
  </si>
  <si>
    <t>Dřez kuchyňský typ: dvojitý; materiál: nerez; tvar: hranatý; šířka = 870,0 mm; hl. = 440 mm; zabudování: zavěšené; bez otvoru pro baterii</t>
  </si>
  <si>
    <t>553476525T</t>
  </si>
  <si>
    <t xml:space="preserve"> Revizní dvířka pod obklady, 370x370 mm, ocel ZV222  "Technická specifikace dle PD"</t>
  </si>
  <si>
    <t>64214484R</t>
  </si>
  <si>
    <t>Umyvadlo typ: jednoduchý invalidní; materiál: keramika; šířka = 640,0 mm; hl. = 550 mm; tvar: hranatý; otvor pro baterii uprostřed; barva: bílá</t>
  </si>
  <si>
    <t>6421532U</t>
  </si>
  <si>
    <t>Umyvadlo keramické s otvorem pro baterii 550 x 420 mm  "Technická specifikace dle PD"</t>
  </si>
  <si>
    <t>998725102R00</t>
  </si>
  <si>
    <t>Přesun hmot pro zařizovací předměty v objektech výšky do 12 m</t>
  </si>
  <si>
    <t>731249312R00</t>
  </si>
  <si>
    <t>Montáž ocelových kotlů do 50 kW (100 kW) závěsných turbo bez TUV, odkouření</t>
  </si>
  <si>
    <t>800-731</t>
  </si>
  <si>
    <t>TČ</t>
  </si>
  <si>
    <t>Tepelné čerpadlo vzduch/voda typu split pracující s chladivem R410A, výkon tepelného čerpadla 11,89, kW při venkovní teplotě -15°C a teplotě topné vody 55°C při COP 1,66, tepelné čerpadlo vybaveno</t>
  </si>
  <si>
    <t>ks</t>
  </si>
  <si>
    <t>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regulací s ovládacím panelem vestavěným ve vnitřní jednotce, oběhové čerpadlo nastaveno variabilní křivku tlaku dpv = 2 m, vnitřní jednotka vybavena elektroohřevem o výkonu 9 kW, maximální výstupní teplota topné vody 60°C, maximální venkovní provozní teplota -25°C, venkovní jednotka o rozměrech 1429x1080x532 mm a hmotnosti 138 kg osazena na konzole na ocelové kce jenž budou dodávkou stavby, spodní hrana 0,5 m nad terénem, vnitřní jednotka 842x448x477 mm o hmotnosti 75 kg zavěšena na stěně, max. příkon venkovní jednotky 7,4 kW 3x400 V, maximální příkon vnitřní jednotky 9 kW 3x400 V, plnění chladiva provedeno dle předpisů výrobce, hladina akustického výkonu venkovní jednotky 67 dB(A), propojovací potrubí mezi venkovní a vnitřní jednotkou Cu 5/8" a 3/8", tepelné čerpadlo dodáno vč. kaskádního regulátoru pro řízení z nadřazeného systému MaR</t>
  </si>
  <si>
    <t>TČ1</t>
  </si>
  <si>
    <t>Sdružené měděné potrubí 5/8" a 3/8" vč. izolace , a komunikačního vodiče</t>
  </si>
  <si>
    <t>TČ2</t>
  </si>
  <si>
    <t>Uvedení do provozu</t>
  </si>
  <si>
    <t>732111132R00</t>
  </si>
  <si>
    <t>Rozdělovače a sběrače včetně dodávky (výroby) těles  tělesa rozdělovačů a sběračů o délce 1 m, DN 125</t>
  </si>
  <si>
    <t>732111232R00</t>
  </si>
  <si>
    <t>Rozdělovače a sběrače včetně dodávky (výroby) těles  příplatek k ceně za každých dalších i započatých 0,5 m délky tělěsa, DN 125</t>
  </si>
  <si>
    <t>732111318R00</t>
  </si>
  <si>
    <t>Rozdělovače a sběrače včetně dodávky (výroby) těles  trubková hrdla rozdělovačů a sběračů bez přírub, DN 50</t>
  </si>
  <si>
    <t>732199100RM1</t>
  </si>
  <si>
    <t>Montáž orientačních štítků s dodávkou orientačního štítku</t>
  </si>
  <si>
    <t>732219315R00</t>
  </si>
  <si>
    <t>Montáž ohříváků vody zásobníkových stojatých, PN 0,6/0,6, do 1000 l</t>
  </si>
  <si>
    <t>732331515R00</t>
  </si>
  <si>
    <t>Nádoby expanzní tlakové Nádoby expanzní tlakové s membránou obsah 50 l</t>
  </si>
  <si>
    <t>732349102R00</t>
  </si>
  <si>
    <t>Nádoby válcové tlakové Montáž anuloidu II - průtok 8 m3/hod</t>
  </si>
  <si>
    <t>732429111R00</t>
  </si>
  <si>
    <t>Čerpadla teplovodní Montáž čerpadel teplovodních oběhových spirálních DN 25</t>
  </si>
  <si>
    <t>732429112R00</t>
  </si>
  <si>
    <t>Čerpadla teplovodní Montáž čerpadel teplovodních oběhových spirálních DN 40</t>
  </si>
  <si>
    <t>AN</t>
  </si>
  <si>
    <t>Hydraulický vyrovnávač dynamických tlaků (anuloid), anuloid navržen pro průtoky min. 5300 kg/h,, anuloid opatřen 25-ti mm tepelné izolace, anuloid bude dodán vč. konzole pro ustavení na podlahu</t>
  </si>
  <si>
    <t>OČ1</t>
  </si>
  <si>
    <t>Mokroběžné oběhové čerpadlo se šroubením, EC motorem odolným proti zablokování a integrovanou, elektronickou regulací výkonu, připojení DN40, nastavena křivka variabilního diferenčního tlaku</t>
  </si>
  <si>
    <t>odpovídající pracovnímu bodu 40,1 kPa při 2,5 m3/h</t>
  </si>
  <si>
    <t>OČ2</t>
  </si>
  <si>
    <t>Mokroběžné oběhové čerpadlo se šroubením, EC motorem odolným proti zablokování a integrovanou, elektronickou regulací výkonu, připojení DN25, nastavena křivka variabilního diferenčního tlaku</t>
  </si>
  <si>
    <t>odpovídající pracovnímu bodu 11,6 kPa při 0,9 m3/h</t>
  </si>
  <si>
    <t>OČ3</t>
  </si>
  <si>
    <t>Stávající mokroběžné oběhové čerpadlo se šroubením, EC motorem odolným proti zablokování a, integrovanou elektronickou regulací výkonu, připojení DN40, nastavena křivka variabilního</t>
  </si>
  <si>
    <t>diferenčního tlaku odpovídající pracovnímu bodu 7,1 kPa při 2,4 m3/h</t>
  </si>
  <si>
    <t>ZO</t>
  </si>
  <si>
    <t>Zásobníkový ohřívač pro teplou vodu o objemu 900 l, přestupní plocha výměníku 7,5 m2, topný faktor, dle DIN 4708 NL = 47,6, doporučená teplota v zásobníku 45°C, v zásobníku osazena topná patrona o</t>
  </si>
  <si>
    <t>výkonu 5 kW 3x400 V pro termickou dezinfekci</t>
  </si>
  <si>
    <t>998732102R00</t>
  </si>
  <si>
    <t>Přesun hmot pro strojovny v objektech výšky do 12 m</t>
  </si>
  <si>
    <t>722181213R00</t>
  </si>
  <si>
    <t xml:space="preserve">Izolace vodovodního potrubí návleková z trubic z pěnového polyetylenu, tloušťka stěny 13 mm,  </t>
  </si>
  <si>
    <t>722181215R00</t>
  </si>
  <si>
    <t xml:space="preserve">Izolace vodovodního potrubí návleková z trubic z pěnového polyetylenu, tloušťka stěny 25 mm,  </t>
  </si>
  <si>
    <t>733163101R00</t>
  </si>
  <si>
    <t>Potrubí z měděných trubek měděné potrubí, D 12 mm, s 1,0 mm, pájení pomocí kapilárních pájecích tvarovek</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</si>
  <si>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</si>
  <si>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</si>
  <si>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</si>
  <si>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</si>
  <si>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</si>
  <si>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</si>
  <si>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</si>
  <si>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</si>
  <si>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</si>
  <si>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</si>
  <si>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</si>
  <si>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</si>
  <si>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733190107R00</t>
  </si>
  <si>
    <t>Tlakové zkoušky potrubí ocelových závitových, plastových, měděných přes DN 32 do DN 40</t>
  </si>
  <si>
    <t>998733103R00</t>
  </si>
  <si>
    <t>Přesun hmot pro rozvody potrubí v objektech výšky do 24 m</t>
  </si>
  <si>
    <t>734209113R00</t>
  </si>
  <si>
    <t>Montáž závitové armatury se dvěma závity, G 1/2", bez dodávky materiálu</t>
  </si>
  <si>
    <t>734209114R00</t>
  </si>
  <si>
    <t>Montáž závitové armatury se dvěma závity, G 3/4", bez dodávky materiálu</t>
  </si>
  <si>
    <t>734209124R00</t>
  </si>
  <si>
    <t>Montáž závitové armatury se třemi závity, G 3/4", bez dodávky materiálu</t>
  </si>
  <si>
    <t>734215132R00</t>
  </si>
  <si>
    <t>Ventil automatický, odvzdušňovací, mosazný, PN 14, DN 10, včetně dodávky materiálu</t>
  </si>
  <si>
    <t>734235221R00</t>
  </si>
  <si>
    <t>Kohout kulový, mosazný, DN 15, PN 42, vnitřní-vnitřní, včetně dodávky materiálu</t>
  </si>
  <si>
    <t>734235223R00</t>
  </si>
  <si>
    <t>Kohout kulový, mosazný, DN 25, PN 35, vnitřní-vnitřní, včetně dodávky materiálu</t>
  </si>
  <si>
    <t>734235224R00</t>
  </si>
  <si>
    <t>Kohout kulový, mosazný, DN 32, PN 35, vnitřní-vnitřní, včetně dodávky materiálu</t>
  </si>
  <si>
    <t>734235225R00</t>
  </si>
  <si>
    <t>Kohout kulový, mosazný, DN 40, PN 35, vnitřní-vnitřní, včetně dodávky materiálu</t>
  </si>
  <si>
    <t>734235226R00</t>
  </si>
  <si>
    <t>Kohout kulový, mosazný, DN 50, PN 35, vnitřní-vnitřní, včetně dodávky materiálu</t>
  </si>
  <si>
    <t>734245123R00</t>
  </si>
  <si>
    <t>Ventil zpětný, mosazný, DN 25 , PN 16, vnitřní-vnitřní závit, včetně dodávky materiálu</t>
  </si>
  <si>
    <t>734245124R00</t>
  </si>
  <si>
    <t>Ventil zpětný, mosazný, DN 32, PN 10, vnitřní-vnitřní závit, včetně dodávky materiálu</t>
  </si>
  <si>
    <t>734245125R00</t>
  </si>
  <si>
    <t>Ventil zpětný, mosazný, DN 40, PN 10, vnitřní-vnitřní závit, včetně dodávky materiálu</t>
  </si>
  <si>
    <t>734255112R00</t>
  </si>
  <si>
    <t>Ventil pojistný závitový 3,0 bar, mosazný, DN 15, vnitřní-vnitřní závit, včetně dodávky materiálu</t>
  </si>
  <si>
    <t>734266422R00</t>
  </si>
  <si>
    <t>Šroubení pro radiátory typu VK dvoutrubkový systém s vypouštěním, přímé, bronzové, DN EK 20x15, PN 10, včetně dodávky materiálu</t>
  </si>
  <si>
    <t>734293273R00</t>
  </si>
  <si>
    <t>Kohout kulový s filtrem, mosazný, DN 25, PN 25, vnitřní-vnitřní závit, včetně dodávky materiálu</t>
  </si>
  <si>
    <t>734293274R00</t>
  </si>
  <si>
    <t>Kohout kulový s filtrem, mosazný, DN 32, PN 16, vnitřní-vnitřní závit, včetně dodávky materiálu</t>
  </si>
  <si>
    <t>734293275R00</t>
  </si>
  <si>
    <t>Kohout kulový s filtrem, mosazný, DN 40, PN 16, vnitřní-vnitřní závit, včetně dodávky materiálu</t>
  </si>
  <si>
    <t>734295321R00</t>
  </si>
  <si>
    <t>Kohout kulový, napouštěcí a vypouštěcí, mosazný, DN 15, PN 10, včetně dodávky materiálu</t>
  </si>
  <si>
    <t>734411111R00</t>
  </si>
  <si>
    <t>Teploměr s ochranným pouzdrem přímý, typ 160, včetně dodávky materiálu</t>
  </si>
  <si>
    <t>734421130R00</t>
  </si>
  <si>
    <t>Tlakoměr deformační 0-10 MPa č. 03313, D 160, včetně dodávky materiálu</t>
  </si>
  <si>
    <t>SV1</t>
  </si>
  <si>
    <t>Směšovací třícestný ventil DN20, kvs = 6,3 m3/h, lineární charakteristika, servopohon dodávkou MaR</t>
  </si>
  <si>
    <t>VV.15</t>
  </si>
  <si>
    <t>Vyvažovací ventil DN15, kvs = 2,56 m3/h</t>
  </si>
  <si>
    <t>VV.20</t>
  </si>
  <si>
    <t>Vyvažovací ventil DN20, kvs = 5,39 m3/h</t>
  </si>
  <si>
    <t>55137306.AR</t>
  </si>
  <si>
    <t>hlavice termostatická teplota prostoru 6 až 28 °C; ovládání ruční; provedení kapalinová</t>
  </si>
  <si>
    <t>998734103R00</t>
  </si>
  <si>
    <t>Přesun hmot pro armatury v objektech výšky do 4 m</t>
  </si>
  <si>
    <t>735157240R00</t>
  </si>
  <si>
    <t>Otopná tělesa panelová počet desek 1, počet přídavných přestupných ploch 1, výška 500 mm, délka 400 mm, provedení ventil kompakt, pravé spodní připojení, s nuceným oběhem, čelní deska profilovaná, včetně dodávky materiálu</t>
  </si>
  <si>
    <t>735157241R00</t>
  </si>
  <si>
    <t>Otopná tělesa panelová počet desek 1, počet přídavných přestupných ploch 1, výška 500 mm, délka 500 mm, provedení ventil kompakt, pravé spodní připojení, s nuceným oběhem, čelní deska profilovaná, včetně dodávky materiálu</t>
  </si>
  <si>
    <t>735157242R00</t>
  </si>
  <si>
    <t>Otopná tělesa panelová počet desek 1, počet přídavných přestupných ploch 1, výška 500 mm, délka 600 mm, provedení ventil kompakt, pravé spodní připojení, s nuceným oběhem, čelní deska profilovaná, včetně dodávky materiálu</t>
  </si>
  <si>
    <t>735157243R00</t>
  </si>
  <si>
    <t>Otopná tělesa panelová počet desek 1, počet přídavných přestupných ploch 1, výška 500 mm, délka 700 mm, provedení ventil kompakt, pravé spodní připojení, s nuceným oběhem, čelní deska profilovaná, včetně dodávky materiálu</t>
  </si>
  <si>
    <t>735157244R00</t>
  </si>
  <si>
    <t>Otopná tělesa panelová počet desek 1, počet přídavných přestupných ploch 1, výška 500 mm, délka 800 mm, provedení ventil kompakt, pravé spodní připojení, s nuceným oběhem, čelní deska profilovaná, včetně dodávky materiálu</t>
  </si>
  <si>
    <t>735157281R00</t>
  </si>
  <si>
    <t>Otopná tělesa panelová počet desek 1, počet přídavných přestupných ploch 1, výška 900 mm, délka 500 mm, provedení ventil kompakt, pravé spodní připojení, s nuceným oběhem, čelní deska profilovaná, včetně dodávky materiálu</t>
  </si>
  <si>
    <t>735157282R00</t>
  </si>
  <si>
    <t>Otopná tělesa panelová počet desek 1, počet přídavných přestupných ploch 1, výška 900 mm, délka 600 mm, provedení ventil kompakt, pravé spodní připojení, s nuceným oběhem, čelní deska profilovaná, včetně dodávky materiálu</t>
  </si>
  <si>
    <t>735157681R00</t>
  </si>
  <si>
    <t>Otopná tělesa panelová počet desek 2, počet přídavných přestupných ploch 2, výška 900 mm, délka 500 mm, provedení ventil kompakt, pravé spodní připojení, s nuceným oběhem, čelní deska profilovaná, včetně dodávky materiálu</t>
  </si>
  <si>
    <t>735157682R00</t>
  </si>
  <si>
    <t>Otopná tělesa panelová počet desek 2, počet přídavných přestupných ploch 2, výška 900 mm, délka 600 mm, provedení ventil kompakt, pravé spodní připojení, s nuceným oběhem, čelní deska profilovaná, včetně dodávky materiálu</t>
  </si>
  <si>
    <t>735157683R00</t>
  </si>
  <si>
    <t>Otopná tělesa panelová počet desek 2, počet přídavných přestupných ploch 2, výška 900 mm, délka 700 mm, provedení ventil kompakt, pravé spodní připojení, s nuceným oběhem, čelní deska profilovaná, včetně dodávky materiálu</t>
  </si>
  <si>
    <t>735157792R00</t>
  </si>
  <si>
    <t>Otopná tělesa panelová počet desek 3, počet přídavných přestupných ploch 3, výška 900 mm, délka 2000 mm, provedení ventil kompakt, pravé spodní připojení, s nuceným oběhem, čelní deska profilovaná, včetně dodávky materiálu</t>
  </si>
  <si>
    <t>998735102R00</t>
  </si>
  <si>
    <t>Přesun hmot pro otopná tělesa v objektech výšky do 12 m</t>
  </si>
  <si>
    <t>VJ1</t>
  </si>
  <si>
    <t>Větrací sestavná jednotka tělocvičny ve vnitřním provedení o výkonu 6500/6500 m3/h (přívod/odvod), dodávka a montáž</t>
  </si>
  <si>
    <t>rychlost ve volném průřezu jednotky 2,5/2,5 m/s (přívod/odvod), jednotka vybavena rotačním entalpickým rekuperátorem, účinnost rekuperátoru dle EN13053 84,9%, ohřev tepelným čerpadlem vzduch/vzduch výměník dvouokruhový třířadý rozteč lamel 2,8 mm, topný výkon 27,4 kW, bivaletní zdroj řešen elktrickým ohřívačem o výkonu 12 kW 3x400V, dělení výkonu 3:9 vybacený SSR o spínacím napští 24V/DC, jednotka vybavena cirkulací, jednostupňová filtrace kapsovými filtry třídy M5 (ISO ePM 10 &gt;60%) na odtahu a F7 (ePM2,5 65%) na přívodu, EC ventilátory o max. příkonu 4,8 kW, SFPVAHU = 1891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L2 (R @+400Pa), netěsnost mezi rámem a filtrem &lt;0,5% (F9), termická izolace T2(M), faktor tepelných mostů TB3(M),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 polyesterový lak 25 hm (korozivní odolnost RC3),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64 dB(A), výtlak přívodní sekce 77 dB(A), do okolí přívodní sekce 55 dB(A), sání odvodní sekce 69 dB(A), výtlak odvodní sekce 74 dB(A), do okolí odvodní sekce 53 dB(A), výpočtový software výrobce pro návrh VZT jednotky validován nezávislou autoritou, jednotky vyráběny a vyvinuty v souladu s certifikovaným systémem řízení jakosti jakosti ISO 9001:2001</t>
  </si>
  <si>
    <t>VJ2</t>
  </si>
  <si>
    <t>Větrací kompaktní jednotka šaten ve vnitřním provedení o výkonu 2720/2720 m3/h (přívod/odvod), dodávka a montáž</t>
  </si>
  <si>
    <t>rychlost ve volném průřezu jednotky 1,92/1,92 m/s (přívod/odvod), jednotka vybavena deskovým protiptoudým rekuperátorem, účinnost rekuperátoru dle EN13053 82,1%, dohřev teplovodní dvouřadým výměník s připojením potrubím Cu, roteč lamel výměníku 2,1 mm, topný výkon 5,6 kW (40/30°C), směšovací uzel součástí dodávky jednotky, jednostupňová filtrace kapsovými filtry třídy M5 (ISO ePM 10 &gt;60%) na odtahu a F7 (ePM2,5 65%) na přívodu, EC ventilátory o max. příkonu 2,7 kW, SFPVAHU = 1972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mezi rámem a filtrem &lt;0,5% (F9), termická izolace T2(M), faktor tepelných mostů TB2(M),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74 dB(A), výtlak přívodní sekce 82 dB(A), do okolí přívodní sekce 50 dB(A), sání odvodní sekce 69 dB(A), výtlak odvodní sekce 76 dB(A), do okolí odvodní sekce 50 dB(A), výpočtový software výrobce pro návrh VZT jednotky validován nezávislou autoritou, jednotky vyráběny a vyvinuty v souladu s certifikovaným systémem řízení jakosti jakosti ISO 9001:2001</t>
  </si>
  <si>
    <t>VJ3</t>
  </si>
  <si>
    <t>Větrací kompaktní jednotka vstupní haly ve vnitřním provedení o výkonu 1790/1790 m3/h (přívod/odvod), dodávka a montáž</t>
  </si>
  <si>
    <t>rychlost ve volném průřezu jednotky 1,87/1,87 m/s (přívod/odvod), jednotka vybavena rotačním entalpickým rekuperátorem, účinnost rekuperátoru dle EN13053 80,6%, dohřev teplovodní jednořadým výměník s připojením potrubím Cu, roteč lamel výměníku 2,1 mm, topný výkon 4,8 kW (40/30°C), směšovací uzel součástí dodávky jednotky, jednostupňová filtrace kapsovými filtry třídy M5 (ISO ePM 10 &gt;60%) na odtahu a F7 (ePM2,5 65%) na přívodu, EC ventilátory o max. příkonu 1,3 kW, SFPVAHU = 1639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L1 (R @+400Pa), netěsnost mezi rámem a filtrem &lt;0,5% (F9), termická izolace T2(M), faktor tepelných mostů TB3(M),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68 dB(A), výtlak přívodní sekce 76 dB(A), do okolí přívodní sekce 49 dB(A), sání odvodní sekce 69 dB(A), výtlak odvodní sekce 74 dB(A), do okolí odvodní sekce 49 dB(A), výpočtový software výrobce pro návrh VZT jednotky validován nezávislou autoritou, jednotky vyráběny a vyvinuty v souladu s certifikovaným systémem řízení jakosti jakosti ISO 9001:2001</t>
  </si>
  <si>
    <t>Jednotka tepelného čerpadla  umístěná na střeše na systémové ocelové konstrukci, dodávka a montáž</t>
  </si>
  <si>
    <t>jenž bude kotvena k ocelové kci jenž bude dodávko ustavby, jednotka o akustickém tlaku 63 dB(A), rozměry jednotky 1550x1010x370 mm a hmotnost 142 kg, jmenovitý topný výkon jednotky 22,5 kW při +7°C venkovní teploty a +20°C teploty média, rozsah pracovních teplot -27°C až 52°C, doporučené jištění 3x25 A, jednotka vybavena kompresorem se 100% invertorovou regulací, jednotka dodána vč. DX-kitu pro přímý výpar řízený 0-10 V z nadřazené regulace, použité chladivo R32</t>
  </si>
  <si>
    <t>TV1</t>
  </si>
  <si>
    <t>Kruhová textilní výusť šitá na míru Ř630 mm délka 26,78 m vč. kolene, průtok 6500 m3/h, dodávka a montáž</t>
  </si>
  <si>
    <t>výusť z 100% polyesteru o hmotnosti 200g/m2 a tloušťce 0,3 mm, prodyšnost 55 m3/h/m2 při 100 Pa, pevnost (osnova/útek)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investora, výusť opatřena směrovou mikroperforací v kombinaci s perforací nasměrovanou k podlaze rychlost proudění 0,15 m/s ve vzdálenosti 8 m o výustě při teplotním rozdílu 28°C/33°C, výusť zavěšena na hliníkový profil a vyztužena obručemi</t>
  </si>
  <si>
    <t>TH1</t>
  </si>
  <si>
    <t>Buňkový tlumič hluku 800x500 mm dl. 1 m, tvořený buňkami 200x500x1000 mm, dodávka a montáž</t>
  </si>
  <si>
    <t>tlumič z pozinkovaného plechu s absorpční výplní z nehořlavého zvukoizolačního materiálu odděleného od proudícího média netkanou kašírovanou textílií, tlumič osazen náběhy na obou koncích</t>
  </si>
  <si>
    <t>TH2</t>
  </si>
  <si>
    <t>Buňkový tlumič hluku 800x500 mm dl. 1,5 m, tvořený buňkami 200x500x1000 mm, dodávka a montáž</t>
  </si>
  <si>
    <t>TH3</t>
  </si>
  <si>
    <t>Buňkový tlumič hluku 500x400 mm dl. 1 m, tvořený buňkami 200x500x1000 mm, dodávka a montáž</t>
  </si>
  <si>
    <t>TH4</t>
  </si>
  <si>
    <t>Buňkový tlumič hluku 500x400 mm dl. 1,5 m, tvořený buňkami 200x500x1000 mm, dodávka a montáž</t>
  </si>
  <si>
    <t>TH5</t>
  </si>
  <si>
    <t>Kruhový tlumič hluku d100 mm dl. 600 mm dodávka a montáž</t>
  </si>
  <si>
    <t>tlumič z pozinkovaného plechu s absorpční výplní z nehořlavého zvukoizolačního materiálu odděleného od proudícího média netkanou kašírovanou textílií a perforovaným plechem</t>
  </si>
  <si>
    <t>TH6</t>
  </si>
  <si>
    <t>Kruhový tlumič hluku d125 mm dl. 900 mm, dodávka a montáž</t>
  </si>
  <si>
    <t>TH7</t>
  </si>
  <si>
    <t>Kruhový tlumič hluku d315 mm dl. 900 mm dodávka a montáž</t>
  </si>
  <si>
    <t>LV1</t>
  </si>
  <si>
    <t>Lokální radiální ventilátor umístěný v podhledu o výkonu min. 30 m3/h-dodávka a montáž</t>
  </si>
  <si>
    <t>PV1</t>
  </si>
  <si>
    <t>Potrubní radiální ventilátor d100 mm o výkonu 100 m3/h-dodávka a montáž</t>
  </si>
  <si>
    <t>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t>
  </si>
  <si>
    <t>PV2</t>
  </si>
  <si>
    <t>Potrubní radiální ventilátor d100 mm o výkonu 100 m3/h,-dodávka a montáž</t>
  </si>
  <si>
    <t>PV3</t>
  </si>
  <si>
    <t>Potrubní radiální ventilátor d100 mm o výkonu 105 m3/h,dodávka a montáž</t>
  </si>
  <si>
    <t>PV4</t>
  </si>
  <si>
    <t>Potrubní radiální ventilátor d125 mm o výkonu 270 m3/h, dodávka a montáž</t>
  </si>
  <si>
    <t>PV5</t>
  </si>
  <si>
    <t>Potrubní radiální ventilátor d125 mm o výkonu 210 m3/h, dodávka a montáž</t>
  </si>
  <si>
    <t>RP.125</t>
  </si>
  <si>
    <t>Regulátor variabilního průtoku d125 mm vzduchu pro velmi nízké rychlosti proudění 0,2-6 m/s , dodávka a montáž</t>
  </si>
  <si>
    <t>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t>
  </si>
  <si>
    <t>RP.160</t>
  </si>
  <si>
    <t>Regulátor variabilního průtoku d160 mm vzduchu pro velmi nízké rychlosti proudění 0,2-6 m/s , dodávka a montáž</t>
  </si>
  <si>
    <t>RP.250</t>
  </si>
  <si>
    <t>Regulátor variabilního průtoku d250 mm vzduchu pro velmi nízké rychlosti proudění 0,2-6 m/s , dodávka a montáž</t>
  </si>
  <si>
    <t>PŽ.100</t>
  </si>
  <si>
    <t>Fasádní protidešťová žaluzie ocelová pozinkovaná 100x100 mm vč. RAL-dodávka a montáž</t>
  </si>
  <si>
    <t>PŽ.630.630</t>
  </si>
  <si>
    <t>Fasádní protidešťová žaluzie ocelová pozinkovaná 630x315 mm vč. RALdodávka a montáž</t>
  </si>
  <si>
    <t>PŽ.900.900</t>
  </si>
  <si>
    <t>Fasádní protidešťová žaluzie ocelová pozinkovaná 900x900 mm vč. RALdodávka a montáž</t>
  </si>
  <si>
    <t>PŽ10001000</t>
  </si>
  <si>
    <t>Fasádní protidešťová žaluzie ocelová pozinkovaná 1000x800 mm vč. RAL-dodávka a montáž</t>
  </si>
  <si>
    <t>001</t>
  </si>
  <si>
    <t>Ocelové pozinkované čtyřhranné potrubí spojované na příruby - přímé trouby-dodávka a montáž</t>
  </si>
  <si>
    <t>002</t>
  </si>
  <si>
    <t>Ocelové pozinkované čtyřhranné potrubí spojované na příruby - tvarovky-dodávka a montáž</t>
  </si>
  <si>
    <t>003</t>
  </si>
  <si>
    <t>Ocelové pozinkované kruhové spiro potrubí d100 mm spojované na vsuvky vč. 30% tvarovek, -dodávka a montáž</t>
  </si>
  <si>
    <t>004</t>
  </si>
  <si>
    <t>Ocelové pozinkované kruhové spiro potrubí d125 mm spojované na vsuvky vč. 30% tvarovek, -dodávka a montáž</t>
  </si>
  <si>
    <t>005</t>
  </si>
  <si>
    <t>Ocelové pozinkované kruhové spiro potrubí d160 mm spojované na vsuvky vč. 30% tvarovek, -dodávka a montáž</t>
  </si>
  <si>
    <t>006</t>
  </si>
  <si>
    <t>Ocelové pozinkované kruhové spiro potrubí d200 mm spojované na vsuvky vč. 30% tvarovek, -dodávka a montáž</t>
  </si>
  <si>
    <t>007</t>
  </si>
  <si>
    <t>Ocelové pozinkované kruhové spiro potrubí d225 mm spojované na vsuvky vč. 30% tvarovek, -dodávka a montáž</t>
  </si>
  <si>
    <t>008</t>
  </si>
  <si>
    <t>Ocelové pozinkované kruhové spiro potrubí d250 mm spojované na vsuvky vč. 30% tvarovek, dodávka a montáž</t>
  </si>
  <si>
    <t>009</t>
  </si>
  <si>
    <t>Ocelové pozinkované kruhové spiro potrubí d315 mm spojované na vsuvky vč. 30% tvarovek, dodávka a montáž</t>
  </si>
  <si>
    <t>010</t>
  </si>
  <si>
    <t>Ocelové pozinkované kruhové spiro potrubí d355 mm spojované na vsuvky vč. 30% tvarovek, -dodávka a montáž</t>
  </si>
  <si>
    <t>011</t>
  </si>
  <si>
    <t>Ocelové pozinkované kruhové spiro potrubí d500 mm spojované na vsuvky vč. 30% tvarovek, -dodávka a montáž</t>
  </si>
  <si>
    <t>012</t>
  </si>
  <si>
    <t>Ocelové pozinkované kruhové spiro potrubí d560 mm spojované na vsuvky vč. 30% tvarovek, -dodávka a montáž</t>
  </si>
  <si>
    <t>013</t>
  </si>
  <si>
    <t>Ocelové pozinkované kruhové spiro potrubí d630 mm spojované na vsuvky vč. 30% tvarovek, -dodávka a montáž</t>
  </si>
  <si>
    <t>014</t>
  </si>
  <si>
    <t>Al hadice d100 mm vč. 25-ti mm protihlukové izolace, -dodávka a montáž</t>
  </si>
  <si>
    <t>015</t>
  </si>
  <si>
    <t>Al hadice d125 mm vč. 25-ti mm protihlukové izolace, -dodávka a montáž</t>
  </si>
  <si>
    <t>016</t>
  </si>
  <si>
    <t>Al hadice d160 mm vč. 25-ti mm protihlukové izolace, -dodávka a montáž</t>
  </si>
  <si>
    <t>017</t>
  </si>
  <si>
    <t>Talířový ventil kovový d100 mm-dodávka a montáž</t>
  </si>
  <si>
    <t>018</t>
  </si>
  <si>
    <t>Talířový ventil kovový d125 mm-dodávka a montáž</t>
  </si>
  <si>
    <t>019</t>
  </si>
  <si>
    <t>Talířový ventil kovový d160 mm-dodávka a montáž</t>
  </si>
  <si>
    <t>020</t>
  </si>
  <si>
    <t>Vyústka rastrová hliníková 525x225 mm vč. regulace R1-dodávka a montáž</t>
  </si>
  <si>
    <t>021</t>
  </si>
  <si>
    <t>Vyústka ocelová pozinkovaná do kruhového potrubí 625x225 mm vč. regulace R1, -dodávka a montáž</t>
  </si>
  <si>
    <t>022</t>
  </si>
  <si>
    <t>Vířivá lamelová vyústka 600x600 mm, 48 nastavitelných lamel, vč. plenumboxu s regulací průtoku, -dodávka a montáž</t>
  </si>
  <si>
    <t>023</t>
  </si>
  <si>
    <t>Stěnová neprůhledná mřížka 500x200 mm-dodávka a montáž</t>
  </si>
  <si>
    <t>024</t>
  </si>
  <si>
    <t>Ocelová pozinkovaná výfukový hlavice d100 mm-dodávka a montáž</t>
  </si>
  <si>
    <t>025</t>
  </si>
  <si>
    <t>Ocelová pozinkovaná výfukový hlavice d125 mm-dodávka a montáž</t>
  </si>
  <si>
    <t>026</t>
  </si>
  <si>
    <t>Ocelová pozinkovaná výfukový hlavice d315 mm-dodávka a montáž</t>
  </si>
  <si>
    <t>027</t>
  </si>
  <si>
    <t>Sdružené měděné potrubí d28/12 mm opatřené kaučukovou izolací vč. komunikačního vodiče, -dodávka a montáž</t>
  </si>
  <si>
    <t>028</t>
  </si>
  <si>
    <t>Izolace potrubí minerální vatou tl. 40 mm-dodávka a montáž</t>
  </si>
  <si>
    <t>029</t>
  </si>
  <si>
    <t>Izolace potrubí minerální vatou tl. 60 mm-dodávka a montáž</t>
  </si>
  <si>
    <t>030</t>
  </si>
  <si>
    <t>Oplechování izolace Pz plechem proti působení vnějších vlivů-dodávka a montáž</t>
  </si>
  <si>
    <t>M008</t>
  </si>
  <si>
    <t>Montážní, spojovací a těsnící materiál</t>
  </si>
  <si>
    <t>M009</t>
  </si>
  <si>
    <t>Doprava</t>
  </si>
  <si>
    <t>M091</t>
  </si>
  <si>
    <t>Lešení, jeřáby a pomocné konstrukce</t>
  </si>
  <si>
    <t>M092</t>
  </si>
  <si>
    <t>Dokumentace skutečného provedení stavby</t>
  </si>
  <si>
    <t>M093</t>
  </si>
  <si>
    <t>Komplexní zkoušky</t>
  </si>
  <si>
    <t>Pol__0001</t>
  </si>
  <si>
    <t>Kompaktní řídící systém 24DI, 4DO+19RDO, 15AI, 6AO, RS232, RS485, Ethernet, WEB server</t>
  </si>
  <si>
    <t>Pol__0002</t>
  </si>
  <si>
    <t>Modul galvanicky oddělené RS485</t>
  </si>
  <si>
    <t>Pol__0003</t>
  </si>
  <si>
    <t>Modul 8x analog IN, 8x analog OUT 0-10V, rozlišení 12 bitů, ARION/MODBUS</t>
  </si>
  <si>
    <t>Pol__0004</t>
  </si>
  <si>
    <t>Modul 12x analog IN 0-5V, 0-10V, 0-20mA, Ni1000, 12 bitů, ARION/MODBUS</t>
  </si>
  <si>
    <t>Pol__0005</t>
  </si>
  <si>
    <t>12x spínací relé 250V/4A, ARION/MODBUS</t>
  </si>
  <si>
    <t>Pol__0006</t>
  </si>
  <si>
    <t>Modul 24x digital IN 24V ss/st, galv. oddělení, ARION/MODBUS</t>
  </si>
  <si>
    <t>Pol__0007</t>
  </si>
  <si>
    <t>Grafický terminál, TFT, 800x480 bodů, 7", dotyk., RS485, 1x slot EM-xx, 1x slot EMW-xx, Ethernet, SD, , webserver</t>
  </si>
  <si>
    <t>Pol__0008</t>
  </si>
  <si>
    <t>Zásuvný modul GSM pro LCD terminál</t>
  </si>
  <si>
    <t>Pol__0009</t>
  </si>
  <si>
    <t>Anténa magnetická, 5dB, kabel 3m, SMA</t>
  </si>
  <si>
    <t>Pol__0010</t>
  </si>
  <si>
    <t>5 portový průmyslový ethernetový switch, 10/100 Mbps, montáž na DIN lištu, napájení 24 V-DC</t>
  </si>
  <si>
    <t>Pol__0011</t>
  </si>
  <si>
    <t>Prostorové čidlo relativní vlhkosti a teploty, 0...100%r.v./0...10V, -20...80°C/0...10V, nap. 24V/AC, , IP65</t>
  </si>
  <si>
    <t>Pol__0012</t>
  </si>
  <si>
    <t>Příložný snímač teploty s plastovou hlavicí, Ni1000, 6180ppm</t>
  </si>
  <si>
    <t>Pol__0013</t>
  </si>
  <si>
    <t>Snímač teploty pro venkovní prostředí s plastovou hlavicí, Ni1000, 6180ppm, IP65</t>
  </si>
  <si>
    <t>Pol__0014</t>
  </si>
  <si>
    <t>Snímač teploty se stonkem a plastovou hlavicí, Ni1000, 6180ppm, 120mm, držák do VZT kanálu</t>
  </si>
  <si>
    <t>Pol__0015</t>
  </si>
  <si>
    <t>Snímač teploty se stonkem a plastovou hlavicí, Ni1000, 6180ppm, 120mm, včetně teplotní jímky vnitřní, průměr 6,3mm, délka 100 mm, vnější závit M27x2, nerezová ocel</t>
  </si>
  <si>
    <t>Pol__0016</t>
  </si>
  <si>
    <t>Snímač diferenčního tlaku, výstup 0-10V, rozsah 0-100Pa / 0-2500Pa, napájení 24V, IP54</t>
  </si>
  <si>
    <t>Pol__0017</t>
  </si>
  <si>
    <t>Čidlo rel. tlaku kapalin 0…10 bar, nap. 11…30V/DC, výstup 0…10V, konektor DIN, závit G1/4"</t>
  </si>
  <si>
    <t>Pol__0018</t>
  </si>
  <si>
    <t>Kanálové čidlo kvality vzduchu CO2 (NDIR), výstup 0 až 10V DC / 0 až 2000 ppm, nap. 24V-AC/DC</t>
  </si>
  <si>
    <t>Pol__0019</t>
  </si>
  <si>
    <t>Diferenční tlakový spínač 30...300 Pa, přepínací kontakt, včetně připojovací sady pro VZT jednotky</t>
  </si>
  <si>
    <t>Pol__0020</t>
  </si>
  <si>
    <t>Termostat mrazové ochrany -10…15°C, kapilára 6m, přepínací kontakt</t>
  </si>
  <si>
    <t>Pol__0021</t>
  </si>
  <si>
    <t>Sonda zaplavení pro montáž na zeď</t>
  </si>
  <si>
    <t>Pol__0022</t>
  </si>
  <si>
    <t>Příložný termostat 17…90°C, přepínací kontakt, včetně stahovací objímky pro montáž na potrubí</t>
  </si>
  <si>
    <t>Pol__0023</t>
  </si>
  <si>
    <t>Servopohon otočný pro směšovací ventily do DN50, nap. 24V/AC, ovl. 0-10V</t>
  </si>
  <si>
    <t>Pol__0024</t>
  </si>
  <si>
    <t>Otočný směšovací ventil PN10, DN20, Kvs6.3 vnější závit, včetně šroubení</t>
  </si>
  <si>
    <t>Pol__0025</t>
  </si>
  <si>
    <t>Servopohon pro VZT klapky, 0-90°, 4Nm, nap. 24V/AC, ovl. 2p., havarijní funkce</t>
  </si>
  <si>
    <t>Pol__0026</t>
  </si>
  <si>
    <t>Servopohon pro VZT klapky, 0-90°, 10Nm, nap. 24V/AC, ovl. 0-10V, havarijní funkce</t>
  </si>
  <si>
    <t>Pol__0027</t>
  </si>
  <si>
    <t>Servopohon pro VZT klapky, 0-90°, 10Nm, nap. 24V/AC, ovl. 0-10V</t>
  </si>
  <si>
    <t>Pol__0028</t>
  </si>
  <si>
    <t>Ovládač (tlačítko) řazení 1/0, 1/0So, 1/0S, kolébkový, LED signálka, design dle stavby</t>
  </si>
  <si>
    <t>Pol__0029</t>
  </si>
  <si>
    <t>Vazba na automatiku tepelného čerpadla topení (blokování, řízení, signalizace)</t>
  </si>
  <si>
    <t>Pol__0030</t>
  </si>
  <si>
    <t>Vazba na automatiku tepelného čerpadla VZT (blokování, řízení, signalizace)</t>
  </si>
  <si>
    <t>Pol__0031</t>
  </si>
  <si>
    <t>Napájení / ovládání oběhového čerpadla</t>
  </si>
  <si>
    <t>Pol__0032</t>
  </si>
  <si>
    <t>Elektroohřívač VZT - vazba do elektro (blokování, výpadek)</t>
  </si>
  <si>
    <t>Pol__0033</t>
  </si>
  <si>
    <t>Elektroohřívač VZT (řízení, stav bezpečnostních termostatů)</t>
  </si>
  <si>
    <t>Pol__0034</t>
  </si>
  <si>
    <t>Elektroohřev teplé vody - vazba do elektro (ovládání , výpadek)</t>
  </si>
  <si>
    <t>Pol__0035</t>
  </si>
  <si>
    <t>Frekvenční měnič rekuperátoru (blokování, řízení, signalizace)</t>
  </si>
  <si>
    <t>Pol__0036</t>
  </si>
  <si>
    <t>EC motor ventilátoru VZT (řízení, blokování, porucha)</t>
  </si>
  <si>
    <t>Pol__0037</t>
  </si>
  <si>
    <t>Regulátory průtoku vzduchu (napájení, komunikace)</t>
  </si>
  <si>
    <t>Pol__0038</t>
  </si>
  <si>
    <t>Regulační ventily ohřívačů VZT (řízení, napájení)</t>
  </si>
  <si>
    <t>Pol__0039</t>
  </si>
  <si>
    <t>Vazba na pohybové čidlo</t>
  </si>
  <si>
    <t>Pol__0040</t>
  </si>
  <si>
    <t>Skříňový rozváděč, 2000x1200x400 (v,š,h), 2křídlé dveře, RAL 7035, ocel. plech, montážní deska, IP55</t>
  </si>
  <si>
    <t>Pol__0041</t>
  </si>
  <si>
    <t>JYTY-O 2x1</t>
  </si>
  <si>
    <t>Pol__0042</t>
  </si>
  <si>
    <t>JYTY-O 4x1</t>
  </si>
  <si>
    <t>Pol__0043</t>
  </si>
  <si>
    <t>JYTY-O 7x1</t>
  </si>
  <si>
    <t>Pol__0044</t>
  </si>
  <si>
    <t>UTP cat.5e</t>
  </si>
  <si>
    <t>Pol__0045</t>
  </si>
  <si>
    <t>J-Y(St)Y 2x2x0.8</t>
  </si>
  <si>
    <t>Pol__0046</t>
  </si>
  <si>
    <t>CYKY-O 2x1.5</t>
  </si>
  <si>
    <t>Pol__0047</t>
  </si>
  <si>
    <t>CYKY-O 3x1.5</t>
  </si>
  <si>
    <t>Pol__0048</t>
  </si>
  <si>
    <t>CYKY-J 3x1.5</t>
  </si>
  <si>
    <t>Pol__0049</t>
  </si>
  <si>
    <t>CY6-žlutozelený</t>
  </si>
  <si>
    <t>Pol__0050</t>
  </si>
  <si>
    <t>Kabelový žlab 250/100 vč. závěsu, nosníků, spojek, kolen, spoj. materiálu atd.</t>
  </si>
  <si>
    <t>Pol__0051</t>
  </si>
  <si>
    <t>Kabelový žlab 125/100 vč. závěsu, nosníků, spojek, kolen, spoj. materiálu atd.</t>
  </si>
  <si>
    <t>Pol__0052</t>
  </si>
  <si>
    <t>Kabelový žlab 62/50 vč. závěsu, nosníků, spojek, kolen, spoj. materiálu atd.</t>
  </si>
  <si>
    <t>Pol__0053</t>
  </si>
  <si>
    <t>Trubka pevná s hrdlem samozhášivá, 320N, 16mm, vč. spojek, příchytek, vývodek atd.</t>
  </si>
  <si>
    <t>Pol__0054</t>
  </si>
  <si>
    <t>Trubka pevná s hrdlem samozhášivá, 320N, 25mm, vč. spojek, příchytek, vývodek atd.</t>
  </si>
  <si>
    <t>Pol__0055</t>
  </si>
  <si>
    <t>Trubka pevná s hrdlem samozhášivá, 320N, 40mm, vč. spojek, příchytek, vývodek atd.</t>
  </si>
  <si>
    <t>Pol__0056</t>
  </si>
  <si>
    <t>Trubka ohebná korugovaná samozhášivá, 320N, 16mm, vč. spojek, příchytek, vývodek atd.</t>
  </si>
  <si>
    <t>Pol__0057</t>
  </si>
  <si>
    <t>Trubka ohebná korugovaná samozhášivá, 320N, 25mm, vč. spojek, příchytek, vývodek atd.</t>
  </si>
  <si>
    <t>Pol__0058</t>
  </si>
  <si>
    <t>Trubka ohebná korugovaná samozhášivá, 320N, 40mm, vč. spojek, příchytek, vývodek atd.</t>
  </si>
  <si>
    <t>Pol__0059</t>
  </si>
  <si>
    <t>Krabice univerzální / přístrojová s víčkem a svorkovnicí, průměr 68mm, hloubka 42mm</t>
  </si>
  <si>
    <t>kpl</t>
  </si>
  <si>
    <t>Pol__0060</t>
  </si>
  <si>
    <t>Pomocný montážní materiál (příchytky, vruty, stahovací pásky)</t>
  </si>
  <si>
    <t>Pol__0061</t>
  </si>
  <si>
    <t>aplikační software pro řídící systém MaR</t>
  </si>
  <si>
    <t>db</t>
  </si>
  <si>
    <t>Pol__0062</t>
  </si>
  <si>
    <t>vizualizační SW - parametrování webserveru</t>
  </si>
  <si>
    <t>Pol__0063</t>
  </si>
  <si>
    <t>oživení , konfigurace</t>
  </si>
  <si>
    <t xml:space="preserve">hod   </t>
  </si>
  <si>
    <t>Pol__0064</t>
  </si>
  <si>
    <t>Test 1:1, komplexní zkoušky</t>
  </si>
  <si>
    <t>Pol__0065</t>
  </si>
  <si>
    <t>Výrobní dokumentace rozvaděče</t>
  </si>
  <si>
    <t>Pol__0066</t>
  </si>
  <si>
    <t>Revize zařízení MaR</t>
  </si>
  <si>
    <t>Pol__0067</t>
  </si>
  <si>
    <t>Doprava, režijní náklady</t>
  </si>
  <si>
    <t>Pol__0068</t>
  </si>
  <si>
    <t>Zaškolení obsluhy a uživatelský manuál</t>
  </si>
  <si>
    <t>210100001R00</t>
  </si>
  <si>
    <t>Ukončení vodičů  v rozvaděči včetně zapojení a vodičové koncovky,  , průřez do 2,5 mm2</t>
  </si>
  <si>
    <t>POL1_9</t>
  </si>
  <si>
    <t>210100003R00</t>
  </si>
  <si>
    <t>Ukončení vodičů  v rozvaděči včetně zapojení a vodičové koncovky,  , průřez do 16 mm2</t>
  </si>
  <si>
    <t>210100252R00</t>
  </si>
  <si>
    <t>Ukončení kabelů smršťovací záklopkou nebo páskou, celoplastových, do průřezu 4x25 mm2</t>
  </si>
  <si>
    <t>210100253R00</t>
  </si>
  <si>
    <t xml:space="preserve">Ukončení kabelů smršťovací záklopkou nebo páskou, celoplastových, do průřezu 4x50 mm2 </t>
  </si>
  <si>
    <t>210100259R00</t>
  </si>
  <si>
    <t>Ukončení kabelů smršťovací záklopkou nebo páskou, celoplastových, do průřezu 5x10 mm2</t>
  </si>
  <si>
    <t>210110041R00</t>
  </si>
  <si>
    <t>Montáž spínače zapuštěného a polozapuštěného včetně zapojení, jednopólového,  , řazení 1</t>
  </si>
  <si>
    <t>210110042R00</t>
  </si>
  <si>
    <t>Montáž spínače zapuštěného a polozapuštěného včetně zapojení, dvoupólového,  , řazení 2</t>
  </si>
  <si>
    <t>5+8</t>
  </si>
  <si>
    <t>210110043R00</t>
  </si>
  <si>
    <t>Montáž spínače zapuštěného a polozapuštěného včetně zapojení, sériového,  , řazení 5</t>
  </si>
  <si>
    <t>210110045R00</t>
  </si>
  <si>
    <t>Montáž spínače zapuštěného a polozapuštěného včetně zapojení, střídavého,  , řazení 6</t>
  </si>
  <si>
    <t>210111012R00</t>
  </si>
  <si>
    <t xml:space="preserve">Montáž zásuvky domovní zapuštěné včetně zapojení, průběžné zapojení,  , provedení 2P+PE,  </t>
  </si>
  <si>
    <t>210111021R00</t>
  </si>
  <si>
    <t xml:space="preserve">Montáž zásuvky domovní v krabici včetně zapojení,  , provedení 2P+PE,  </t>
  </si>
  <si>
    <t>211150031R00</t>
  </si>
  <si>
    <t>Relé a ochrany poruchová signalizace PS 600,  , včetně zapojení</t>
  </si>
  <si>
    <t>RTS 18/ I</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</si>
  <si>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</si>
  <si>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</si>
  <si>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</si>
  <si>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</si>
  <si>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</si>
  <si>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</si>
  <si>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210220301R00</t>
  </si>
  <si>
    <t>Montáž svorky hromosvodové do dvou šroubů</t>
  </si>
  <si>
    <t>210220302R00</t>
  </si>
  <si>
    <t>Montáž svorky hromosvodové nad dva šrouby</t>
  </si>
  <si>
    <t>210220321R00</t>
  </si>
  <si>
    <t>Montáž svorky hromosvodové "Bernard" na potrubí, včetně Cu pásku (bez vodiče a připoj. vod.)</t>
  </si>
  <si>
    <t>210220372R00</t>
  </si>
  <si>
    <t xml:space="preserve">Montáž ochranného úhelníku,trubky, nebo lišty do zdiva,  </t>
  </si>
  <si>
    <t>210220401R00</t>
  </si>
  <si>
    <t xml:space="preserve">Označení svodu štítky plastovým, nebo smaltovaným,  </t>
  </si>
  <si>
    <t>210220431R00</t>
  </si>
  <si>
    <t>Tvarování montážního dílu jímače jímače, ochranné trubky, úhelníku</t>
  </si>
  <si>
    <t>210810055R00</t>
  </si>
  <si>
    <t>Montáž kabelu CYKY 750 V, 5 x 1,5 mm2, pevně uloženého</t>
  </si>
  <si>
    <t>210860222R00</t>
  </si>
  <si>
    <t>Montáž kabelu ovládacího JYTY s Al laminovanou fólií, 4 x 1 mm, pevně uloženého</t>
  </si>
  <si>
    <t>210901091R00</t>
  </si>
  <si>
    <t>Vodiče, šňůry a kabely hliníkové kabel silový AYKY 1 kV, 4 x 35 mm2, pevně uložený</t>
  </si>
  <si>
    <t>210901045R00</t>
  </si>
  <si>
    <t>Kabel silový AYKY 750V  4 x 16 mm2 uložený pevně</t>
  </si>
  <si>
    <t>RTS 11/ II</t>
  </si>
  <si>
    <t>210020403</t>
  </si>
  <si>
    <t>žlab drátěný 150x50</t>
  </si>
  <si>
    <t>210020405</t>
  </si>
  <si>
    <t>žlab drátěný 300x50</t>
  </si>
  <si>
    <t>210020472</t>
  </si>
  <si>
    <t>TOP C profil</t>
  </si>
  <si>
    <t>210110084</t>
  </si>
  <si>
    <t>tlačítko zasklené TOTAL STOP</t>
  </si>
  <si>
    <t>210220011</t>
  </si>
  <si>
    <t>asfaltový nátěr svárů - spojek</t>
  </si>
  <si>
    <t>210220013</t>
  </si>
  <si>
    <t>smršťovací návlek - chránička</t>
  </si>
  <si>
    <t>2108PO111</t>
  </si>
  <si>
    <t>Kabel 1-CXKE-R(J) 3x 2,5 B2cas1d0 (bezhalogenový, vyhláška 23/2008)</t>
  </si>
  <si>
    <t>2108PO112</t>
  </si>
  <si>
    <t>Kabel 1-CXKH-R(J) 5x 1,5 B2cas1d0 (bezhalogenový, vyhláška 23/2008)</t>
  </si>
  <si>
    <t>2108PO113</t>
  </si>
  <si>
    <t>Kabel 1-CXKE-V(J) 3x 1,5 P60-R B2cas1d0 (bezhalog.,vyhláška 23/2008)</t>
  </si>
  <si>
    <t>2108PO116</t>
  </si>
  <si>
    <t>Kabel 1-CXKH-R(J) 3x 1,5 B2cas1d0 (bezhalogenový, vyhláška 23/2008)</t>
  </si>
  <si>
    <t>2108PO119</t>
  </si>
  <si>
    <t>Kabel 1-CXKH-R(J) 5x 10 B2cas1d0 (bezhalogenový, vyhláška 23/2008)</t>
  </si>
  <si>
    <t>210Z100</t>
  </si>
  <si>
    <t>Jiskřiště - dle projektu elekro dodávka a montáž  "Technická specifikace dle PD"</t>
  </si>
  <si>
    <t>D 1.1.13 Z100 : 2</t>
  </si>
  <si>
    <t>210Z99</t>
  </si>
  <si>
    <t xml:space="preserve"> Šachta do země pro zkušební svorku 200x200 mm dodávka a montáž  "Technická specifikace dle PD"</t>
  </si>
  <si>
    <t>D 1.1.13 Z99 : 2</t>
  </si>
  <si>
    <t>211150032</t>
  </si>
  <si>
    <t>Signalizační systém- dohled</t>
  </si>
  <si>
    <t>sada</t>
  </si>
  <si>
    <t>216201001</t>
  </si>
  <si>
    <t>LED svítidlo A do podhledu/přisazené , IP20, IP44</t>
  </si>
  <si>
    <t>216201032</t>
  </si>
  <si>
    <t>LED svítidlo A1 přisazené/závěsné IP66/IP54</t>
  </si>
  <si>
    <t>216201033</t>
  </si>
  <si>
    <t>LED svítidlo NP1 přisazené nouzové</t>
  </si>
  <si>
    <t>216220122</t>
  </si>
  <si>
    <t>montáž podpěry PV 21</t>
  </si>
  <si>
    <t>216220371</t>
  </si>
  <si>
    <t>ekvipotenciální svorkovnice s krabicí</t>
  </si>
  <si>
    <t>210020400</t>
  </si>
  <si>
    <t>žlab drátěný 50x50</t>
  </si>
  <si>
    <t>POL3_0</t>
  </si>
  <si>
    <t>216220120</t>
  </si>
  <si>
    <t>montáž podpěry PV 17</t>
  </si>
  <si>
    <t>34571350</t>
  </si>
  <si>
    <t>trubka instalační KOPOFLEX průměr 40-50mm</t>
  </si>
  <si>
    <t>34571351</t>
  </si>
  <si>
    <t>trubka instalační KOPOFLEX průměr 63mm</t>
  </si>
  <si>
    <t>34571352</t>
  </si>
  <si>
    <t>trubka instalační KOPOFLEX průměr 75mm</t>
  </si>
  <si>
    <t>Kabel 1-CXKH-R(J) 5x 6 B2cas1d0 (bezhalogenový, vyhláška 23/2008)</t>
  </si>
  <si>
    <t>R-položka</t>
  </si>
  <si>
    <t>POL12_1</t>
  </si>
  <si>
    <t>LED svítidlo B do podhledu/přisazené , IP20, IP44</t>
  </si>
  <si>
    <t>LED svítidlo C do podhledu/přisazené , IP20, IP44</t>
  </si>
  <si>
    <t>LED svítidlo D do podhledu/přisazené , IP20, IP44</t>
  </si>
  <si>
    <t>LED svítidlo N do podhledu/přisazené , IP20, IP44</t>
  </si>
  <si>
    <t>LED svítidlo NP2 do podhledu/přisazené , IP20, IP44</t>
  </si>
  <si>
    <t>LED svítidlo A1+An přisazené/závěsné IP66/IP54</t>
  </si>
  <si>
    <t>LED svítidlo A2 přisazené/závěsné IP66/IP54</t>
  </si>
  <si>
    <t>LED svítidlo A3 přisazené/závěsné IP66/IP54</t>
  </si>
  <si>
    <t>LED svítidlo A3+An přisazené/závěsné IP66/IP54</t>
  </si>
  <si>
    <t>LED svítidlo A4 přisazené/závěsné IP66/IP54</t>
  </si>
  <si>
    <t>LED svítidlo A4+An přisazené/závěsné IP66/IP54</t>
  </si>
  <si>
    <t>LED svítidlo A5 přisazené/závěsné IP66/IP54</t>
  </si>
  <si>
    <t>210010301R00</t>
  </si>
  <si>
    <t xml:space="preserve">Montáž krabice plastové přístrojové, kruhové,  ,  ,  , do zdiva, bez zapojení,  </t>
  </si>
  <si>
    <t>222290971R00</t>
  </si>
  <si>
    <t>Patch panel</t>
  </si>
  <si>
    <t>222293001R00</t>
  </si>
  <si>
    <t>Vypáskování kabelů v rozvaděči</t>
  </si>
  <si>
    <t>222293012R00</t>
  </si>
  <si>
    <t>Měření do protokolu</t>
  </si>
  <si>
    <t>222325292R00</t>
  </si>
  <si>
    <t>Měření smyčky</t>
  </si>
  <si>
    <t>222360001R00</t>
  </si>
  <si>
    <t>Jednotka zesilovače</t>
  </si>
  <si>
    <t>222370601R00</t>
  </si>
  <si>
    <t>Kontrolní měření</t>
  </si>
  <si>
    <t>2108PO120</t>
  </si>
  <si>
    <t>EZS-sběrnice, magnety- Instalační kabel CAT6 FTP LSOH Dca-s2,d2,a1 500m/cívka SXKD-6-FTP-LSOH</t>
  </si>
  <si>
    <t>216111453</t>
  </si>
  <si>
    <t>zásuvka datová 1x RJ45 cat.6</t>
  </si>
  <si>
    <t>220320033</t>
  </si>
  <si>
    <t>Hodiny jednotného času</t>
  </si>
  <si>
    <t>220325033u</t>
  </si>
  <si>
    <t>požární sběrnicový hlásič na omítku v EZS na předem připravené úcht.body, na konstrukci, zapojení</t>
  </si>
  <si>
    <t>22032510u</t>
  </si>
  <si>
    <t>sběrnicový modul, zapojení, přezkoušení funkce</t>
  </si>
  <si>
    <t>220325302p</t>
  </si>
  <si>
    <t>programování ústředny, uvedení do provozu, kontrola funkce</t>
  </si>
  <si>
    <t>hod</t>
  </si>
  <si>
    <t>220370401p</t>
  </si>
  <si>
    <t>programování rozhlasové ústředny, uvedení do provozu</t>
  </si>
  <si>
    <t>Instalační kabel CAT6 FTP LSOH Dca-s2,d2,a1 500m/cívka SXKD-6-FTP-LSOH</t>
  </si>
  <si>
    <t>2161114530</t>
  </si>
  <si>
    <t>zásuvka datová 2x RJ45 cat.6</t>
  </si>
  <si>
    <t>220260413u</t>
  </si>
  <si>
    <t>nástěnný 19" rozvaděč 13U-18U (hl.nad 450mm), na předem připravené úcht.body. Úprava vstupních, otvorů, kompletace, vystrojení a označení skříně.</t>
  </si>
  <si>
    <t>220270832n</t>
  </si>
  <si>
    <t>reproduktorové kabely do 2x4 v trubce, prozvonění, označení, vč.pročištění trubkovodu, otevření a, uzavření krabic</t>
  </si>
  <si>
    <t>220325001u</t>
  </si>
  <si>
    <t>detektor PIR na předem připravené úchyt.body, zapojení, přezkoušení funkce</t>
  </si>
  <si>
    <t>220325013u</t>
  </si>
  <si>
    <t>magnetický kontakt do nedřevěných zárubní, zapojení, přezkoušení funkce</t>
  </si>
  <si>
    <t>220325101u</t>
  </si>
  <si>
    <t>koncentrátor EZS na předem připravené úchyt.body, zapojení, přezkoušení funkce</t>
  </si>
  <si>
    <t>220325265u</t>
  </si>
  <si>
    <t>poplachová siréna na předem připravené úchyt.body, přezkoušení funkce</t>
  </si>
  <si>
    <t>220325266u</t>
  </si>
  <si>
    <t>siréna s majákem na budovu na předem připravené úchyt.body, přezkoušení funkce</t>
  </si>
  <si>
    <t>220325301u</t>
  </si>
  <si>
    <t>ústředna EZS na předem připravené úchyt.body, zapojení napájení</t>
  </si>
  <si>
    <t>220325501u</t>
  </si>
  <si>
    <t>autonomní čtečka EKV na předem připravené úchyt.body, zapojení, přezkoušení funkce</t>
  </si>
  <si>
    <t>220360007u</t>
  </si>
  <si>
    <t>mixážní konzola s přehrávačem</t>
  </si>
  <si>
    <t>220370002u</t>
  </si>
  <si>
    <t>rozhlasová ústředna 4 nezávislé zóny (4x 120W/100V)</t>
  </si>
  <si>
    <t>220370011u</t>
  </si>
  <si>
    <t>mikrofonní stanice, s ovl. tlačítky</t>
  </si>
  <si>
    <t>220370101u</t>
  </si>
  <si>
    <t>reproduktor skříňkový nástěnný vč konzole a koše</t>
  </si>
  <si>
    <t>220370102u</t>
  </si>
  <si>
    <t>reproduktor do 6W do podhledu, zhotovení otvoru, připojení, nastavení hlasitosti, upevnění,, vyzkoušení</t>
  </si>
  <si>
    <t>220370106u</t>
  </si>
  <si>
    <t>reproduktor směrový nebo tlakový do 30W</t>
  </si>
  <si>
    <t>220370605p</t>
  </si>
  <si>
    <t>závěr.měř.rozhlas.zař.s měř.srozumitelnosti</t>
  </si>
  <si>
    <t>R-0140-1</t>
  </si>
  <si>
    <t>baterie akum. do 45Ah, 100kg  10 NKN 45, 20 NKN 60</t>
  </si>
  <si>
    <t>1109614</t>
  </si>
  <si>
    <t>kryt spínače jednoduchý bílá</t>
  </si>
  <si>
    <t>KS</t>
  </si>
  <si>
    <t>1109702</t>
  </si>
  <si>
    <t>kryt spínače dělený bílá</t>
  </si>
  <si>
    <t>1187170</t>
  </si>
  <si>
    <t>kryt zásuvky komunikační bílá</t>
  </si>
  <si>
    <t>1488037</t>
  </si>
  <si>
    <t>ZALOH.POSIL.SBERNICE</t>
  </si>
  <si>
    <t>3017588</t>
  </si>
  <si>
    <t>nosná maska s 1 otvorem</t>
  </si>
  <si>
    <t>4011424</t>
  </si>
  <si>
    <t>nosná maska s 2 otvory</t>
  </si>
  <si>
    <t>I24200024</t>
  </si>
  <si>
    <t>Patch panel černý UTP osaz. 24 pozic 1U, CAT6</t>
  </si>
  <si>
    <t>I80593005</t>
  </si>
  <si>
    <t>Rozvodný panel 5x 230V včetně vany, černý</t>
  </si>
  <si>
    <t>18</t>
  </si>
  <si>
    <t>Instalační kabel CAT6 UTP LSOH Dca-s2,d2,a1 305m/box SXKD-6-UTP-LSOH</t>
  </si>
  <si>
    <t>POL12_0</t>
  </si>
  <si>
    <t>7507016</t>
  </si>
  <si>
    <t>Spojka žlabu1 galvanický zinek</t>
  </si>
  <si>
    <t>00941</t>
  </si>
  <si>
    <t>TRUBKA zemní ohebná  50 červená</t>
  </si>
  <si>
    <t>0100-238</t>
  </si>
  <si>
    <t>Plastový kryt sirény  - bílý, červený blikač</t>
  </si>
  <si>
    <t>Optická indikace: červený průzor</t>
  </si>
  <si>
    <t>Provedení krytu: plast</t>
  </si>
  <si>
    <t>Barva krytu: šedá</t>
  </si>
  <si>
    <t>0101-099</t>
  </si>
  <si>
    <t>sběrnicový modul pro drátový detektor / sběrnicový modul připojení drátového detektoru</t>
  </si>
  <si>
    <t>Typ modulu: sběrnicový modul pro připojení drátového detektoru/roletového detektoru</t>
  </si>
  <si>
    <t>Adresace detektoru v systému: jedna pozice</t>
  </si>
  <si>
    <t>Napájení: ze sběrnice ústředny 12 V (9 ... 15 V)</t>
  </si>
  <si>
    <t>Proudový odběr: 5 - 12 mA</t>
  </si>
  <si>
    <t>Počet vstupů: 1</t>
  </si>
  <si>
    <t>Tamper vstup: ano, pevně nastaven</t>
  </si>
  <si>
    <t>Ovládání PGM výstupů: ano, PGM v systému</t>
  </si>
  <si>
    <t>Reakční doba vstupu: 0,1 s - 300 s</t>
  </si>
  <si>
    <t>Maximální zatížení: 50 mA</t>
  </si>
  <si>
    <t>Aktivace poplachu: pulzní/stavová</t>
  </si>
  <si>
    <t>Přenos signálu: tamper, poplach, porucha/antimasking</t>
  </si>
  <si>
    <t>0101-554</t>
  </si>
  <si>
    <t>Víceúčelová montážní krabice pro sběrnicový modul</t>
  </si>
  <si>
    <t>0101-663</t>
  </si>
  <si>
    <t>Sběrnicová siréna vnitřní</t>
  </si>
  <si>
    <t>Typ sirény: na BUS sběrnici</t>
  </si>
  <si>
    <t>piezo elektrická, 85 dB/m</t>
  </si>
  <si>
    <t>Proudový odběr: 5 - 30 mA</t>
  </si>
  <si>
    <t>Funkce: Alarm Verification (ověřování poplachů)</t>
  </si>
  <si>
    <t>akustická signalizace poplachu, příchodového a odchodového zpoždění</t>
  </si>
  <si>
    <t>Ovládání PGM výstupů: pomocí tlačítka lze ovládat PGM v systému</t>
  </si>
  <si>
    <t>Barva krytu: bílá</t>
  </si>
  <si>
    <t>0103-746</t>
  </si>
  <si>
    <t>Sběrnicový kombinovaný detektor kouře a teploty</t>
  </si>
  <si>
    <t>Typ detektoru: opticko-kouřový + teplotní</t>
  </si>
  <si>
    <t>ČSN: ČSN EN 54 část 5 a 7</t>
  </si>
  <si>
    <t>Detekce: optická měřící komora a termistor</t>
  </si>
  <si>
    <t>Aktivace poplachu: vniknutí kouře do detektoru / překročení teploty</t>
  </si>
  <si>
    <t>teplota 60 - 70°C</t>
  </si>
  <si>
    <t>Proudový odběr: 5 - 10 mA</t>
  </si>
  <si>
    <t>Poplachový výstup: BUS</t>
  </si>
  <si>
    <t>Optická indikace: LED SMI (Smart memory)</t>
  </si>
  <si>
    <t>0103-786</t>
  </si>
  <si>
    <t>sběrnic. příst. mod. s LCD, kláv. a RFID / sběrnicový přístupový modul s displejem, klávesnicí a, RFID</t>
  </si>
  <si>
    <t>Typ modulu: sběrnicový přístupový modul s LCD displejem a čtečkou</t>
  </si>
  <si>
    <t>Napájení: ze sběrnice ústředny (9…15 V)</t>
  </si>
  <si>
    <t>Proudový odběr: 10 mA při záloze (klidový)</t>
  </si>
  <si>
    <t>50 mA pro volbu kabelu</t>
  </si>
  <si>
    <t>0,5 mA každý další ovládací segment</t>
  </si>
  <si>
    <t>Karta: 125 kHz</t>
  </si>
  <si>
    <t>Barva modulu: bílá</t>
  </si>
  <si>
    <t/>
  </si>
  <si>
    <t>+ovládací segment pro přístupové moduly</t>
  </si>
  <si>
    <t>yp modulu: ovládací segment pro přístupové moduly</t>
  </si>
  <si>
    <t>Napájení: z přístupového modulu (9…14 V)</t>
  </si>
  <si>
    <t>Proudový odběr: 10 mA průměrná proudová spotřeba jednoho ovládacího segmentu</t>
  </si>
  <si>
    <t>0104-491</t>
  </si>
  <si>
    <t>Sběrnicový modul připojení magnetických detektorů</t>
  </si>
  <si>
    <t>Typ modulu: sběrnicový modul pro připojení magnetických kontaktů</t>
  </si>
  <si>
    <t>Proudový odběr: 5 - 15 mA</t>
  </si>
  <si>
    <t>Počet vstupů: 8</t>
  </si>
  <si>
    <t>Instalace: krabice JA-190PL / montážní krabice KU-68</t>
  </si>
  <si>
    <t>0105-219</t>
  </si>
  <si>
    <t>Sběrnicová siréna venkovní - základna s elektronikou</t>
  </si>
  <si>
    <t>Typ sirény: venkovní, zálohovaná na BUS sběrnici</t>
  </si>
  <si>
    <t>piezo elektrická, 110 dB/m</t>
  </si>
  <si>
    <t>Proudový odběr: 5 - 50 mA</t>
  </si>
  <si>
    <t>Funkce: úspora energie při výpadku napájení</t>
  </si>
  <si>
    <t>vestavěná vodováha pro přesné umístění</t>
  </si>
  <si>
    <t>Záložní akumulátor: ano</t>
  </si>
  <si>
    <t>Typ záložního akumulátoru: NiCd pack 4,8 V / 1,8 Ah</t>
  </si>
  <si>
    <t>Životnost baterie: cca 3 roky</t>
  </si>
  <si>
    <t>Provedení krytu: plast, čelní kryt se prodává samostatně!</t>
  </si>
  <si>
    <t>Barva krytu: šedá (zadní díl)</t>
  </si>
  <si>
    <t>0106-185</t>
  </si>
  <si>
    <t>Sběrnicový PIR detektor pohybu</t>
  </si>
  <si>
    <t>Typ detektoru: digitální na BUS sběrnici</t>
  </si>
  <si>
    <t>Nastavení detektoru: software F-link z PC</t>
  </si>
  <si>
    <t>Proudový odběr: 5 mA</t>
  </si>
  <si>
    <t>Montážní výška: 2,5 m nad úrovní podlahy</t>
  </si>
  <si>
    <t>Dosah: 12 m, 110° se základní čočkou</t>
  </si>
  <si>
    <t>Poplachový výstup: po BUS sběrnici</t>
  </si>
  <si>
    <t>0701-052</t>
  </si>
  <si>
    <t>masivní kovový pro velká vrata, drátové vývody, rozměry 50 x 17 x 10 mm, pracovní vzdálenost max. 45, mm</t>
  </si>
  <si>
    <t>Typ: magnetický kontakt povrchový</t>
  </si>
  <si>
    <t>Použití: EZS</t>
  </si>
  <si>
    <t>Provedení: hliník</t>
  </si>
  <si>
    <t>Pracovní vzdálenost: 0 - 45 mm</t>
  </si>
  <si>
    <t>Kabeláž: 2 vodiče</t>
  </si>
  <si>
    <t>Délka kabelu: 0,55 m</t>
  </si>
  <si>
    <t>Poplachový výstup: NC</t>
  </si>
  <si>
    <t>Montáž: povrchová</t>
  </si>
  <si>
    <t>Barva: stříbrná</t>
  </si>
  <si>
    <t>1000143</t>
  </si>
  <si>
    <t>Snímač pohybu  IR přisazený</t>
  </si>
  <si>
    <t>1002278</t>
  </si>
  <si>
    <t>Krabice univerzální 73,5x43mm spojovatelná</t>
  </si>
  <si>
    <t>1005954</t>
  </si>
  <si>
    <t>Svorka SR 03 litina FeZn pro spojení páska/drát (litina)</t>
  </si>
  <si>
    <t>1005962</t>
  </si>
  <si>
    <t>Svorka SS FeZn spojovací - tloušťka 3 mm</t>
  </si>
  <si>
    <t>1006623</t>
  </si>
  <si>
    <t>Svorka SK FeZn křížová</t>
  </si>
  <si>
    <t>1006631</t>
  </si>
  <si>
    <t>Svorka SZ zkušební litina/litina</t>
  </si>
  <si>
    <t>1008910</t>
  </si>
  <si>
    <t>Pásovina zemnící 30/4 FeZn (pouze po balení 25kg)</t>
  </si>
  <si>
    <t>KG</t>
  </si>
  <si>
    <t>1010833</t>
  </si>
  <si>
    <t>Svorka SP 1 FeZn připojovací (2 šrouby)</t>
  </si>
  <si>
    <t>1011609</t>
  </si>
  <si>
    <t>Svorka zemnící ZSA 16</t>
  </si>
  <si>
    <t>1011764</t>
  </si>
  <si>
    <t>Drát zemnící FeZn 10   1kg=1,61m</t>
  </si>
  <si>
    <t>1020548</t>
  </si>
  <si>
    <t>Páska uzemňovací měděná ZS 16, 15x0,3 (délka 0,5m)</t>
  </si>
  <si>
    <t>1058067</t>
  </si>
  <si>
    <t>Žlab drátěný  300/ 50 2m galvanický zinek</t>
  </si>
  <si>
    <t>M</t>
  </si>
  <si>
    <t>1059173</t>
  </si>
  <si>
    <t>Žlab drátěný  50/ 50 2m galvanický zinek</t>
  </si>
  <si>
    <t>1059676</t>
  </si>
  <si>
    <t>Svorkovnice ekvipotenciální EPS 2</t>
  </si>
  <si>
    <t>1065629</t>
  </si>
  <si>
    <t>Štítek označovací č.1</t>
  </si>
  <si>
    <t>1110818</t>
  </si>
  <si>
    <t>rámeček 1-násobný bílá</t>
  </si>
  <si>
    <t>1160268</t>
  </si>
  <si>
    <t>Spojka žlabu  1 galvanický zinek</t>
  </si>
  <si>
    <t>1177860</t>
  </si>
  <si>
    <t>Trubka zemní ohebná   75 červená 50m</t>
  </si>
  <si>
    <t>1199488</t>
  </si>
  <si>
    <t>zásuvka 1-násobná s clonkami bílá</t>
  </si>
  <si>
    <t>1203576</t>
  </si>
  <si>
    <t>Trubka zemní ohebná  63 červená 50m</t>
  </si>
  <si>
    <t>1209436</t>
  </si>
  <si>
    <t>Svorka SR 02-M8 FeZn odbočná a spojovací pro zemnící pásku 30/4</t>
  </si>
  <si>
    <t>1211087</t>
  </si>
  <si>
    <t>rámeček 4-násobný vodorovný/svislý alpská bílá</t>
  </si>
  <si>
    <t>1227337</t>
  </si>
  <si>
    <t>Žlab drátěný 150/ 50 2,5m standard</t>
  </si>
  <si>
    <t>1236384</t>
  </si>
  <si>
    <t>Úhelník ochranný svodu 1,7m OU 17 FeZn</t>
  </si>
  <si>
    <t>1236807</t>
  </si>
  <si>
    <t>přístroj spínače 1 (1So) strojek bezšroubový</t>
  </si>
  <si>
    <t>1236808</t>
  </si>
  <si>
    <t>přístroj spínače 5 strojek sériový bezšroubový</t>
  </si>
  <si>
    <t>1236809</t>
  </si>
  <si>
    <t>přístroj spínače 6 (6So) strojek střídavý bezšroubový</t>
  </si>
  <si>
    <t>1240719</t>
  </si>
  <si>
    <t>Podpěra vedení PV 17-160 FeZn na hřebenáče vlnitý eternit (vrut 8x160)</t>
  </si>
  <si>
    <t>1251257</t>
  </si>
  <si>
    <t>Držák úhelníku ochranného DUZ sš 250 FeZn (střed.špička - L=250 mm)</t>
  </si>
  <si>
    <t>1258046</t>
  </si>
  <si>
    <t>Kabel CYKY-J  5x 1,5 /100m</t>
  </si>
  <si>
    <t>1258911</t>
  </si>
  <si>
    <t>Kabel 1-AYKY-J 4x 16</t>
  </si>
  <si>
    <t>1260123</t>
  </si>
  <si>
    <t>Kabel 1-AYKY-J 4x 35</t>
  </si>
  <si>
    <t>1273615</t>
  </si>
  <si>
    <t>Sada pro nouzovou signalizaci</t>
  </si>
  <si>
    <t>1347305</t>
  </si>
  <si>
    <t>tlačítko signální prosvětlené alpská bílá</t>
  </si>
  <si>
    <t>1347314</t>
  </si>
  <si>
    <t>transformátor alpská bílá</t>
  </si>
  <si>
    <t>1433024</t>
  </si>
  <si>
    <t>Drát zemnící AlMgSi 8 měkký       1kg=7,40m</t>
  </si>
  <si>
    <t>1479095</t>
  </si>
  <si>
    <t>Kabel JYTY-J  4x1</t>
  </si>
  <si>
    <t>1480690</t>
  </si>
  <si>
    <t>zásuvka 1-násobná IP54 šedá</t>
  </si>
  <si>
    <t>1570949</t>
  </si>
  <si>
    <t>Hlídač pohybu 360° vestavný mini IP40 bílá</t>
  </si>
  <si>
    <t>1617153</t>
  </si>
  <si>
    <t>Trubička smršťovací za tepla  12/3mm - 1 metr</t>
  </si>
  <si>
    <t>1738470</t>
  </si>
  <si>
    <t>Keystone konektor Cat.6 UTP RJ45 zařezávací svorkovnice 90°</t>
  </si>
  <si>
    <t>1791725</t>
  </si>
  <si>
    <t>Kabel 1-CXKH-R(J)  5x 10 B2cas1d0 (bezhalogenový, vyhláška 23/2008)</t>
  </si>
  <si>
    <t>EZS-sběrnice, magnety-Instalační kabel CAT6 UTP LSOH Dca-s2,d2,a1 305m/box SXKD-6-UTP-LSOH</t>
  </si>
  <si>
    <t>2012-010</t>
  </si>
  <si>
    <t>ústředna s LAN a JA-194Y (LTE) / ústředna s LAN komunikátorem</t>
  </si>
  <si>
    <t>Typ zařízení: ústředna zabezpečovacího systému v krytu</t>
  </si>
  <si>
    <t>Max. počet zón: 50, bezdrátových nebo sbšrnicových</t>
  </si>
  <si>
    <t>Max. počet uživatelů: 50</t>
  </si>
  <si>
    <t>Max. počet oblastí (sekcí): 8</t>
  </si>
  <si>
    <t>Max. počet PGM výstupů v systému: 32</t>
  </si>
  <si>
    <t>Počet kalendářů: 20 vzájemně nezávislých</t>
  </si>
  <si>
    <t>Tel. čísla pro SMS zprávy: 8</t>
  </si>
  <si>
    <t>Tel. čísla pro hlasové zprávy: 8</t>
  </si>
  <si>
    <t>Bezdrátová nadstavba: ano, nutno dokoupit</t>
  </si>
  <si>
    <t>Napájení: 230 V / 50 Hz, max. 0,1 A, třída ochrany II</t>
  </si>
  <si>
    <t>Záložní akumulátor: 12 V, 2,6 Ah</t>
  </si>
  <si>
    <t>Čas nabíjení: max. 72 hodin</t>
  </si>
  <si>
    <t>Max. proudový odběr z AUX výstupu: 1000 mA</t>
  </si>
  <si>
    <t>115/88 mA při výpadku AC</t>
  </si>
  <si>
    <t>Max. počet periferií: 50</t>
  </si>
  <si>
    <t>Paměť událostí: cca 7 milionů posledních událostí včetně data a času</t>
  </si>
  <si>
    <t>2048532</t>
  </si>
  <si>
    <t>Kabel 1-CXKH-R(J)  5x  6 B2cas1d0 (bezhalogenový, vyhláška 23/2008)</t>
  </si>
  <si>
    <t>28557</t>
  </si>
  <si>
    <t>Ventilační jednotka univ., termostat, 4 ventilátory (do stropu nebo do podlahy)</t>
  </si>
  <si>
    <t>3015652</t>
  </si>
  <si>
    <t>Reproduktorový kabel profesionální 2x2,5mm2</t>
  </si>
  <si>
    <t>3019569</t>
  </si>
  <si>
    <t>Svorka SU FeZn univerzální</t>
  </si>
  <si>
    <t>3024194</t>
  </si>
  <si>
    <t>zásuvka 2-násobná natočená s clonkami bílá</t>
  </si>
  <si>
    <t>350-6545</t>
  </si>
  <si>
    <t>Ukládací plato 350mm 1U-4b.  černé, nosnost 45kg</t>
  </si>
  <si>
    <t>4014136</t>
  </si>
  <si>
    <t>panel signalizační alpská bílá</t>
  </si>
  <si>
    <t>5008413</t>
  </si>
  <si>
    <t>modul kontrolní s alarmem alpská bílá</t>
  </si>
  <si>
    <t>51121</t>
  </si>
  <si>
    <t>Spojovací materiál sada 4x šroub, podložka, matice (M6)</t>
  </si>
  <si>
    <t>7120132</t>
  </si>
  <si>
    <t>Nosník žlabu  50 galvanický zinek</t>
  </si>
  <si>
    <t>7120133</t>
  </si>
  <si>
    <t>Nosník žlabu 150 galvanický zinek</t>
  </si>
  <si>
    <t>7122001</t>
  </si>
  <si>
    <t>Sprej ochranný izolační gumoasfalt</t>
  </si>
  <si>
    <t>7221820</t>
  </si>
  <si>
    <t>Podpěra žlabu 300 galvanický zinek</t>
  </si>
  <si>
    <t>7309573</t>
  </si>
  <si>
    <t>Držák závitové tyče   9 galvanický zinek</t>
  </si>
  <si>
    <t>7400687</t>
  </si>
  <si>
    <t>Krabice 220x170x 80 IP65  hladká šroubovací víko nízké</t>
  </si>
  <si>
    <t>7403625</t>
  </si>
  <si>
    <t>Skříň nouzového vypnutí IP55 100x100x 50mm pod omítku rudá</t>
  </si>
  <si>
    <t>Spojka žlabu 1 galvanický zinek</t>
  </si>
  <si>
    <t>7507020</t>
  </si>
  <si>
    <t>Tyč závitová 8mm/1m galvanický zinek</t>
  </si>
  <si>
    <t>7507021</t>
  </si>
  <si>
    <t>Hmoždinka kovová M8 galvanický zinek</t>
  </si>
  <si>
    <t>7765072</t>
  </si>
  <si>
    <t>Profil  C 41x41x2 2m</t>
  </si>
  <si>
    <t>889522</t>
  </si>
  <si>
    <t>Rozvaděč nástěnný 18U nedělený</t>
  </si>
  <si>
    <t>9030563</t>
  </si>
  <si>
    <t>Kabel 1-CXKH-R(J)  3x  1,5 B2cas1d0 (bezhalogenový, vyhláška 23/2008)</t>
  </si>
  <si>
    <t>9030564</t>
  </si>
  <si>
    <t>Kabel 1-CXKH-R(J)  3x  2,5 B2cas1d0 (bezhalogenový, vyhláška 23/2008)</t>
  </si>
  <si>
    <t>9030586</t>
  </si>
  <si>
    <t>Kabel 1-CXKH-V(J)  3x  1,5 P60-R B2cas1d0 (bezhalog.,vyhláška 23/2008)</t>
  </si>
  <si>
    <t>9030592</t>
  </si>
  <si>
    <t>Kabel 1-CXKH-V(J)  5x  1,5 P60-R B2cas1d0 (bezhalog.,vyhláška 23/2008)</t>
  </si>
  <si>
    <t>9046723</t>
  </si>
  <si>
    <t>Podpěra vedení na ploché střechy - dvoubodová PV21(f8 - 10mm)</t>
  </si>
  <si>
    <t>956A-1010</t>
  </si>
  <si>
    <t>Patch kabel CAT6 UTP 1m</t>
  </si>
  <si>
    <t>987756</t>
  </si>
  <si>
    <t>DALI</t>
  </si>
  <si>
    <t>Kompletní nastavení systému DALI vč. dodání komponent ( tlačítkový panel, DALI router)</t>
  </si>
  <si>
    <t>3x Ovládací panel v prostoru (výklenku) pro "střádání + rozhodčí":</t>
  </si>
  <si>
    <t>- Celý prostor: 100 / 75% / 50% / OFF + možnost kontinuální změny příkonu - při programování je možno změnit</t>
  </si>
  <si>
    <t>- 1/2 prostoru: 100 / 75% / 50% / OFF - při programování je možno změnit</t>
  </si>
  <si>
    <t>- 2/2 prostoru: 100 / 75% / 50% / OFF - při programování je možno změnit</t>
  </si>
  <si>
    <t>Bez senzoru denního světla</t>
  </si>
  <si>
    <t>Bez vizualizace</t>
  </si>
  <si>
    <t>Instalace systému do investorem připraveného rozvaděče</t>
  </si>
  <si>
    <t>- osazeno 1x jističem B6A a zásuvkou 230V</t>
  </si>
  <si>
    <t>- osazeno 3x (horizontální) DIN lišta, každá pro 12 modulů</t>
  </si>
  <si>
    <t>Nastavení, oživení</t>
  </si>
  <si>
    <t>Zaškolení</t>
  </si>
  <si>
    <t>ROUTER:</t>
  </si>
  <si>
    <t>- Radič aplikace</t>
  </si>
  <si>
    <t>- Sběrnice DALI-2 part 101 a 103, (64 DALI aktivních prvků)</t>
  </si>
  <si>
    <t>- Integrované napájení DALI sběrnice (250 mA)</t>
  </si>
  <si>
    <t>- Sítě: Ethernet, DALI</t>
  </si>
  <si>
    <t>- Integrace do stavebních systémů</t>
  </si>
  <si>
    <t>- Síťovatelný pro rozsáhlé systémy</t>
  </si>
  <si>
    <t>- Univerzální napájecí zdroj</t>
  </si>
  <si>
    <t>- Vestavěné hodiny reálného času</t>
  </si>
  <si>
    <t>15,4</t>
  </si>
  <si>
    <t>- Rozměr "10 modulů"</t>
  </si>
  <si>
    <t xml:space="preserve"> </t>
  </si>
  <si>
    <t>Ovládací tlačítkový panel 3ks</t>
  </si>
  <si>
    <t>- Napájení ze sběrnice DALI</t>
  </si>
  <si>
    <t>- 4 scény + UP/DOWN + OFF</t>
  </si>
  <si>
    <t>- Možnost přeprogramování funkcí tlačítek</t>
  </si>
  <si>
    <t>- Tlačítka s LED indikací</t>
  </si>
  <si>
    <t>- Kryt z nerezové oceli</t>
  </si>
  <si>
    <t>- Spotřeba do 10 mA</t>
  </si>
  <si>
    <t>- Montáž do přístrojové krabice pod omítku</t>
  </si>
  <si>
    <t>JČ</t>
  </si>
  <si>
    <t>kompletní sytém jednotného času</t>
  </si>
  <si>
    <t>1x Hlavní hodiny- Řízené radiosignálem DCF77 nebo satelitním signálem GPS, v plastové nástěnné skříni 146x238x111</t>
  </si>
  <si>
    <t>3x Univerzální analogové hodiny s průměrem číselníku 28 cm. Nežádoucím odrazům světla zabraňuje pevné krycí sklo. Rám hodin je zhotoven z nárazuvzdorného termoplastu odolného proti UV záření. Zapojení je možné jak k rozvodu jednotného času, tak i autonomní poháněné baterií. Další předností je výběr z mnoha typů číselníků.</t>
  </si>
  <si>
    <t>04</t>
  </si>
  <si>
    <t>svítidlo D - dle legendy svítidel</t>
  </si>
  <si>
    <t>08</t>
  </si>
  <si>
    <t>svítidlo A2 - dle legendy svítidel</t>
  </si>
  <si>
    <t>svítidlo A - dle legendy svítidel</t>
  </si>
  <si>
    <t>02</t>
  </si>
  <si>
    <t>svítidlo B - dle legendy svítidel</t>
  </si>
  <si>
    <t>03</t>
  </si>
  <si>
    <t>svítidlo C - dle legendy svítidel</t>
  </si>
  <si>
    <t>05</t>
  </si>
  <si>
    <t>svítidlo N - dle legendy svítidel</t>
  </si>
  <si>
    <t>06</t>
  </si>
  <si>
    <t>svítidlo NP2 - dle legendy svítidel</t>
  </si>
  <si>
    <t>07</t>
  </si>
  <si>
    <t>svítidlo A1 - dle legendy svítidel</t>
  </si>
  <si>
    <t>svítidlo A1+An - dle legendy svítidel</t>
  </si>
  <si>
    <t>09</t>
  </si>
  <si>
    <t>svítidlo A3 - dle legendy svítidel</t>
  </si>
  <si>
    <t>10</t>
  </si>
  <si>
    <t>svítidlo A3+An - dle legendy svítidel</t>
  </si>
  <si>
    <t>svítidlo A4 - dle legendy svítidel</t>
  </si>
  <si>
    <t>12</t>
  </si>
  <si>
    <t>svítidlo A4+An - dle legendy svítidel</t>
  </si>
  <si>
    <t>13</t>
  </si>
  <si>
    <t>svítidlo A5 - dle legendy svítidel</t>
  </si>
  <si>
    <t>14</t>
  </si>
  <si>
    <t>svítidlo NP1 - dle legendy svítidel</t>
  </si>
  <si>
    <t>15</t>
  </si>
  <si>
    <t>Příslušenství ke svítidlům - závěsy atd</t>
  </si>
  <si>
    <t>1731580</t>
  </si>
  <si>
    <t>Gigabitový přístupový L2 PoE switch, 48x100/1000BaseT + 4x100/1000BaseX SFP, napájení 230VAC,</t>
  </si>
  <si>
    <t>R01</t>
  </si>
  <si>
    <t>Zesilovač s nízkým zkreslením</t>
  </si>
  <si>
    <t>Stručný popis: 2 × 300 W RMS / 8 ?, 2 × 500 W / 4 ?, 1 × 800 W / 8 ?, třída H, 20 – 20 000 Hz, S/N 100 dB, nízké zkreslení &lt; 0,03 %, 13 kg</t>
  </si>
  <si>
    <t>výstupní výkon 2× 300 W / 20 – 20 000 Hz, THD 0.03 %, 8 ?, režim Stereo, nebo Parallel</t>
  </si>
  <si>
    <t>výstupní výkon 2× 500 W / 20 – 20 000 Hz, THD 0.03 %, 4 ?, režim Stereo, nebo Parallel</t>
  </si>
  <si>
    <t>výstupní výkon 1× 800 W / 20 – 20 000 Hz, THD 0.03 %, 8 ?, režim Bridge</t>
  </si>
  <si>
    <t>dva monofonní kanály</t>
  </si>
  <si>
    <t>moderní vzhled s displejem, robustní provedení, kvalitní zvuk</t>
  </si>
  <si>
    <t>třída zesilovače H (= AB + řízení napájecího napětí)</t>
  </si>
  <si>
    <t>mnohem menší zkreslení než u zesilovačů ve třídě D, T, B</t>
  </si>
  <si>
    <t>frekvenční rozsah 20 – 20 000 Hz / ± 0,5 dB, poloviční výkon</t>
  </si>
  <si>
    <t>vstupní citlivost ±0,707 V</t>
  </si>
  <si>
    <t>odstup S/N &gt; 100 dB / A, plný výkon, zkreslení THD+N &lt; 0,03 %, plný výkon</t>
  </si>
  <si>
    <t>zkreslení IMD &lt; 0,04 % / 60 Hz, 7 kHz, tlumení &gt; 400 / 8 ?, 100 Hz</t>
  </si>
  <si>
    <t>rychlost přeběhu 40 V / us, vstupní impedance 10 k?</t>
  </si>
  <si>
    <t>vstupní konektory symetrické XLR</t>
  </si>
  <si>
    <t>výstupní konektory (odbočky vstupů) symetrické XLR pro napojení dalšího zesilovače</t>
  </si>
  <si>
    <t>výstupní konektory Speacon – 4 pin a šroubovací</t>
  </si>
  <si>
    <t>elektronické ochrany proti přetížení, zkratu, stejnosměrnému napětí na výstupu, přehřátí</t>
  </si>
  <si>
    <t>jistič napájení, popř. pojistka, soft start – pomalý náběh napájecího napětí</t>
  </si>
  <si>
    <t>zpožděné připnutí reprosoustav, řízené chlazení ventilátorem, předozadní</t>
  </si>
  <si>
    <t>vestavěný limiter a filtr velmi nízkých a velmi vysokých frekvencí</t>
  </si>
  <si>
    <t>přepínač režimu zesilovače Stereo / Parallel / Bridge</t>
  </si>
  <si>
    <t>funkce BassBost s nastavením frekvence a možností vypnutí</t>
  </si>
  <si>
    <t>indikace zapnutí, signálu, limitace a aktivity ochran pro každý kanál</t>
  </si>
  <si>
    <t>podsvětlený LCD displej se zobrazení nastavené hlasitostia teploty chladiče pro každý kanál</t>
  </si>
  <si>
    <t>zobrazení nastavené hlasitosti na displeji, vnitřních teplot chladiče</t>
  </si>
  <si>
    <t>napěťové řízené nastavení hlasitostí, potenciometry se neopotřebovávají</t>
  </si>
  <si>
    <t>otvory pro instalaci do 19” rozvaděče (racku)</t>
  </si>
  <si>
    <t>madla pro přenášení, pracovní teplota okolí – 10 – 40 °C</t>
  </si>
  <si>
    <t>napájení AC 230 V / 50 Hz, rozměry 482 × 89 (2U) x 445 mm</t>
  </si>
  <si>
    <t>zastavěná hloubka 407 mm, hmotnost 13 kg</t>
  </si>
  <si>
    <t>R02</t>
  </si>
  <si>
    <t>Mixážní konzola s přehrávačem</t>
  </si>
  <si>
    <t>Stručný popis: 2 sym. vstupy MIC/LINE, 2 stereo vstupy AUX, linkové symetrické i nesymetrické mono i stereo výstupy, Mp3 přehrávač z SD karty a USB, FM tuner, Bluetooth, frekvenční korektor, IR dálkové ovládání, instalační plastová skříň, elegantní vzhled</t>
  </si>
  <si>
    <t>2 univerzální mono vstupy Mic / Line konektory XLR / Jack 6,3, symetricky i nesymetricky, nastavitelná hlasitost, sepnutelné fantómové napájení, převod do stereo formátu, vstupní citlivost 3,5 / 350 mV, vstupní impedance 2,5 / 5 k?</t>
  </si>
  <si>
    <t>1 vstup Line stereo, konektor Jack 3,5 stereo, vstupní citlivost 350 mV, vstupní impedance 5 k?, např. pro napojení chytrého telefonu, tabletu nebo notebooku</t>
  </si>
  <si>
    <t>1 vstup Line stereo, konektory RCA Cinch, vstupní citlivost 350 mV, vstupní impedance 5 k?, např. pro napojení DVD přehrávače, nebo projektoru</t>
  </si>
  <si>
    <t>1 stereofonní výstup Line Out na předním panelu konektory RCA Cinch, pro nahrávání a další lokální zesílení, výstupní úroveň 0 dB, min. zatěžovací impedance 500 ?</t>
  </si>
  <si>
    <t>hlavní stereofonní symetrický výstup šroubovací svorkovnicí uvnitř přístroje (piny L+,L-,GND, R+, R-, GND), výstupní úroveň 0 dB, min. zatěžovací impedance 300 ?, hlavní stereofonní nesymetrický výstup šroubovací svorkovnicí uvnitř přístroje (piny L, R, GND), výstupní úroveň 0 dB, min. zatěžovací impedance 300 ?, přepínač typu výstupního signálu (stereofonní / monofonní) uvnitř přístroje, oddělené nastavení hlasitostí pro každý vstup, 2 pásmový frekvenční korektor +5 / –10 dB na 100 Hz a 10 kHz, digitální modul přehrávače Mp3 souborů z USB (Flash paměti) nebo SD / MMC paměťové karty s podporou kapacity až 32 GB, digitální nastavení hlasitosti přehrávače, zobrazení stavu, režimu a časů přehrávání, vestavěný Bluetooth receiver, pro snadné přehrávání z chytrého telefonu nebo tabletu</t>
  </si>
  <si>
    <t>podpora zpětného ovládání (např. posun po skladbách) Bluetooth vysílajícího zařízení, vestavěný FM tuner s rozsahy FM 87,5 – 108 MHz, 99 paměťových míst FM tuneru, vestavěný softwarový equalizér, LCD display multifunkčního přehrávače s podsvícením, možnosti opakování přehrávání All (vše z USB i SD), Drive (vše jen z aktuálního slotu, jen z USB nebo jen z SD), One (právě jeden), Random (nahodile), Folder (vše ve složce), možnost automatického nalazení tuneru, ukládání stanic do paměti, konektor (typu F) pro napojení 75? koaxiálního kabelu antény, pro tuner multifunkčního přehrávače. Anténa tedy musí pracovat v pásmu FM 87,5 – 108 MHz., IR dálkové ovládání, dosah IR dálkového ovládání 10 m, LED indikátor výstupní úrovně, indikace zapnutí, zcela tiché pasivní chlazení bez ventilátoru, frekvenční rozsah 20 – 20 000 Hz / – 0,2 dB, zkreslení THD+N &lt; 0,01 %</t>
  </si>
  <si>
    <t>odstup S/N &gt; 88 dB / Line, napájení AC 230 V / 50 Hz šroubovací svorkovnicí uvnitř přístroje</t>
  </si>
  <si>
    <t>přední panel z lakovaného kartáčovaného hliníku, instalační krabice plastová, bílokrémová barva</t>
  </si>
  <si>
    <t>kompaktní provedení pro zabudování do stěny nebo nábytku, v kterém získáváte jak mixážní pult, tak i zdroj signálu – přehrávač, vhodné jako dedikovaný uživatelský vstup do plošného ozvučení budovy, např. v banketkách, salóncích, jednacích, prezentačních a školících místností, režií atp., pracovní teplota – 10 – + 40 °C, dodáváno vč. plastové instalační krabice pro montáž do zděných stěn, vnější rozměry samotné konzoly 205 × 180 × 78 mm, vnější rozměry konzoly vč. instalační krabice 205 × 180 × 86 mm, hmotnost s instalační krabicí 0,5 kg</t>
  </si>
  <si>
    <t>R03</t>
  </si>
  <si>
    <t>Bezdrátový mikrofon diverzitní ruční</t>
  </si>
  <si>
    <t>Stručný popis: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t>
  </si>
  <si>
    <t>true-diverzitní UHF tuner, 1 kanál, PLL</t>
  </si>
  <si>
    <t>zpětný IR přenos pro snadné automatické nalazení a spárování pomocí funkce IR SYNC</t>
  </si>
  <si>
    <t>MBD 840 obsahuje přijímač, ruční mikrofon</t>
  </si>
  <si>
    <t>MBD 940 obsahuje přijímač, vysílač za oděv, náhlavní elektretový nenápadný mikrofon, náhlavní elektrodynamický mikrofon, klopový mikrofon</t>
  </si>
  <si>
    <t>podsvětlený LCD displej</t>
  </si>
  <si>
    <t>indikace: síla VF signálu, audio úroveň, číslo frekv. kanálu, naladěná frekvence, využití tunerů diverzitního modu, stav baterie vysílajícího mikrofonu, uzamčení, umlčení, skenování, IR synchronizace, potenciometr pro snadné nastavení výstupní hlasitosti</t>
  </si>
  <si>
    <t>funkce skenování rádiového pásma SCAN, digitální ladění, k dispozici je 100 kanálů (frekvencí)</t>
  </si>
  <si>
    <t>digitální nastavení citlivosti a komprese tuneru (SQUELCH parametr v dB)</t>
  </si>
  <si>
    <t>kompresor, expander, 2 šumové brány, nová generace tuneru s vysokou citlivostí a vysílače s nízkou spotřebou, digitální klíčování přenosu pomocí ID, nehrozí tak rušení s jinými bezdrátovými mikrofony, digitální filtrování neužitečných frekvenčních postranních pásem</t>
  </si>
  <si>
    <t>sym. výstup konektorem XLR a nesym. výstup konektorem Jack 6,3</t>
  </si>
  <si>
    <t>výstupní úroveň 300 mV ef. / nesym, ±150 mV ef. / sym., minimální zatěžovací impedance 2,2 k?, funkce dočasného umlčení, využívá frekvenční pásmo 640 – 690 MHz, pro nalazení je k dispozici až 100 frekv. kanálů. Tím odpadají problémy s nalaďováním dokupovaných vysílačů a se sestavováním složitějších kombinací pohromadě. Taktéž na vysílačích (ručních mikrofonech nebo vysílačích za oděv) se automaticky nastavuje jeden ze sta možných frekvencí pomocí funkce IR SYNC, kdy přijímač zpětně, pomocí IR přenosu, „sdělí“ vysílači, kde se má naladit.</t>
  </si>
  <si>
    <t>přímo v souladu s všeobecným oprávněním VO-R/10/01.2019–1 (frekvenční pásmo g) a s plánem využití rádiového spektra PV-P/10/03.2019–3 ČTÚ</t>
  </si>
  <si>
    <t>šířka pásma přenosu 25 MHz, frekvenční rozsah audio 30 – 16 000 Hz</t>
  </si>
  <si>
    <t>frekvenční stabilita ? 0,002%, citlivost tuneru –98 dBm (10 ?V)</t>
  </si>
  <si>
    <t>FM (F3E) modulace, zkreslení THD &lt; 0,5 %</t>
  </si>
  <si>
    <t>odstup S/N &gt; 80 dB, IR vysílací LED pro párování a automatické nastavení vysílače</t>
  </si>
  <si>
    <t>odnímatelné antény na konektorech BNC (bajonet), možné propojení na ext. antény</t>
  </si>
  <si>
    <t>pracovní teplota –10 – +50 °C, napájení adaptérem (je součástí) 12 V DC / 500 mA</t>
  </si>
  <si>
    <t>příkon 3 W, včetně transportního kovového kufru</t>
  </si>
  <si>
    <t>rozměry 210 × 44 (1U) x 200 mm, hmotnost 1,07 kg</t>
  </si>
  <si>
    <t>R04</t>
  </si>
  <si>
    <t>Profesionální reprosoustava pasivní vč. kloubového držáku a ochranné klece</t>
  </si>
  <si>
    <t>Stručný popis: 100 / 300 W, 8 ?, 112 dB SPL max., 60 – 20 000 Hz, 8” bas. rep., 34 mm driver, pasivní</t>
  </si>
  <si>
    <t>nastavitelná směrovka zvukovodu jeho otočením</t>
  </si>
  <si>
    <t>až 44 mm driver s Ti kalotou a FET ochranou</t>
  </si>
  <si>
    <t>basový reproduktor s litým košem</t>
  </si>
  <si>
    <t>robustní ochranný grill</t>
  </si>
  <si>
    <t>stohovací nožky</t>
  </si>
  <si>
    <t>2× XLR vstupy anebo 2× Speacon vstupy u pasivních verzi</t>
  </si>
  <si>
    <t>robustní vyztužená ozvučnice, basový reproduktor 1 × 8“, výškový reproduktor driver 34 mm</t>
  </si>
  <si>
    <t>výkon rms./max. 100 / 300 W ,impedance 8 ?, citlivost 92 dB / 1W, 1m</t>
  </si>
  <si>
    <t>výšk. směrovost 90° × 60°, max. akust. tlak 112 dB / 1m</t>
  </si>
  <si>
    <t>frekvenční rozsah / –10 dB 60 – 20 000 Hz, frekvenční rozsah / –3 dB 65 – 18 000 Hz</t>
  </si>
  <si>
    <t>harmonické zkreslení &lt; 1%, připojení 2 × Speacon, rozměry 277 × 400 × 257 mm</t>
  </si>
  <si>
    <t>hmotnost 6,5 kg</t>
  </si>
  <si>
    <t>držák:</t>
  </si>
  <si>
    <t>nastavení natočení v jednom směru, reprosoustavu možno umístit do držáku na výšku nebo na šířku, maximální hloubka reprosoustavy od os přírub 180 mm (#5)</t>
  </si>
  <si>
    <t>vyrobeno z 2 mm ocelového pásu šíře 50 mm, rozteč kleštin 325 (400) mm</t>
  </si>
  <si>
    <t>povrchová úprava černým komaxitem, nosnost 20 kg</t>
  </si>
  <si>
    <t>klec:</t>
  </si>
  <si>
    <t>bytelná ocelová konstrukce, povrchová úprava – černý komaxit, na zakázku možno vyrobit i v jiných barevných odstínech, určeno k montáži na zeď nebo na strop</t>
  </si>
  <si>
    <t>chrání reprosoustavu proti mechanickému poškození, např. v tělocvičnách, možné použití v interiérech i exteriérech, rozměr klece dovoluje natočení nebo naklonění reprosoustavy</t>
  </si>
  <si>
    <t>klec pro 1 ks reprosoustavy, oko samotné mříže 50 × 50 mm</t>
  </si>
  <si>
    <t>samotná mříž z kulatiny O 4 mm, podpěry z kulatiny O 11 mm</t>
  </si>
  <si>
    <t>4 montážní packy 31 × 43 mm s otvory pro šrouby, otvory pro šrouby O 6 mm</t>
  </si>
  <si>
    <t>hloubka samotné klece 253 mm, odstup od zdi 173 mm</t>
  </si>
  <si>
    <t>na stěně klec zabírá místo (včetně montážních pacek) 420 × 547 mm</t>
  </si>
  <si>
    <t>vnější rozměry 373 × 523 × 426 mm</t>
  </si>
  <si>
    <t>R05</t>
  </si>
  <si>
    <t>Rozhlasová ústředna</t>
  </si>
  <si>
    <t>Stručný popis: 3 Aux + 2 Mic vstupy, oddělené korekce pro mic i pro aux vstupy, 1 zóna s dvojím výstupem, mono 1× 60 W / 100 V + stereo 2×30 W / 8 ?, 2×50 W / 4 ?, přehrávač MP3, SD + USB čtečka, tuner, Bluetooth, IR dálkové ovládání, napájení i z 12 V</t>
  </si>
  <si>
    <t>výkon 1× 60 W / 100 V a 2 × 30 W / 8 ?, nebo 2 × 50 W / 4 ?</t>
  </si>
  <si>
    <t>výstup na jednu stereofonní zónu v nízkoimpedančním režimu 4 – 16 ?</t>
  </si>
  <si>
    <t>výstup na jednu monofonní zónu ve vysokoimpedančním režimu 100 V</t>
  </si>
  <si>
    <t>oba výstupy lze používat současně a mají společné nastavení hlasitosti</t>
  </si>
  <si>
    <t>3 vestavěné zesilovače ve třídě D s účinnosti 87 % a řízené napájení spínacím zdrojem s účinností 92 %, 2 vstupy MIC konektorem Jack 6,3 nesym. se společným nastavením hlasitosti a dvoupásmovým frekvenčním korektorem. Vst. úroveň 5 mV, vst. impedance 1,5 k? / sym., 2 k? / nesym., 3 vstupy AUX stereo konektory RCA Cinch, vst. úroveň 320 mV, vst. impedance 10 k?</t>
  </si>
  <si>
    <t>1 stereofonní výstup OUTPUT konektory RCA Cinch, pro nahrávání, aktivní subwoofer nebo posílení ext. zesilovačem, úroveň 900 mV, min. zatěž. impedance 100 ?, výstupy na reproduktory pomocí šroubovacích svorek, digitální modul přehrávače Mp3 souborů z USB (Flash paměti) nebo SD / MMC paměťové karty s podporou kapacity až 16 GB, vestavěný Bluetooth receiver, pro snadné přehrávání z chytrého telefonu nebo tabletu, spárování s Bluetooth zařízením není chráněno heslem</t>
  </si>
  <si>
    <t>podpora zpětného ovládání (např. posun po skladbách) Bluetooth vysílajícího zařízení, vestavěný FM tuner s rozsahy FM 87,5 – 108 MHz, 99 paměťových míst FM tuneru, vestavěný softwarový equalizér s několika presety, Led display multifunkčního přehrávače, možnosti opakování přehrávání All (vše), nebo One (právě jeden), možnost automatického nalazení tuneru, a automatického uložení stanic do paměti, konektor (typu F) pro napojení 75? koaxiálního kabelu antény, pro tuner multifunkčního přehrávače. Anténa tedy musí pracovat v pásmu FM 87,5 – 108 MHz.</t>
  </si>
  <si>
    <t>automatické spuštění přehrávání z USB nebo SD, je-li paměťové médium s Mp3 soubory vloženo, po zapnutí napájení, IR dálkové ovládání ústředny, novodobá koncepce intuitivního ovládání ústředny. Rozhlasová ústředna je osazena tzv. voličem hudby a nastavením její hlasitosti. Uživatel tak nejdříve zvolí, který zdroj hudby chce poslouchat a poté jeho hlasitost. Není tak zatížen nepřehledným množstvím potenciometrů., společné nastavení hlasitosti pro vstupy Mic 1 a Mic 2</t>
  </si>
  <si>
    <t>2 pásmový frekvenční korektor –12 + 9 dB na 200 Hz a –12 + 9 dB na 10 kHz pro mikrofonní signál</t>
  </si>
  <si>
    <t>2 pásmový frekvenční korektor ±12 dB na 200 Hz a ±12 dB na 10 kHz pro podkresovou hudbu</t>
  </si>
  <si>
    <t>tiché provedení s pasivním chlazením, vestavěný limiter proti přebuzení ústředny</t>
  </si>
  <si>
    <t>automatické změření a přizpůsobení se zatěžovací impedanci, výstupní ochrany proti zkratu, přehřátí, přebuzení, nadměrnému zatížení, odstup S/N &gt; 70 dB</t>
  </si>
  <si>
    <t>zkreslení THD &lt; 0,1 %, frekvenční rozsah 80 – 16 000 Hz / +1, –3 dB, napájení AC 230 V / 50 Hz a DC 12 V, vhodné např. pro použití v automobilech a autobusech, pracovní teplota – 10 – + 40 °C, rozměry 300 × 90 (2U) x 270 mm, hmotnost 2,4 kg</t>
  </si>
  <si>
    <t>R06</t>
  </si>
  <si>
    <t>Přepážkový mikrofon s gongem</t>
  </si>
  <si>
    <t>Stručný popis: elegantní mikrofon se základnou, 50 – 16 000 Hz, dvojí indikace aktivace, automatický gong, nastavení hlasitostí, napájení adaptérem nebo bateriemi, superkardioidní směr. charakteristika</t>
  </si>
  <si>
    <t>moderní elegantní vzhled s lesklým povrchem</t>
  </si>
  <si>
    <t>spínač s tichým chodem a pomalým náběhem signálu, zapnutí tak není slyšet, nic „nelupe“</t>
  </si>
  <si>
    <t>elektronická aretace spínače</t>
  </si>
  <si>
    <t>automatický audio gong (2 druhy – vzestupný a sestupný) indikující aktivaci a deaktivaci mikrofonu</t>
  </si>
  <si>
    <t>zřetelná indikace aktivace mikrofonu pomocí LED kroužku na husím krku a podsvětlením spínače</t>
  </si>
  <si>
    <t>oddělené nastavení hlasitosti mikrofonu a gongu s možností totálního ztišení</t>
  </si>
  <si>
    <t>superkardioidní směrová charakteristika – mikrofon je velice úzce směrový, mikrofon zbytečně nesnímá cizí zdroje hluku zboku, ovšem snímá i z větší dálky z přímého směru</t>
  </si>
  <si>
    <t>elektretový systém, elektretová vložka typu back electret O 9,7 × 5 mm</t>
  </si>
  <si>
    <t>frekvenční rozsah 50 – 16 000 Hz</t>
  </si>
  <si>
    <t>citlivost mikrofonní vložky –47 dB / 1 kHz, 1Pa, 0 dB = 1 V/Pa</t>
  </si>
  <si>
    <t>max. SPL 105dB / 1 kHz, THD &lt; 5 %</t>
  </si>
  <si>
    <t>odstup S/N &gt;85 dB</t>
  </si>
  <si>
    <t>výstupní impedance 160 ?</t>
  </si>
  <si>
    <t>výstupní max. úroveň 18 mV (-33 dBm), mikrofonní úroveň</t>
  </si>
  <si>
    <t>výstupní signál konektorem XLR on, nesymetricky</t>
  </si>
  <si>
    <t>včetně propojovacího 8m kabelu XLR ona / Jack 6,3 mono</t>
  </si>
  <si>
    <t>napájení bateriové 3 V (2× baterie AAA) nebo adaptérem (je součástí balení) AC 230 V 50 Hz / DC 9 V</t>
  </si>
  <si>
    <t>nevyžaduje fantomové napájení z rozhlasové ústředny nebo mix. pultu</t>
  </si>
  <si>
    <t>vysoká srozumitelnost mluveného slova</t>
  </si>
  <si>
    <t>snížený vlastní hluk mikrofonu</t>
  </si>
  <si>
    <t>zvýšená odolnost proti rušení z vysílání GSM nebo LTE</t>
  </si>
  <si>
    <t>gumové nožičky proti posunování na stole</t>
  </si>
  <si>
    <t>protivětrná ochrana mikrofonu součástí</t>
  </si>
  <si>
    <t>černá barva základny i mikrofonu na husím krku</t>
  </si>
  <si>
    <t>rozměry základny 121 × 33 × 127 mm</t>
  </si>
  <si>
    <t>délka samotného mikrofonu s husím krkem 388 mm</t>
  </si>
  <si>
    <t>hmotnost 364 g</t>
  </si>
  <si>
    <t>R07</t>
  </si>
  <si>
    <t>Podhledový reproduktor</t>
  </si>
  <si>
    <t>Stručný popis: kovový, 10 W / 100 V, 92 dB, 90 – 18 000 Hz, O 265 mm</t>
  </si>
  <si>
    <t>nominál. O reproduk. 8“</t>
  </si>
  <si>
    <t>výkon rms 10 – 5 W / 100 V</t>
  </si>
  <si>
    <t>membrána / magnet grafit. papír / ferit</t>
  </si>
  <si>
    <t>materiál koše ocel</t>
  </si>
  <si>
    <t>barva bílá RAL 9016</t>
  </si>
  <si>
    <t>impedance 1 k? / 8 ?</t>
  </si>
  <si>
    <t>ekvivalentní citlivost 92 dB / 1W, 1m</t>
  </si>
  <si>
    <t>frekvenční rozsah 90 – 18 000 Hz</t>
  </si>
  <si>
    <t>pracovní teplota –10 – 40 °C</t>
  </si>
  <si>
    <t>způsob uchycení – pružiny</t>
  </si>
  <si>
    <t>rozměry O 265 × 75 mm</t>
  </si>
  <si>
    <t>O montážního otvoru 230 mm</t>
  </si>
  <si>
    <t>rozměr ocel. krytu O 205 × 87 mm</t>
  </si>
  <si>
    <t>R08</t>
  </si>
  <si>
    <t>Zvukový projektor</t>
  </si>
  <si>
    <t>Stručný popis: 20 W / 100 V, 85 dB, 90 – 20 000 Hz, dvoupásmový – koaxiální, plastový, antikorozní, bílý</t>
  </si>
  <si>
    <t>výkon 20 W rms / 100 V</t>
  </si>
  <si>
    <t>nastavení výkonu v krocích 20 – 10 – 5 W podle připojení kabelu</t>
  </si>
  <si>
    <t>dvoupásmové koaxiální provedení</t>
  </si>
  <si>
    <t>vstupní impedance min. 500 ?</t>
  </si>
  <si>
    <t>ekv. citlivost 85 dB / 1W, 1m</t>
  </si>
  <si>
    <t>max. SPL 98 dB / 1m</t>
  </si>
  <si>
    <t>frekvenční rozsah 90 – 20 000 Hz</t>
  </si>
  <si>
    <t>6,5“ středobasový reproduktor</t>
  </si>
  <si>
    <t>13 mm výškový reproduktor</t>
  </si>
  <si>
    <t>jednostranné vyzařování zvuku</t>
  </si>
  <si>
    <t>vestavěná ocelová konzola, zalomená, s možností nasměrování</t>
  </si>
  <si>
    <t>ozvučnice z plastu ABS</t>
  </si>
  <si>
    <t>antikorozní provedení</t>
  </si>
  <si>
    <t>kovová čelní mřížka (hliník) s nástřikem</t>
  </si>
  <si>
    <t>barva bílá, RAL 9016</t>
  </si>
  <si>
    <t>stupeň krytí IP 55</t>
  </si>
  <si>
    <t>instalace i do zastřešených exteriérů, vlhku odolný</t>
  </si>
  <si>
    <t>rozměry O 170 × 270 mm</t>
  </si>
  <si>
    <t>hmotnost 2,2 kg</t>
  </si>
  <si>
    <t>RP1</t>
  </si>
  <si>
    <t>rozvaděč RP1 dle výkresu</t>
  </si>
  <si>
    <t>RP2</t>
  </si>
  <si>
    <t>rozvaděč RP2 dle výkresu</t>
  </si>
  <si>
    <t>R-TOP</t>
  </si>
  <si>
    <t>rozvaděč R-TOP dle výkresu</t>
  </si>
  <si>
    <t>Podíl přidružených výkonů z C21M a navázaného materiálu</t>
  </si>
  <si>
    <t>Podíl přidružených výkonů z C22M a navázaného materiálu</t>
  </si>
  <si>
    <t>Podružný materiál</t>
  </si>
  <si>
    <t>TIČR</t>
  </si>
  <si>
    <t>vyjádření TIČRu - shromažďovací prostor</t>
  </si>
  <si>
    <t>Pol__0244</t>
  </si>
  <si>
    <t>Funkční odzkoušení zařízení</t>
  </si>
  <si>
    <t>hod.</t>
  </si>
  <si>
    <t>Pol__0245</t>
  </si>
  <si>
    <t>Koordinace s ostatními profesemi</t>
  </si>
  <si>
    <t>Pol__0246</t>
  </si>
  <si>
    <t>Nepředvídatelné práce</t>
  </si>
  <si>
    <t>Pol__0247</t>
  </si>
  <si>
    <t>Připojení zařízení  topení</t>
  </si>
  <si>
    <t>Pol__0248</t>
  </si>
  <si>
    <t>Připojení zařízení  VZT</t>
  </si>
  <si>
    <t>Pol__0249</t>
  </si>
  <si>
    <t>Spolupráce s revizním technikem a výstupní revize</t>
  </si>
  <si>
    <t>Pol__0250</t>
  </si>
  <si>
    <t>Stavební práce - průrazy, vysekání drážek, kapes</t>
  </si>
  <si>
    <t>Pol__0252</t>
  </si>
  <si>
    <t>Zkušební provoz systémů</t>
  </si>
  <si>
    <t>005231030R</t>
  </si>
  <si>
    <t xml:space="preserve">Zkušební provoz </t>
  </si>
  <si>
    <t>Typ výrobku: kryt sirény</t>
  </si>
  <si>
    <t>113108310R00</t>
  </si>
  <si>
    <t>Odstranění podkladů nebo krytů živičných, v ploše jednotlivě do 50 m2, tloušťka vrstvy 100 mm</t>
  </si>
  <si>
    <t>822-1</t>
  </si>
  <si>
    <t>566903111R00</t>
  </si>
  <si>
    <t>Vyspravení podkladu po překopech kamenivem hrubým drceným</t>
  </si>
  <si>
    <t>pro inženýrské sítě, se zhutněním</t>
  </si>
  <si>
    <t>štěrková cesta : 78*0,2*1,834</t>
  </si>
  <si>
    <t>566904111R00</t>
  </si>
  <si>
    <t>Vyspravení podkladu po překopech kamenivem obalovaným asfaltem</t>
  </si>
  <si>
    <t>12*0,15*2,2</t>
  </si>
  <si>
    <t>572952112R00</t>
  </si>
  <si>
    <t>Vyspravení krytu po překopech pro inženýrské sítě asfaltovým betonem, po zhutnění tloušťky přes  50 do  70 mm</t>
  </si>
  <si>
    <t>919735113R00</t>
  </si>
  <si>
    <t>Řezání stávajících krytů nebo podkladů živičných, hloubky přes 100 do 150 mm</t>
  </si>
  <si>
    <t>včetně spotřeby vody</t>
  </si>
  <si>
    <t>12*2</t>
  </si>
  <si>
    <t>998225311R00</t>
  </si>
  <si>
    <t>Přesun hmot pro opravy a údržbu komunikací jakékoliv délky objektu</t>
  </si>
  <si>
    <t>a letišť s krytem živičným nebo betonovým</t>
  </si>
  <si>
    <t>979081111R00</t>
  </si>
  <si>
    <t>Odvoz suti a vybouraných hmot na skládku do 1 km</t>
  </si>
  <si>
    <t>801-3</t>
  </si>
  <si>
    <t>POL1_3</t>
  </si>
  <si>
    <t>979081121R00</t>
  </si>
  <si>
    <t>Odvoz suti a vybouraných hmot na skládku příplatek za každý další 1 km</t>
  </si>
  <si>
    <t>979990103R00</t>
  </si>
  <si>
    <t>Poplatek za skládku za uložení, betonu,  , skupina 17 01 01 z Katalogu odpadů</t>
  </si>
  <si>
    <t>979990112R00</t>
  </si>
  <si>
    <t>Poplatek za skládku za uložení, obalované kamenivo, asfalt, kusovost do 300 x 300 mm,  , skupina 17 03 02 z Katalogu odpadů</t>
  </si>
  <si>
    <t>979093111R00</t>
  </si>
  <si>
    <t>Uložení suti na skládku bez zhutnění</t>
  </si>
  <si>
    <t>800-6</t>
  </si>
  <si>
    <t>s hrubým urovnáním,</t>
  </si>
  <si>
    <t>460080002R00</t>
  </si>
  <si>
    <t>Betonový základ do bednění</t>
  </si>
  <si>
    <t>Betonový základ pro kompaktní elektroměrový pilíř</t>
  </si>
  <si>
    <t>460200304R00</t>
  </si>
  <si>
    <t>Výkop kabelové rýhy 50/120 cm hor.4</t>
  </si>
  <si>
    <t>460420022R00</t>
  </si>
  <si>
    <t>Zřízení kabelového lože v rýze š. do 65 cm z písku</t>
  </si>
  <si>
    <t>460490012R00</t>
  </si>
  <si>
    <t>Fólie výstražná z PVC, šířka 33 cm</t>
  </si>
  <si>
    <t>460560304R00</t>
  </si>
  <si>
    <t>Zához rýhy 50/120 cm, hornina třídy 4</t>
  </si>
  <si>
    <t>460620014R00</t>
  </si>
  <si>
    <t>Provizorní úprava terénu v přírodní hornině 4</t>
  </si>
  <si>
    <t>46027R1</t>
  </si>
  <si>
    <t>elektroměrový pilíř - dodávka a montáž - vč. elektroměrů</t>
  </si>
  <si>
    <t>46070R</t>
  </si>
  <si>
    <t>prostup základovým pasem</t>
  </si>
  <si>
    <t>46070R1</t>
  </si>
  <si>
    <t>prostup základovou deskou</t>
  </si>
  <si>
    <t>388996141R00</t>
  </si>
  <si>
    <t>Trubky tělesa trubkového kabelovodu chránička kabelu z HDPE, DN do 110 mm, v otevřeném výkopu</t>
  </si>
  <si>
    <t>828-1</t>
  </si>
  <si>
    <t>220270329R00</t>
  </si>
  <si>
    <t>Zatažení vodiče  CYA  35 mm2 do trubek/lišt</t>
  </si>
  <si>
    <t>460510221RT1</t>
  </si>
  <si>
    <t>Žlab kabelový prefabrikovaný TK 1, asfaltovaný, včetně dodávky žlabu a poklopu</t>
  </si>
  <si>
    <t>650125191RT2</t>
  </si>
  <si>
    <t>Uložení Cu kabelu 4 x 16 mm2, do trubky, včetně dodávky kabelu CYKY</t>
  </si>
  <si>
    <t>M65</t>
  </si>
  <si>
    <t>650125211RT2</t>
  </si>
  <si>
    <t>Uložení Cu kabelu 5 x 1,5 mm2, do trubky, včetně dodávky kabelu CYKY</t>
  </si>
  <si>
    <t>650125725RT2</t>
  </si>
  <si>
    <t>Uložení Cu kabelu 4 x 35 mm2, volně, včetně dodávky kabelu 1-CYKY</t>
  </si>
  <si>
    <t>388996101T00</t>
  </si>
  <si>
    <t>Chránička kabelu z HDPE do DN 40 mm, výkop</t>
  </si>
  <si>
    <t>Včetně spojovacího materiálu.</t>
  </si>
  <si>
    <t>909      R00</t>
  </si>
  <si>
    <t>Hzs-nezmeritelne stavebni prace</t>
  </si>
  <si>
    <t>h</t>
  </si>
  <si>
    <t>Prav.M</t>
  </si>
  <si>
    <t>HZS</t>
  </si>
  <si>
    <t>POL10_8</t>
  </si>
  <si>
    <t>910      R00</t>
  </si>
  <si>
    <t>Hzs - predbezne obhlidky a revize</t>
  </si>
  <si>
    <t>ukončení kabeláže pod terénem + zakončení</t>
  </si>
  <si>
    <t>55</t>
  </si>
  <si>
    <t>161</t>
  </si>
  <si>
    <t>650125141RT2</t>
  </si>
  <si>
    <t>Uložení Cu kabelu 3 x 1,5 mm2, do trubky, včetně dodávky kabelu CYKY</t>
  </si>
  <si>
    <t>650135921R00</t>
  </si>
  <si>
    <t>Uložení Al kabelu 3 x 95 + 70 mm2, volně</t>
  </si>
  <si>
    <t>650139113R00</t>
  </si>
  <si>
    <t>Příplatek za zatahování kabelu do 2 kg</t>
  </si>
  <si>
    <t>34113217R</t>
  </si>
  <si>
    <t>kabel 1-AYKY; silový, instalační; pevné uložení vnitřní, pevné uložení do země a vně; Al jádro kulaté plné (RE), Al jádro sektorové lanované (SM); počet žil 4; vnější průměr 39,0 mm; jmen.průřez jádra 3x95+70 mm2; teplota použití -35 až 70 °C; odolný proti šíření plamene podle vyhlášky č. 21/1996; odolnost vůči UV záření</t>
  </si>
  <si>
    <t>Betonový základ pro kompaktní dobíjecí stanici</t>
  </si>
  <si>
    <t>46027R2</t>
  </si>
  <si>
    <t>dobíjecí stanice - dodávka a montáž - "Technická specifikace dle PD"</t>
  </si>
  <si>
    <t>D 1.1.13 Z84 : 1</t>
  </si>
  <si>
    <t>650125213RT2</t>
  </si>
  <si>
    <t>Uložení Cu kabelu 5 x 2,5 mm2, do trubky, včetně dodávky kabelu CYKY</t>
  </si>
  <si>
    <t>650074PC</t>
  </si>
  <si>
    <t>podružný elektroměr  - dodávka + montáž</t>
  </si>
  <si>
    <t>21</t>
  </si>
  <si>
    <t>16,1</t>
  </si>
  <si>
    <t>Stavební úpravy SOU pro protažení optického kabelu po stávající rozvaděč</t>
  </si>
  <si>
    <t>Napojení optického kabelu na stávající rozvaděč SOU</t>
  </si>
  <si>
    <t>222080101R00</t>
  </si>
  <si>
    <t>Optický kabel v trubce HDPE</t>
  </si>
  <si>
    <t>montáž</t>
  </si>
  <si>
    <t>3413350PD</t>
  </si>
  <si>
    <t>optický kabel SINGLEMODE 8VL.</t>
  </si>
  <si>
    <t>120001101R00</t>
  </si>
  <si>
    <t>Ztížené vykopávky v horninách jakékoliv třídy</t>
  </si>
  <si>
    <t>příplatek k cenám vykopávek za ztížení vykopávky v blízkosti podzemního vedení nebo výbušnin v horninách jakékoliv třídy,</t>
  </si>
  <si>
    <t xml:space="preserve">  ZP-2 Chodník D2-D-1-CH-PIII : 108*0,05</t>
  </si>
  <si>
    <t xml:space="preserve">  ZP3-POJÍŽDĚNÉ PLOCHY D1-D-3-VI-PIII : 1182*0,22</t>
  </si>
  <si>
    <t xml:space="preserve">  rozšíření podkladních vrstev : 237,3*0,5*0,22</t>
  </si>
  <si>
    <t xml:space="preserve">  ZP 4 Mlatová cesta : 31*0,1</t>
  </si>
  <si>
    <t>50% : 294,643/2</t>
  </si>
  <si>
    <t>mezideponie na p.č. 259 (do 100 m)</t>
  </si>
  <si>
    <t xml:space="preserve">  mezideponie na p.č. 259 ZP1 : 56</t>
  </si>
  <si>
    <t xml:space="preserve">  ZP2 : 108</t>
  </si>
  <si>
    <t xml:space="preserve">  ZP3 : 1182</t>
  </si>
  <si>
    <t xml:space="preserve">  ZP4 : 31</t>
  </si>
  <si>
    <t xml:space="preserve">  ZP5 : 24</t>
  </si>
  <si>
    <t>1401*0,2</t>
  </si>
  <si>
    <t>122202201R00</t>
  </si>
  <si>
    <t>Odkopávky a prokopávky pro silnice v hornině 3 do 100 m3</t>
  </si>
  <si>
    <t>s přemístěním výkopku v příčných profilech na vzdálenost do 15 m nebo s naložením na dopravní prostředek.</t>
  </si>
  <si>
    <t>ZP-2 Chodník D2-D-1-CH-PIII : 108*0,05</t>
  </si>
  <si>
    <t>ZP3-POJÍŽDĚNÉ PLOCHY D1-D-3-VI-PIII : 1182*0,22</t>
  </si>
  <si>
    <t>rozšíření podkladních vrstev : 237,3*0,5*0,22</t>
  </si>
  <si>
    <t>ZP 4 Mlatová cesta : 31*0,1</t>
  </si>
  <si>
    <t>122202209R00</t>
  </si>
  <si>
    <t>Odkopávky a prokopávky pro silnice v hornině 3 příplatek za lepivost horniny</t>
  </si>
  <si>
    <t>294,643*5</t>
  </si>
  <si>
    <t>171101105R00</t>
  </si>
  <si>
    <t>Uložení sypaniny do násypů zhutněných s uzavřením povrchu násypu z hornin soudržných s předepsanou mírou zhutnění v procentech výsledků zkoušek Proctor-Standard                 na 103 % PS</t>
  </si>
  <si>
    <t>s rozprostřením sypaniny ve vrstvách a s hrubým urovnáním,</t>
  </si>
  <si>
    <t>ZP 1 Skladba rampy : 1,15*35,9+1,15*16,33</t>
  </si>
  <si>
    <t>ZP-2 Chodník D2-D-1-CH-PIII : 7,4*1,72</t>
  </si>
  <si>
    <t>ZP3-POJÍŽDĚNÉ PLOCHY D1-D-3-VI-PIII : 7,4*11,2/2</t>
  </si>
  <si>
    <t>171201101R00</t>
  </si>
  <si>
    <t>Uložení sypaniny do násypů nezhutněných</t>
  </si>
  <si>
    <t>spádování k průlehu : 0,23*47,15</t>
  </si>
  <si>
    <t>181101105T01</t>
  </si>
  <si>
    <t>Úprava pláně v zářezech v hor. 1-4, se zhutněním, Edef2 30-45 MPa dle parametrů PD včetně všech zkoušek</t>
  </si>
  <si>
    <t>ZP 1 Skladba rampy : 56</t>
  </si>
  <si>
    <t>ZP-2 Chodník D2-D-1-CH-PIII : 108</t>
  </si>
  <si>
    <t>ZP3-POJÍŽDĚNÉ PLOCHY D1-D-3-VI-PIII : 1182</t>
  </si>
  <si>
    <t>rozšíření podkladních vrstev : 237,3*0,5</t>
  </si>
  <si>
    <t>ZP 4 Mlatová cesta : 31</t>
  </si>
  <si>
    <t>ZP 5 Okapový chodník : 24</t>
  </si>
  <si>
    <t>182101101R00</t>
  </si>
  <si>
    <t>Svahování v zářezech v hornině 1 až 4</t>
  </si>
  <si>
    <t>trvalých svahů do projektovaných profilů s potřebným přemístěním výkopku při svahování v zářezech,</t>
  </si>
  <si>
    <t>spádování k průlehu : 47,15</t>
  </si>
  <si>
    <t>294,643*1,9</t>
  </si>
  <si>
    <t>289970111R00</t>
  </si>
  <si>
    <t>Geotextílie separační, filtrační, zpevňující polypropylén, 300 g/m2</t>
  </si>
  <si>
    <t>289970115T00</t>
  </si>
  <si>
    <t>Vrstva geotextilie Geofiltex 500g/m2</t>
  </si>
  <si>
    <t xml:space="preserve">  ZP 1 Skladba rampy : 1,15*35,9+1,15*16,33</t>
  </si>
  <si>
    <t xml:space="preserve">  ZP-2 Chodník D2-D-1-CH-PIII : 7,4*1,72</t>
  </si>
  <si>
    <t xml:space="preserve">  ZP3-POJÍŽDĚNÉ PLOCHY D1-D-3-VI-PIII : 7,4*11,2/2</t>
  </si>
  <si>
    <t>114,2325*1,834</t>
  </si>
  <si>
    <t>435121111R00</t>
  </si>
  <si>
    <t>Montáž schodišťových ramen s podestou do 3 t</t>
  </si>
  <si>
    <t>ZP 1 : 2</t>
  </si>
  <si>
    <t>593723149T</t>
  </si>
  <si>
    <t>schodišťové rameno 4 stp. 180/300/1500</t>
  </si>
  <si>
    <t>specifikace a provedení dle PD</t>
  </si>
  <si>
    <t>593723150T</t>
  </si>
  <si>
    <t>schodišťové rameno 7 stp. 180/300/1500</t>
  </si>
  <si>
    <t>593723151T</t>
  </si>
  <si>
    <t>otisk matrice, pásek na stupních 80 mm, na podestě pásek 400mm – slepecký pásek (kolečka)</t>
  </si>
  <si>
    <t>593723152T</t>
  </si>
  <si>
    <t>dopravné schodišťových prefabrikátů</t>
  </si>
  <si>
    <t>564851111RT2</t>
  </si>
  <si>
    <t>Podklad ze štěrkodrti s rozprostřením a zhutněním frakce 0-32 mm, tloušťka po zhutnění 150 mm</t>
  </si>
  <si>
    <t>564861111RT2</t>
  </si>
  <si>
    <t>Podklad ze štěrkodrti s rozprostřením a zhutněním frakce 0-32 mm, tloušťka po zhutnění 200 mm</t>
  </si>
  <si>
    <t>564811112R00</t>
  </si>
  <si>
    <t>Podklad ze štěrkodrti s rozprostřením a zhutněním frakce 0-32 mm, tloušťka po zhutnění 60 mm</t>
  </si>
  <si>
    <t>564952111R00</t>
  </si>
  <si>
    <t>Podklad nebo kryt z mechanicky zpevněného kameniva (MZK) tloušťka po zhutnění 150 mm</t>
  </si>
  <si>
    <t>s rozprostřením a zhutněním</t>
  </si>
  <si>
    <t>564922104RT1</t>
  </si>
  <si>
    <t xml:space="preserve">Mlatový kryt z mechanicky zpevněného kameniva (MZK) frakce 0-4 mm tloušťka po zhutnění 40 mm,  </t>
  </si>
  <si>
    <t>napojení komunikace : 6*0,5*0,2*1,834</t>
  </si>
  <si>
    <t>napojení komunikace : 6*0,5*0,2*2,2</t>
  </si>
  <si>
    <t>567122111R00</t>
  </si>
  <si>
    <t>Podklad z kameniva zpevněného cementem SC C8/10, tloušťka po zhutnění 120 mm</t>
  </si>
  <si>
    <t>bez dilatačních spár, s rozprostřením a zhutněním, ošetřením povrchu podkladu vodou</t>
  </si>
  <si>
    <t>napojení komunikace : 6*0,5</t>
  </si>
  <si>
    <t>572952111R00</t>
  </si>
  <si>
    <t>Vyspravení krytu po překopech pro inženýrské sítě asfaltovým betonem, po zhutnění tloušťky 30 až 50 mm</t>
  </si>
  <si>
    <t>573191111R00</t>
  </si>
  <si>
    <t>Nátěr infiltrační kationaktivní emulzí v množství 1 kg/m2</t>
  </si>
  <si>
    <t>573231147R00</t>
  </si>
  <si>
    <t>Postřik živičný spojovací bez posypu kamenivem modifikovanou, množství zbytkového asfaltu 0,70 kg/m2</t>
  </si>
  <si>
    <t>bez posypu kamenivem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</si>
  <si>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</si>
  <si>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</si>
  <si>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</si>
  <si>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</si>
  <si>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</si>
  <si>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596215048R00</t>
  </si>
  <si>
    <t>Kladení zámkové dlažby do drtě příplatek za více barev dlažby tloušťky 80 mm</t>
  </si>
  <si>
    <t>dělící pruhy V10b : (48,1+43,33)*5</t>
  </si>
  <si>
    <t>596291111R00</t>
  </si>
  <si>
    <t>Řezání zámkové dlažby tloušťky 60 mm</t>
  </si>
  <si>
    <t>596291113R00</t>
  </si>
  <si>
    <t>Řezání zámkové dlažby tloušťky 80 mm</t>
  </si>
  <si>
    <t>596291109T00</t>
  </si>
  <si>
    <t>Řezání betonové dlažby tl. 40 mm</t>
  </si>
  <si>
    <t>599142111R00</t>
  </si>
  <si>
    <t>Úprava zálivky dilatačních nebo pracovních spár šířky přes 20 do 40 mm</t>
  </si>
  <si>
    <t>v cementobetonovém krytu hloubky do 40 mm</t>
  </si>
  <si>
    <t>vyčištění spár, zalití spár asfaltovou zálivkou, nátěru asfaltovým lakem a posyp drtí.</t>
  </si>
  <si>
    <t>napojení : 6</t>
  </si>
  <si>
    <t>631315811RN3</t>
  </si>
  <si>
    <t>Mazanina z betonu prostého tl. přes 120 do 240 mm třídy C 30/37, stupeň vlivu prostředí XF4, pro podlahové konstrukce se speciálními přísadami omezujícími smrštění</t>
  </si>
  <si>
    <t>ZP 1 Skladba rampy : 56*0,15</t>
  </si>
  <si>
    <t>631319291R00</t>
  </si>
  <si>
    <t xml:space="preserve">Mazanina z betonu prostého speciální povrchové úpravy mazanin kartáčování povrchu,  </t>
  </si>
  <si>
    <t>631361921RT8</t>
  </si>
  <si>
    <t>Výztuž mazanin z betonů a z lehkých betonů ze svařovaných sítí průměr drátu 8 mm, velikost oka 100/100 mm</t>
  </si>
  <si>
    <t>ZP 1 Skladba rampy : 56*0,15*0,00799</t>
  </si>
  <si>
    <t>639581002T00</t>
  </si>
  <si>
    <t>Montáž okapový chodník z dlaždic bet.,lože šp 5cm</t>
  </si>
  <si>
    <t>639571115R00</t>
  </si>
  <si>
    <t>Podklad pod okapových chodník ze štěrku tl. 150 mm</t>
  </si>
  <si>
    <t>bez obrubníku</t>
  </si>
  <si>
    <t>919731123R00</t>
  </si>
  <si>
    <t>Zarovnání styčné plochy podkladu nebo krytu živičné, tloušťky přes 100 do 200 mm</t>
  </si>
  <si>
    <t>podél vybourané části komunikace nebo zpevněné plochy</t>
  </si>
  <si>
    <t>59245110R</t>
  </si>
  <si>
    <t>dlažba betonová dvouvrstvá, skladebná; obdélník; šedá; l = 200 mm; š = 100 mm; tl. 60,0 mm</t>
  </si>
  <si>
    <t>ZP-2 Chodník D2-D-1-CH-PIII : 108*1,05</t>
  </si>
  <si>
    <t>592451151R</t>
  </si>
  <si>
    <t>dlažba betonová dvouvrstvá, skladebná; obdélník; dlaždice pro nevidomé; červená; l = 200 mm; š = 100 mm; tl. 60,0 mm</t>
  </si>
  <si>
    <t>ZP-2 Chodník D2-D-1-CH-PIII : (2,5+1,8)*1,03</t>
  </si>
  <si>
    <t>592452550T</t>
  </si>
  <si>
    <t>Dlažba zasakovací výška 80 mm šedá parametry dle PD</t>
  </si>
  <si>
    <t>ZP3-POJÍŽDĚNÉ PLOCHY D1-D-3-VI-PIII : 1182*1,03</t>
  </si>
  <si>
    <t>592452551T</t>
  </si>
  <si>
    <t>Dlažba zasakovací výška 80 mm antracit parametry dle PD</t>
  </si>
  <si>
    <t>ZP3-POJÍŽDĚNÉ PLOCHY D1-D-3-VI-PIII  dělící pruhy V10b : 165*0,1*1,05</t>
  </si>
  <si>
    <t>592468010R</t>
  </si>
  <si>
    <t>dlažba betonová obdélník; povrch hladký; l = 600 mm; š = 400 mm; tl. 40,0 mm</t>
  </si>
  <si>
    <t>ZP 5 Okapový chodník : 24/0,24*1,01</t>
  </si>
  <si>
    <t>901PD2</t>
  </si>
  <si>
    <t>Výrobní dokumetnace venkovních prefa schodišť</t>
  </si>
  <si>
    <t>912511401T00</t>
  </si>
  <si>
    <t>Montáž parkovacího dorazu</t>
  </si>
  <si>
    <t>Kompletní montáž bez dodávky vlastní zábrany</t>
  </si>
  <si>
    <t>před stožáry VO : 2</t>
  </si>
  <si>
    <t>914001121R00</t>
  </si>
  <si>
    <t xml:space="preserve">Osazení a montáž svislých dopravních značek sloupek, do betonového základu a AL patky,  </t>
  </si>
  <si>
    <t>P6 : 1</t>
  </si>
  <si>
    <t>P2 : 1</t>
  </si>
  <si>
    <t>IP12 : 1</t>
  </si>
  <si>
    <t>914001125R00</t>
  </si>
  <si>
    <t xml:space="preserve">Osazení a montáž svislých dopravních značek značka, na sloupek,sloup, konzolu nebo objekt,  </t>
  </si>
  <si>
    <t>P2 : 2</t>
  </si>
  <si>
    <t>E1 : 1</t>
  </si>
  <si>
    <t>915711111RT2</t>
  </si>
  <si>
    <t>Vodorovné značení krytů stříkané barvou, žlutou, dělicích čar šířky 120 mm</t>
  </si>
  <si>
    <t>žlutý kříž : 12</t>
  </si>
  <si>
    <t>915721111RT1</t>
  </si>
  <si>
    <t>Vodorovné značení krytů stříkané barvou, bílou, stopčar, zeber, stínů, šipek, nápisů, přechodů apod.</t>
  </si>
  <si>
    <t>V 10f : 1,5*2</t>
  </si>
  <si>
    <t>V13 : 11</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</si>
  <si>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</si>
  <si>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</si>
  <si>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</si>
  <si>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</si>
  <si>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</si>
  <si>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916561111R00</t>
  </si>
  <si>
    <t>Osazení záhonového obrubníku betonového do lože z betonu prostého C 12/15, s boční opěrou z betonu prostého</t>
  </si>
  <si>
    <t>se zřízením lože z betonu prostého C 12/15 tl. 80-100 mm</t>
  </si>
  <si>
    <t>SO-02 1-3 zahradní betonový obrubník 250/50 : 101</t>
  </si>
  <si>
    <t>917862111R00</t>
  </si>
  <si>
    <t>Osazení silničního nebo chodníkového betonového obrubníku stojatého, s boční opěrou z betonu prostého, do lože z betonu prostého C 12/15</t>
  </si>
  <si>
    <t>S dodáním hmot pro lože tl. 80-100 mm.</t>
  </si>
  <si>
    <t>SO-02 1-3 silniční betonový obrubník 250/150/1000 : 9,5+11+2,6+22,3+34,7+1,2+62</t>
  </si>
  <si>
    <t>silniční nájezdový obrubník 150/150/1000 : 8,7+6+2,5+1,8+70</t>
  </si>
  <si>
    <t>přechodový obrubník silniční›nájezdový : 5*1</t>
  </si>
  <si>
    <t>40444973.AR</t>
  </si>
  <si>
    <t>značka dopravní silniční svislá; upravující přednost P2; tvar čtverec; 500 mm; štít z pozink.plechu s dvoj.ohybem,retroref.folie II.tř.; záruka 10 let</t>
  </si>
  <si>
    <t>40445000.AR</t>
  </si>
  <si>
    <t>značka dopravní silniční svislá; upravující přenost P6; tvar osmiúhelník; 700 mm; štít z pozink.plechu s dvoj.ohybem,retroref.folie II.tř.; záruka 10 let</t>
  </si>
  <si>
    <t>40445050.AR</t>
  </si>
  <si>
    <t>značka dopravní silniční svislá; informativní provozní IP11-IP13; tvar obdélník svislý; 500x700 mm; štít z pozink.plechu s dvoj.ohybem,retroref.folie I.tř.; záruka 7 let</t>
  </si>
  <si>
    <t>40445141.AR</t>
  </si>
  <si>
    <t>značka dopravní silniční svislá; dodatková tabule E1-E2; tvar čtverec; 500 mm; štít z pozink.plechu s dvoj.ohybem,retroref.folie I.tř.; záruka 7 let</t>
  </si>
  <si>
    <t>40450215R</t>
  </si>
  <si>
    <t>příslušenství k dopr.značení sloupek - trubka Fe pozink. pr. 60mm, délka 300 mm</t>
  </si>
  <si>
    <t>59217335R</t>
  </si>
  <si>
    <t>obrubník zahradní materiál beton; l = 1000,0 mm; š = 50,0 mm; h = 250,0 mm; barva šedá</t>
  </si>
  <si>
    <t>SO-02 1-3 zahradní betonový obrubník 250/50 : 101*1,01</t>
  </si>
  <si>
    <t>59217472R</t>
  </si>
  <si>
    <t>obrubník silniční materiál beton; l = 1000,0 mm; š = 150,0 mm; h = 250,0 mm; barva šedá</t>
  </si>
  <si>
    <t>SO-02 1-3 silniční betonový obrubník 250/150/1000 : 143*1,01</t>
  </si>
  <si>
    <t>59217490R</t>
  </si>
  <si>
    <t>obrubník silniční nájezdový; materiál beton; l = 1000,0 mm; š = 150,0 mm; h = 150,0 mm; barva šedá</t>
  </si>
  <si>
    <t>silniční nájezdový obrubník 150/150/1000 : 89*1,01</t>
  </si>
  <si>
    <t>59217491R</t>
  </si>
  <si>
    <t>obrubník silniční přechodový pravý; materiál beton; l = 1000,0 mm; š = 150,0 mm; výškový rozsah h = 150 až 250 mm; barva šedá</t>
  </si>
  <si>
    <t>přechodový obrubník silniční›nájezdový : 5*1*1,01</t>
  </si>
  <si>
    <t>749108055T</t>
  </si>
  <si>
    <t>Parkovací doraz WL1830  "Technická specifikace dle PD"</t>
  </si>
  <si>
    <t>Pryžový parkovací doraz s reflexními proužky v délce 1830 mm slouží zejména jako bezpečnostní ochranný prostředek k vymezení okraje parkovišť nebo stání.</t>
  </si>
  <si>
    <t>113107530R00</t>
  </si>
  <si>
    <t>Odstranění podkladů nebo krytů z kameniva hrubého drceného, v ploše jednotlivě do 50 m2, tloušťka vrstvy 300 mm</t>
  </si>
  <si>
    <t>113108315R00</t>
  </si>
  <si>
    <t>Odstranění podkladů nebo krytů živičných, v ploše jednotlivě do 50 m2, tloušťka vrstvy 150 mm</t>
  </si>
  <si>
    <t>998223011R00</t>
  </si>
  <si>
    <t>Přesun hmot pozemních komunikací, kryt dlážděný jakékoliv délky objektu</t>
  </si>
  <si>
    <t>vodorovně do 200 m</t>
  </si>
  <si>
    <t>121101103R00</t>
  </si>
  <si>
    <t>Sejmutí ornice s přemístěním na vzdálenost přes 100 do 250 m</t>
  </si>
  <si>
    <t>průleh : 400*0,2</t>
  </si>
  <si>
    <t>přilehlé dotčené plochy : 750*0,2</t>
  </si>
  <si>
    <t>z mezideponie : 400*0,4</t>
  </si>
  <si>
    <t>(220+1070)*0,2</t>
  </si>
  <si>
    <t>122201101R00</t>
  </si>
  <si>
    <t>Odkopávky a  prokopávky nezapažené v hornině 3  do 100 m3</t>
  </si>
  <si>
    <t>v místě umístění žlabu : (0,63*2*0,24*7)</t>
  </si>
  <si>
    <t>122201109R00</t>
  </si>
  <si>
    <t>Odkopávky a  prokopávky nezapažené v hornině 3  příplatek k cenám za lepivost horniny</t>
  </si>
  <si>
    <t>400*0,4</t>
  </si>
  <si>
    <t>průleh : 400</t>
  </si>
  <si>
    <t>182201101R00</t>
  </si>
  <si>
    <t>Svahování násypů bez rozlišení horniny</t>
  </si>
  <si>
    <t>trvalých svahů do projektovaných profilů s potřebným přemístěním výkopku při svahování v násypech,</t>
  </si>
  <si>
    <t>220+1070</t>
  </si>
  <si>
    <t>182301126R00</t>
  </si>
  <si>
    <t>Rozprostření a urovnání ornice ve svahu v souvislé ploše do 500 m2, tloušťka vrstvy přes 300 do 400 mm</t>
  </si>
  <si>
    <t>s případným nutným přemístěním hromad nebo dočasných skládek na místo potřeby ze vzdálenosti do 30 m, ve svahu sklonu přes 1 : 5,</t>
  </si>
  <si>
    <t>182301123R00</t>
  </si>
  <si>
    <t>Rozprostření a urovnání ornice ve svahu v souvislé ploše do 500 m2, tloušťka vrstvy přes 150 do 200 mm</t>
  </si>
  <si>
    <t>220</t>
  </si>
  <si>
    <t>182301133R00</t>
  </si>
  <si>
    <t>Rozprostření a urovnání ornice ve svahu v souvislé ploše přes 500 m2, tloušťka vrstvy přes 150 do 200 mm</t>
  </si>
  <si>
    <t>1070</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</si>
  <si>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</si>
  <si>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</si>
  <si>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</si>
  <si>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112201102R00</t>
  </si>
  <si>
    <t>Odstranění pařezů pod úrovní terénu vykopáním  o průměru přes 300 do 500 mm</t>
  </si>
  <si>
    <t>s jejich vykopáním nebo vytrháním, s přesekáním kořenů a s případným nutným přemístěním pařezů na hromady do vzdálenosti do 50 m nebo s naložením na dopravní prostředek,</t>
  </si>
  <si>
    <t>1122037000T00</t>
  </si>
  <si>
    <t>Odvoz dřevní hmoty včetně likvidace</t>
  </si>
  <si>
    <t>184802111R00</t>
  </si>
  <si>
    <t>Chemické odplevelení půdy před založením kultury postřikem naširoko, v rovině nebo na svahu do 1:5</t>
  </si>
  <si>
    <t>823-1</t>
  </si>
  <si>
    <t>nebo trávníku nebo zpevněných ploch o výměře jednotlivě přes 20 m2,</t>
  </si>
  <si>
    <t>(400+220+1070)*2</t>
  </si>
  <si>
    <t>25234009.AR</t>
  </si>
  <si>
    <t>herbicid totální; účinná látka izopropylaminová sůl glyphosatu; hubení dvouděložných plevelů, jednoděložných plevelů</t>
  </si>
  <si>
    <t>l</t>
  </si>
  <si>
    <t>((400+220+1070) *2)/10000*5</t>
  </si>
  <si>
    <t>180401212R00</t>
  </si>
  <si>
    <t>Založení trávníku luční trávník, výsevem, na svahu přes 1:5 do 1:2</t>
  </si>
  <si>
    <t>na půdě předem připravené s pokosením, naložením, odvozem odpadu do 20 km a se složením,</t>
  </si>
  <si>
    <t>400+220</t>
  </si>
  <si>
    <t>183403261R00</t>
  </si>
  <si>
    <t>Obdělávání půdy válením, na svahu přes 1:5 do 1:2</t>
  </si>
  <si>
    <t>400+220+1070</t>
  </si>
  <si>
    <t>185802113R00</t>
  </si>
  <si>
    <t>Hnojení umělým hnojivem naširoko, v rovině nebo na svahu do 1:5</t>
  </si>
  <si>
    <t>půdy nebo trávníku s rozprostřením nebo s rozdělením hnojiva,</t>
  </si>
  <si>
    <t>1070*30/1000000</t>
  </si>
  <si>
    <t>180402112R00</t>
  </si>
  <si>
    <t>Založení trávníku parkový trávník, výsevem, na svahu přes 1:5 do 1:2</t>
  </si>
  <si>
    <t>183403113R00</t>
  </si>
  <si>
    <t>Obdělávání půdy frézováním, v rovině nebo na svahu 1:5</t>
  </si>
  <si>
    <t>počet opakování (3x) : (400+220+1070)*3</t>
  </si>
  <si>
    <t>183403151R00</t>
  </si>
  <si>
    <t>Obdělávání půdy smykováním, v rovině nebo na svahu 1:5</t>
  </si>
  <si>
    <t>183403153R00</t>
  </si>
  <si>
    <t>Obdělávání půdy hrabáním, v rovině nebo na svahu 1:5</t>
  </si>
  <si>
    <t>počet opakování (2x) : (400+220+1070)*2</t>
  </si>
  <si>
    <t>185804312R00</t>
  </si>
  <si>
    <t xml:space="preserve">Zalití rostlin vodou plocha přes 20 m2,  </t>
  </si>
  <si>
    <t>10(opakování) : 0,005*(400+220+1070) *10</t>
  </si>
  <si>
    <t>185851111R00</t>
  </si>
  <si>
    <t>Dovoz vody pro zálivku rostlin dovoz vody pro zálivku rostlin na vzdálenost do 6000 m</t>
  </si>
  <si>
    <t>00572472R</t>
  </si>
  <si>
    <t>směs travní luční, dlouhodobá</t>
  </si>
  <si>
    <t>specifikace viz technická zpráva</t>
  </si>
  <si>
    <t>(400+220)*30/1000</t>
  </si>
  <si>
    <t>08211320R</t>
  </si>
  <si>
    <t>vodné pro vodu pitnou</t>
  </si>
  <si>
    <t>25191158R</t>
  </si>
  <si>
    <t>hnojivo dusíkaté</t>
  </si>
  <si>
    <t xml:space="preserve">kg    </t>
  </si>
  <si>
    <t>1070*30/1000</t>
  </si>
  <si>
    <t>(1070*2)/10000*5</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</si>
  <si>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</si>
  <si>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</si>
  <si>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</si>
  <si>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4</t>
  </si>
  <si>
    <t>184501111R00</t>
  </si>
  <si>
    <t>Zhotovení obalu kmene z juty v jedné vrstvě, v rovině nebo na svahu do 1:5</t>
  </si>
  <si>
    <t>a spodních částí větví stromu</t>
  </si>
  <si>
    <t>1,5 m2/strom - pouze vysokokmen : 4*1,5</t>
  </si>
  <si>
    <t>184808121R00</t>
  </si>
  <si>
    <t>Vyvětvení a tvarový ořez dřevin, H stromu do 5 m</t>
  </si>
  <si>
    <t>184102115R00</t>
  </si>
  <si>
    <t xml:space="preserve">Výsadba dřevin s balem průměr přes 500 do 600 mm, v rovině nebo na svahu do 1:5,  </t>
  </si>
  <si>
    <t>do předem vyhloubené jamky se zalitím,</t>
  </si>
  <si>
    <t>184202112R00</t>
  </si>
  <si>
    <t>Ukotvení dřevin průměr do 100 mm, délka do 3 m</t>
  </si>
  <si>
    <t>třemi a více kůly, s ochranou proti poškození v místě vzepření, (příloha č. 8) při  průměru kůlů do 10 cm,</t>
  </si>
  <si>
    <t xml:space="preserve"> (počet opakování 3x) (80l/strom) : 4*80/1000*3</t>
  </si>
  <si>
    <t>2021R006b</t>
  </si>
  <si>
    <t>příčka půlkulatá, pr. 6 cm, délka 50 cm</t>
  </si>
  <si>
    <t>4*3</t>
  </si>
  <si>
    <t>02656048R</t>
  </si>
  <si>
    <t>dřevina listnatá Lípa; Tilia cordata; obvod kmene 10-12 cm; s balem (textilie+pletivo); vysokokmen</t>
  </si>
  <si>
    <t>05540002R</t>
  </si>
  <si>
    <t>rákos pod omítku; hustý; š = 1 000,0 mm; l = 10 000 mm</t>
  </si>
  <si>
    <t>1,5 m2/strom - pouze vysokokmen : 4*1,5*1,1</t>
  </si>
  <si>
    <t>608500121R</t>
  </si>
  <si>
    <t>kůl vyvazovací l = 200,0 cm; průměr 50 mm; jeden konec špice</t>
  </si>
  <si>
    <t>451504111R00</t>
  </si>
  <si>
    <t>Zřízení lože z kameniva pod dlažbu tl. do 100 mm</t>
  </si>
  <si>
    <t>14*0,7</t>
  </si>
  <si>
    <t>462511161R00</t>
  </si>
  <si>
    <t xml:space="preserve">Zához z lomového kamene neupraveného hmotnost do 80 kg, bez výplně mezer,  </t>
  </si>
  <si>
    <t>831-2</t>
  </si>
  <si>
    <t>provedený ze břehu nebo lešení do sucha nebo do vody</t>
  </si>
  <si>
    <t>v místě přítoku do průlehu : 1*1*0,4*7</t>
  </si>
  <si>
    <t>935112115T00</t>
  </si>
  <si>
    <t>Osazení přík.žlabu do C30/37 XF 4 tl.10cm z tvárnic</t>
  </si>
  <si>
    <t>Včetně  dodání hmot pro lože a vyplnění spár.</t>
  </si>
  <si>
    <t>2*7</t>
  </si>
  <si>
    <t>58344154R</t>
  </si>
  <si>
    <t>štěrkodrť frakce 0,0 až 22,0 mm; třída A</t>
  </si>
  <si>
    <t>14*0,7*0,08*1,834</t>
  </si>
  <si>
    <t>59227518R</t>
  </si>
  <si>
    <t>tvárnice příkopová beton; l = 1000,0 mm; š = 650 mm; h = 150,0 mm</t>
  </si>
  <si>
    <t>14/0,33*1,01</t>
  </si>
  <si>
    <t>IO01-3 : (44-10,5)*0,8*(1,91+1,11)/2</t>
  </si>
  <si>
    <t>IO01-3 startovací a montážní jámy protlak : 2*2*2*2</t>
  </si>
  <si>
    <t>141721102R00</t>
  </si>
  <si>
    <t>Řízené protlačení a vtažení trub PE v hornině 1 - 4 průměru do 160 mm</t>
  </si>
  <si>
    <t>Horizontálně řízené vrtání, vtažení potrubí na principu rozplavování a rozrušování zeminy pomocí vysokotlaké směsi vody a bentonitu. Případné svařování vtahovaného potrubí.</t>
  </si>
  <si>
    <t>IO01-3 : 10,5</t>
  </si>
  <si>
    <t>IO01-3 : ((44-10,5)*(1,91+1,11)/2)*2</t>
  </si>
  <si>
    <t>IO01-3 startovací a montážní jámy protlak : 2*4*2*2</t>
  </si>
  <si>
    <t xml:space="preserve">  IO01-3 : (44-10,5)*0,8*(1,91+1,11)/2</t>
  </si>
  <si>
    <t xml:space="preserve">  IO01-3 startovací a montážní jámy protlak : 2*2*2*2</t>
  </si>
  <si>
    <t>56,468*10</t>
  </si>
  <si>
    <t>včetně strojního přemístění materiálu pro zásyp ze vzdálenosti do 10 m od okraje zásypu</t>
  </si>
  <si>
    <t>IO01-3 : (44-10,5)*0,8*(1,41+0,61)/2</t>
  </si>
  <si>
    <t>IO01-3 : (44-10,5)*0,8*0,4</t>
  </si>
  <si>
    <t>56,468*1,9</t>
  </si>
  <si>
    <t>58330002.AR</t>
  </si>
  <si>
    <t>Kamenivo nestanovené těžené; typ: netříděný; štěrkopísek k zásypu</t>
  </si>
  <si>
    <t>IO01-3 startovací a montážní jámy protlak : (2*2*0,5*2)*1,834</t>
  </si>
  <si>
    <t xml:space="preserve">  IO01-3 : (44-10,5)*0,8*(1,41+0,61)/2</t>
  </si>
  <si>
    <t xml:space="preserve">  IO01-3 startovací a montážní jámy protlak : 2*2*1,5*2</t>
  </si>
  <si>
    <t>39,068*1,834</t>
  </si>
  <si>
    <t>451572111R00</t>
  </si>
  <si>
    <t>Lože pod potrubí, stoky a drobné objekty z kameniva drobného těženého 0÷4 mm</t>
  </si>
  <si>
    <t>IO01-3 : (44-10,5)*0,8*0,1</t>
  </si>
  <si>
    <t>871251121R00</t>
  </si>
  <si>
    <t>Montáž potrubí z plastických hmot z tlakových trubek polyetylenových, vnějšího průměru 110 mm</t>
  </si>
  <si>
    <t>IO01-3 : 44</t>
  </si>
  <si>
    <t>892271111R00</t>
  </si>
  <si>
    <t>Tlakové zkoušky vodovodního potrubí DN 100 nebo 125 mm</t>
  </si>
  <si>
    <t>přísun, montáže, demontáže a odsunu zkoušecího čerpadla, napuštění tlakovou vodou a dodání vody pro tlakovou zkoušku,</t>
  </si>
  <si>
    <t>899912112R00</t>
  </si>
  <si>
    <t>Ocelové objímky (pojízdná sedla)  z pásové oceli pro zasunutí do chráničky montované na potrubí DN 150 mm</t>
  </si>
  <si>
    <t>včetně dodání ocelových objímek a základního nátěru,</t>
  </si>
  <si>
    <t>892273111R00</t>
  </si>
  <si>
    <t>Proplach a desinfekce vodovodního potrubí DN od 80 do 125 mm</t>
  </si>
  <si>
    <t>napuštění a vypuštění vody, dodání vody a desinfekčního prostředku, náklady na bakteriologický rozbor vody,</t>
  </si>
  <si>
    <t>899721112R00</t>
  </si>
  <si>
    <t>Výstražné fólie výstražná fólie pro vodovod, šířka 30 cm</t>
  </si>
  <si>
    <t>899731113R00</t>
  </si>
  <si>
    <t>Signalizační vodič CYY, 4 mm2</t>
  </si>
  <si>
    <t>286136722R</t>
  </si>
  <si>
    <t>trubka vícevrstvá PE100 RC; PE100 RC; hladká; SDR 17,0; da = 90,0 mm; di = 79,2 mm; s = 5,40 mm;  použití pro vodovody</t>
  </si>
  <si>
    <t>IO01-3 : 44*1,1</t>
  </si>
  <si>
    <t>113106231R00</t>
  </si>
  <si>
    <t>Rozebrání vozovek a ploch s jakoukoliv výplní spár   v jakékoliv ploše, ze zámkové dlažky, kladených do lože z kameniva</t>
  </si>
  <si>
    <t>s přemístěním hmot na skládku na vzdálenost do 3 m nebo s naložením na dopravní prostředek</t>
  </si>
  <si>
    <t>IO01-3 startovací a montážní jámy protlak : 2*2</t>
  </si>
  <si>
    <t>113107520R00</t>
  </si>
  <si>
    <t>Odstranění podkladů nebo krytů z kameniva hrubého drceného, v ploše jednotlivě do 50 m2, tloušťka vrstvy 200 mm</t>
  </si>
  <si>
    <t>IO01-3 startovací a montážní jámy protlak : 2*2*2</t>
  </si>
  <si>
    <t>IO01-3 startovací a montážní jámy protlak : 2*2*0,2*2*1,834</t>
  </si>
  <si>
    <t>IO01-3 startovací a montážní jámy protlak : 2*2*0,1*2,2</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</si>
  <si>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</si>
  <si>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</si>
  <si>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</si>
  <si>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2*4</t>
  </si>
  <si>
    <t>891241221R00</t>
  </si>
  <si>
    <t>Montáž vodovodních armatur na potrubí šoupátek v šachtách s ručním kolečkem, DN 80 mm</t>
  </si>
  <si>
    <t>IO 01-3 : 2</t>
  </si>
  <si>
    <t>891241111R00</t>
  </si>
  <si>
    <t>Montáž vodovodních armatur na potrubí šoupátek v otevřeném výkopu nebo v šachtách s osazením zemní soupravy (bez poklopů), DN 80 mm</t>
  </si>
  <si>
    <t>IO 01-3 : 1</t>
  </si>
  <si>
    <t>891245321R00</t>
  </si>
  <si>
    <t>Montáž vodovodních armatur na potrubí zpětných klapek, DN 80 mm</t>
  </si>
  <si>
    <t>722265215R00</t>
  </si>
  <si>
    <t>Vodoměr domovní, závitový, jednovtokový, suchoběžný, DN 32, pro teplotu vody do 30°C, montáž horizontálně i vertikálně, jmenovitý průtok 6,0 m3/hod, PN 16, délka 260 mm</t>
  </si>
  <si>
    <t>722268616R00</t>
  </si>
  <si>
    <t>Vodoměrná sestava s ventilem a ventilem s vypouštěním a zpětnou klapkou včetně šroubení, včetně držáku, DN 50-50, včetně dodávky materiálu</t>
  </si>
  <si>
    <t>28654361R</t>
  </si>
  <si>
    <t>nákružek lemový PPR; PN 20; D = 110,0 mm; spoj svařovaný</t>
  </si>
  <si>
    <t>55254150T</t>
  </si>
  <si>
    <t>FF-kus DN 50 / 300mm TL epoxid trouba přírubová GSK</t>
  </si>
  <si>
    <t>899401112R00</t>
  </si>
  <si>
    <t>Osazení poklopů litinových šoupátkových</t>
  </si>
  <si>
    <t>včetně podezdění</t>
  </si>
  <si>
    <t>422913308R</t>
  </si>
  <si>
    <t>souprava zemní teleskopická šoupátková; pro ruční ovládání šoupat a domovních šoupátek; DN 100-150; rozsah min.1,05m  max. 1,75m; provedení dvoudílné; mat. vnější chránička z PE, ovl.čtyřhran z litiny, vnitřní teleskop ze zink.oceli</t>
  </si>
  <si>
    <t>42200740R</t>
  </si>
  <si>
    <t>poklop uliční typ těžký; šedá litina; použití pro vodu; vnitř.pr.D = 77 mm; D = 190,0 mm; výška 250 mm; pro: armatura pro domovní přípojku</t>
  </si>
  <si>
    <t>891269111R00</t>
  </si>
  <si>
    <t>Montáž vodovodních armatur na potrubí navrtávacích pasů s ventilem Jt 1 Mpa na potrubí z trub osinkocementových, litinových, ocelových nebo plastických hmot, DN 100 mm</t>
  </si>
  <si>
    <t>42273381T</t>
  </si>
  <si>
    <t>HAWLE pas navrtávací 3510 DN 100 - 80 přírubový, pro vodu</t>
  </si>
  <si>
    <t>286543691R</t>
  </si>
  <si>
    <t>příruba volná, k lemovému nákružku; PPR; d = 220,0 mm; D = 114,0 mm; DN 90</t>
  </si>
  <si>
    <t>28654368R</t>
  </si>
  <si>
    <t>příruba volná, k lemovému nákružku; PPR; d = 200,0 mm; D = 94,0 mm; DN 80</t>
  </si>
  <si>
    <t>28613183 MR</t>
  </si>
  <si>
    <t>T-kus 90,0 °; PE 100; redukovaný; SDR 11,0; D = 110,0 mm; D2 = 90 mm; spoj svařovaný</t>
  </si>
  <si>
    <t>55259811R</t>
  </si>
  <si>
    <t>přechod přírubový; PN 10; DN 1 = 80 mm; DN 2 = 50 mm; l = 200 mm; tvárná litina; uvnitř práškový epoxid; vně práškový epoxid</t>
  </si>
  <si>
    <t>286R2</t>
  </si>
  <si>
    <t>Tvarovky a spojovací materiál neobsažený ve specifikaci M+D vodoměrné šachty dle PD</t>
  </si>
  <si>
    <t>42228310R</t>
  </si>
  <si>
    <t>šoupátko přírubové měkcetěsnící klínové, s hladkým a rovným průtokovým kanálem; použití vhodné pro instalaci do země; médium pitná voda, neagresivní tekutina; DN 80; l = 180 mm; PN 10,0; těleso tvárná litina; povrch.ochrana vně i uvnitř epoxidovým práškem; standardní provedení bez ručního kola a zemní soupravy</t>
  </si>
  <si>
    <t>IO 01-3 : 3</t>
  </si>
  <si>
    <t>42266510R</t>
  </si>
  <si>
    <t>filtr přírubový pro voda, vytápění, klimatizace, protipožární systémy, průmysl,; materiál těla tvárná litina, nerez sítko AISI 304,těsnění EPDM; DN 50; l = 230 mm; pracovní teplota 0 až 100 ° C; provozní tlak PN 16</t>
  </si>
  <si>
    <t>IO 01-6 : 3</t>
  </si>
  <si>
    <t>42283452.AR</t>
  </si>
  <si>
    <t>klapka zpětná pro pitnou vodu; PN 16; základní provedení, se svislým sedlem; DN 80; L = 260 mm; ovládání bez ovládání; pracovní teplota do 50 ° C; těleso šedá litina; těsnicí plochy sedel nerez/pryž; povrch.ochrana vně i uvnitř epoxidovým práškem</t>
  </si>
  <si>
    <t>601022191R00</t>
  </si>
  <si>
    <t xml:space="preserve">Omítka stropů a podhledů z hotových směsí adhézní nátěr, dispersní s granulátem,  ,  ,  </t>
  </si>
  <si>
    <t>stávající betonová šachta : 3*2</t>
  </si>
  <si>
    <t>602022191R00</t>
  </si>
  <si>
    <t>Omítka stěn z hotových směsí Doplňkové práce pro omítky stěn z hotových směsí  nátěr penetrační, kontaktní, s granulátem, Penetrace akrylátová; funkce: adhezní můstek; ředidlo: bez nutnosti ředit</t>
  </si>
  <si>
    <t>stávající betonová šachta : (3+2)*2*1,8</t>
  </si>
  <si>
    <t>632477124R00</t>
  </si>
  <si>
    <t>Reprofilace vodorovných betonových povrchů polymercementová malta+penetrace, tloušťky do 15 mm</t>
  </si>
  <si>
    <t>801-4</t>
  </si>
  <si>
    <t>rozmíchání směsi s vodou, nanesení stěrky</t>
  </si>
  <si>
    <t>stávající betonová šachta podlaha : 3*2</t>
  </si>
  <si>
    <t>632479511R00</t>
  </si>
  <si>
    <t>Reprofilace vodorovných betonových povrchů ochranný nátěr betonářské oceli, tloušťky 2 mm</t>
  </si>
  <si>
    <t>stávající betonová šachta 10% : (6+18)*0,1</t>
  </si>
  <si>
    <t>614471715R00</t>
  </si>
  <si>
    <t>Vyspravení vnitřních betonových a železobetonových konstrukcí a panelů cementovou maltou adhezní můstek a nátěr antikorozní pro jakoukoliv velikost opravované plochy</t>
  </si>
  <si>
    <t>stávající betonová šachta : 6+18</t>
  </si>
  <si>
    <t>622474120R00</t>
  </si>
  <si>
    <t>Reprofilace betonových povrchů maltou sanační, tloušťky 20 mm</t>
  </si>
  <si>
    <t>632477122R00</t>
  </si>
  <si>
    <t>Reprofilace vodorovných betonových povrchů polymercementová malta+penetrace, tloušťky  do 5 mm</t>
  </si>
  <si>
    <t>712378106T00</t>
  </si>
  <si>
    <t>Těsnící manžeta</t>
  </si>
  <si>
    <t>Osazení a ukotvení prostupu, utěsnění PU pěnou, přitavení límce a doplnění zálivkovou hmotou.Parametry dle PD</t>
  </si>
  <si>
    <t>711212015RT1</t>
  </si>
  <si>
    <t>Izolace proti vodě stěrka hydroizolační vyztužená tkaninou bitumenová, proti tlakové vodě</t>
  </si>
  <si>
    <t>stávající betonová šachta : 6</t>
  </si>
  <si>
    <t>stávající betonová šachta : 18</t>
  </si>
  <si>
    <t>998711101R00</t>
  </si>
  <si>
    <t>Přesun hmot pro izolace proti vodě svisle do 6 m</t>
  </si>
  <si>
    <t>967042702R00</t>
  </si>
  <si>
    <t>Odsekání zdiva z kamene nebo betonu plošné tloušťky do 20 mm</t>
  </si>
  <si>
    <t>z pomocného lešení o výšce podlahy do 1900 mm a pro zatížení do 1,5 kPa  (150 kg/m2),</t>
  </si>
  <si>
    <t>622903111R00</t>
  </si>
  <si>
    <t>Očištění zdiva nebo betonu zdí a valů před započetím oprav ručně</t>
  </si>
  <si>
    <t>před započetím oprav</t>
  </si>
  <si>
    <t>2101</t>
  </si>
  <si>
    <t>TRUBKA FLEXIBILNÍ DN40</t>
  </si>
  <si>
    <t>21011</t>
  </si>
  <si>
    <t>TRUBKA FLEXIBILNÍ DN110</t>
  </si>
  <si>
    <t>21012</t>
  </si>
  <si>
    <t>TRUBKA PEVNÁ DVOUPLÁŠŤOVÁ DN110</t>
  </si>
  <si>
    <t>21013</t>
  </si>
  <si>
    <t>KABEL SILOVÝ,IZOLACE PVC CYKY-J 3x1.5</t>
  </si>
  <si>
    <t>21014</t>
  </si>
  <si>
    <t>KABEL SILOVÝ,IZOLACE PVC CYKY-J 4x16</t>
  </si>
  <si>
    <t>21015</t>
  </si>
  <si>
    <t>UKONČENÍ VODIČŮ NA SVORKOVNICI Do  16 mm2</t>
  </si>
  <si>
    <t>21016</t>
  </si>
  <si>
    <t>OCELOVÝ DRÁT POZINKOVANÝ Drát 10 drát o 10mm(0,62kg/m), volně</t>
  </si>
  <si>
    <t>21017</t>
  </si>
  <si>
    <t>SVORKA HROMOSVODNÍ,UZEMŇOVACÍ SP připojovací</t>
  </si>
  <si>
    <t>21018</t>
  </si>
  <si>
    <t>SVORKA HROMOSVODNÍ,UZEMŇOVACÍ SS spojovací</t>
  </si>
  <si>
    <t>21019</t>
  </si>
  <si>
    <t>SP250/1000 stožárové pouzdro</t>
  </si>
  <si>
    <t>210191</t>
  </si>
  <si>
    <t>STOŽÁR ULIČNÍ BEZPATICOVÝ 3st. - 133/89/60 - 5+0,8m žárově zinkovaný</t>
  </si>
  <si>
    <t>210192</t>
  </si>
  <si>
    <t>STOŽÁR ULIČNÍ BEZPATICOVÝ 3st. - 133/89/60 - 6+0,8m žárově zinkovaný</t>
  </si>
  <si>
    <t>210193</t>
  </si>
  <si>
    <t>Ochranné manžety OM 133</t>
  </si>
  <si>
    <t>210194</t>
  </si>
  <si>
    <t>STOŽÁROVÁ VÝZBROJ - ve tř.II 1xE27, /Un IP 20, tř.II</t>
  </si>
  <si>
    <t>210195</t>
  </si>
  <si>
    <t>TAVNÁ VLOŽKA E27+STYČ.KROUŽEK 6A,char.normální</t>
  </si>
  <si>
    <t>210196</t>
  </si>
  <si>
    <t>SVÍTIDLA PRO VEŘEJNÉ OSVĚTLENÍ A - uliční LED, 4536lm, 3.000K, optika T2, IP65, tř.II</t>
  </si>
  <si>
    <t xml:space="preserve"> - včetně světelných zdrojů</t>
  </si>
  <si>
    <t>Konkrétní typ svítidel bude vybrán dle standardů uživatele</t>
  </si>
  <si>
    <t>Pro vybraný typ svítidel musí být proveden kontrolní výpočet osvětlení (dle požadavků platných norem a předpisů)</t>
  </si>
  <si>
    <t>210197</t>
  </si>
  <si>
    <t>SVÍTIDLA PRO VEŘEJNÉ OSVĚTLENÍ B - uliční LED, 1000lm, 3.000K, optika T1, IP65, tř.II</t>
  </si>
  <si>
    <t>210198</t>
  </si>
  <si>
    <t>PŘÍSLUŠENSTVÍ SVÍTIDEL LED inteligentní řídící jednotka 100-240V, 50Hz, IP54</t>
  </si>
  <si>
    <t>210199</t>
  </si>
  <si>
    <t>SVÍTIDLA PRO VEŘEJNÉ OSVĚTLENÍ příspěvek na recyklaci</t>
  </si>
  <si>
    <t>210-20</t>
  </si>
  <si>
    <t>VYVOLANÉ PRÁCE opětovné napojení rychlostního radaru</t>
  </si>
  <si>
    <t>set</t>
  </si>
  <si>
    <t>210-21</t>
  </si>
  <si>
    <t>Uprava stavajiciho zarizeni</t>
  </si>
  <si>
    <t>210-22</t>
  </si>
  <si>
    <t>Napojeni na stavajici zarizeni</t>
  </si>
  <si>
    <t>210-23</t>
  </si>
  <si>
    <t>Zabezpeceni pracoviste</t>
  </si>
  <si>
    <t>210-24</t>
  </si>
  <si>
    <t>Strojhodiny jeřábu</t>
  </si>
  <si>
    <t>210-25</t>
  </si>
  <si>
    <t>Strojhodiny montážní plošiny</t>
  </si>
  <si>
    <t>210-26</t>
  </si>
  <si>
    <t>SPOLUPRACE S DODAVATELEM při zapojovani a zkouskach</t>
  </si>
  <si>
    <t>210-27</t>
  </si>
  <si>
    <t>Revizni technik</t>
  </si>
  <si>
    <t xml:space="preserve"> PROVEDENI REVIZNICH ZKOUSEK</t>
  </si>
  <si>
    <t xml:space="preserve"> DLE ČSN 33 2000-6 ed.2</t>
  </si>
  <si>
    <t>210-28</t>
  </si>
  <si>
    <t>Spoluprace s reviz.technikem</t>
  </si>
  <si>
    <t>210-281</t>
  </si>
  <si>
    <t>210-29</t>
  </si>
  <si>
    <t>KABEL SILOVÝ,IZOLACE PVC do průřezu 4x25 , volně</t>
  </si>
  <si>
    <t>210-30</t>
  </si>
  <si>
    <t xml:space="preserve"> UKONČENÍ VODIČŮ NA SVORKOVNICI Do  16 mm2</t>
  </si>
  <si>
    <t>210-31</t>
  </si>
  <si>
    <t>Demontaz stavajiciho zarizeni</t>
  </si>
  <si>
    <t>460-1</t>
  </si>
  <si>
    <t xml:space="preserve"> VYTÝČENÍ TRATI Kabelové vedení v zastaveném prostoru</t>
  </si>
  <si>
    <t>km</t>
  </si>
  <si>
    <t>460-10</t>
  </si>
  <si>
    <t>Položení chráničky vč.zakrytí</t>
  </si>
  <si>
    <t>KŘIŽOVATKA S PODZEMNÍMI SÍTĚMI</t>
  </si>
  <si>
    <t>(bude upřesněno podle skut. stavu, zjištěného při zemních pracích)</t>
  </si>
  <si>
    <t>460-11</t>
  </si>
  <si>
    <t>protikořenová folie (netkaná textilie) - š.0.75m</t>
  </si>
  <si>
    <t>460-12</t>
  </si>
  <si>
    <t>ZÁHOZ KABELOVÉ RÝHY Zemina třídy 3, šíře 350mm,hloubka 800mm</t>
  </si>
  <si>
    <t>460-13</t>
  </si>
  <si>
    <t>ZÁHOZ KABELOVÉ RÝHY Zemina třídy 3, šíře 650mm,hloubka 1200mm</t>
  </si>
  <si>
    <t>ODVOZ ZEMINY</t>
  </si>
  <si>
    <t>460-14</t>
  </si>
  <si>
    <t>ODVOZ ZEMINY Do vzdálenosti 1 km</t>
  </si>
  <si>
    <t>ÚPRAVA POVRCHU</t>
  </si>
  <si>
    <t>460-15</t>
  </si>
  <si>
    <t>Provizorní úprava terénu v zemina třídy 3</t>
  </si>
  <si>
    <t>V rozpočtu nejsou zahrnuty :</t>
  </si>
  <si>
    <t>- zábory pozemků, místní poplatky</t>
  </si>
  <si>
    <t>- dopravní značení, označení stavby</t>
  </si>
  <si>
    <t>- vytyčení podzemních sítí a geodetické zaměření</t>
  </si>
  <si>
    <t>460-2</t>
  </si>
  <si>
    <t>JÁMA PRO STOŽÁRY VER.OSVĚTLENÍ  O OBJEMU DO 2 m3 Zemina třídy 3,ručně</t>
  </si>
  <si>
    <t>ZÁHOZ JÁMY,UPĚCHOVÁNÍ,ÚPRAVA</t>
  </si>
  <si>
    <t>POVRCHU</t>
  </si>
  <si>
    <t>460-3</t>
  </si>
  <si>
    <t>ZÁHOZ JÁMY,UPĚCHOVÁNÍ,ÚPRAVA POVRCHU V zemine třídy 3-4</t>
  </si>
  <si>
    <t>POUZDROVÝ ZÁKL.PRO STOŽ.VENK. OSV.</t>
  </si>
  <si>
    <t>460-4</t>
  </si>
  <si>
    <t>POUZDROVÝ ZÁKL.PRO STOŽ.VENK. OSV D250x1000 mm</t>
  </si>
  <si>
    <t>460-5</t>
  </si>
  <si>
    <t xml:space="preserve"> HLOUBENÍ KABELOVÉ RÝHY Zemina třídy 3, šíře 350mm,hloubka 800mm</t>
  </si>
  <si>
    <t>460-6</t>
  </si>
  <si>
    <t xml:space="preserve"> HLOUBENÍ KABELOVÉ RÝHY Zemina třídy 3, šíře 650mm,hloubka 1200mm</t>
  </si>
  <si>
    <t>460-7</t>
  </si>
  <si>
    <t xml:space="preserve"> ZŘÍZENÍ KABELOVÉHO LOŽE Z kopaného písku, bez zakrytí, šíře do 65cm,tloušťka 10cm</t>
  </si>
  <si>
    <t>460-8</t>
  </si>
  <si>
    <t>ZÁKLAD Z PROSTÉHO BETONU Do rostlé zeminy bez bednění</t>
  </si>
  <si>
    <t>460-9</t>
  </si>
  <si>
    <t>FOLIE VÝSTRAŽNÁ Z PVC Do šířky 20cm</t>
  </si>
  <si>
    <t>PPV 6,00% z montáže: materiál + práce</t>
  </si>
  <si>
    <t>92</t>
  </si>
  <si>
    <t>PPV 1,00% z nátěrů a zemních prací</t>
  </si>
  <si>
    <t>93</t>
  </si>
  <si>
    <t>Dodav. dokumentace</t>
  </si>
  <si>
    <t>Rizika a pojištění</t>
  </si>
  <si>
    <t>Opravy v záruce 5,00%</t>
  </si>
  <si>
    <t>GZS</t>
  </si>
  <si>
    <t>005122 R</t>
  </si>
  <si>
    <t>Provozní vlivy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</si>
</sst>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8" fillId="0" borderId="0" xfId="0" applyNumberFormat="1" applyFont="1" applyAlignment="1">
      <alignment wrapText="1"/>
    </xf>
    <xf numFmtId="0" fontId="17"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7" fillId="0" borderId="0" xfId="0" applyNumberFormat="1" applyFont="1" applyBorder="1" applyAlignment="1">
      <alignment vertical="top" wrapText="1"/>
    </xf>
    <xf numFmtId="165"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odUeDHxUkslPmhaZJ2HjmWONCR5+bnVY2NYUfxiGKRMfiQQc6U1xrHNWAcJDjKsKZJaxB26h/Ef0HdGXUsESbw==" saltValue="nmAxPmmfhltcYzRfgu491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1"/>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44</v>
      </c>
      <c r="E2" s="107" t="s">
        <v>45</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46</v>
      </c>
      <c r="E5" s="87"/>
      <c r="F5" s="87"/>
      <c r="G5" s="87"/>
      <c r="H5" s="18" t="s">
        <v>40</v>
      </c>
      <c r="I5" s="124" t="s">
        <v>50</v>
      </c>
      <c r="J5" s="8"/>
    </row>
    <row r="6" spans="1:15" ht="15.75" customHeight="1" x14ac:dyDescent="0.2">
      <c r="A6" s="2"/>
      <c r="B6" s="27"/>
      <c r="C6" s="52"/>
      <c r="D6" s="121" t="s">
        <v>47</v>
      </c>
      <c r="E6" s="88"/>
      <c r="F6" s="88"/>
      <c r="G6" s="88"/>
      <c r="H6" s="18" t="s">
        <v>34</v>
      </c>
      <c r="I6" s="124" t="s">
        <v>51</v>
      </c>
      <c r="J6" s="8"/>
    </row>
    <row r="7" spans="1:15" ht="15.75" customHeight="1" x14ac:dyDescent="0.2">
      <c r="A7" s="2"/>
      <c r="B7" s="28"/>
      <c r="C7" s="53"/>
      <c r="D7" s="123" t="s">
        <v>49</v>
      </c>
      <c r="E7" s="122" t="s">
        <v>48</v>
      </c>
      <c r="F7" s="89"/>
      <c r="G7" s="89"/>
      <c r="H7" s="23"/>
      <c r="I7" s="22"/>
      <c r="J7" s="33"/>
    </row>
    <row r="8" spans="1:15" ht="24" hidden="1" customHeight="1" x14ac:dyDescent="0.2">
      <c r="A8" s="2"/>
      <c r="B8" s="30" t="s">
        <v>20</v>
      </c>
      <c r="D8" s="125" t="s">
        <v>43</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t="s">
        <v>43</v>
      </c>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4" t="s">
        <v>24</v>
      </c>
      <c r="B16" s="37" t="s">
        <v>24</v>
      </c>
      <c r="C16" s="58"/>
      <c r="D16" s="59"/>
      <c r="E16" s="79"/>
      <c r="F16" s="80"/>
      <c r="G16" s="79"/>
      <c r="H16" s="80"/>
      <c r="I16" s="79">
        <f>SUMIF(F97:F167,A16,I97:I167)+SUMIF(F97:F167,"PSU",I97:I167)</f>
        <v>0</v>
      </c>
      <c r="J16" s="81"/>
    </row>
    <row r="17" spans="1:10" ht="23.25" customHeight="1" x14ac:dyDescent="0.2">
      <c r="A17" s="194" t="s">
        <v>25</v>
      </c>
      <c r="B17" s="37" t="s">
        <v>25</v>
      </c>
      <c r="C17" s="58"/>
      <c r="D17" s="59"/>
      <c r="E17" s="79"/>
      <c r="F17" s="80"/>
      <c r="G17" s="79"/>
      <c r="H17" s="80"/>
      <c r="I17" s="79">
        <f>SUMIF(F97:F167,A17,I97:I167)</f>
        <v>0</v>
      </c>
      <c r="J17" s="81"/>
    </row>
    <row r="18" spans="1:10" ht="23.25" customHeight="1" x14ac:dyDescent="0.2">
      <c r="A18" s="194" t="s">
        <v>26</v>
      </c>
      <c r="B18" s="37" t="s">
        <v>26</v>
      </c>
      <c r="C18" s="58"/>
      <c r="D18" s="59"/>
      <c r="E18" s="79"/>
      <c r="F18" s="80"/>
      <c r="G18" s="79"/>
      <c r="H18" s="80"/>
      <c r="I18" s="79">
        <f>SUMIF(F97:F167,A18,I97:I167)</f>
        <v>0</v>
      </c>
      <c r="J18" s="81"/>
    </row>
    <row r="19" spans="1:10" ht="23.25" customHeight="1" x14ac:dyDescent="0.2">
      <c r="A19" s="194" t="s">
        <v>268</v>
      </c>
      <c r="B19" s="37" t="s">
        <v>27</v>
      </c>
      <c r="C19" s="58"/>
      <c r="D19" s="59"/>
      <c r="E19" s="79"/>
      <c r="F19" s="80"/>
      <c r="G19" s="79"/>
      <c r="H19" s="80"/>
      <c r="I19" s="79">
        <f>SUMIF(F97:F167,A19,I97:I167)</f>
        <v>0</v>
      </c>
      <c r="J19" s="81"/>
    </row>
    <row r="20" spans="1:10" ht="23.25" customHeight="1" x14ac:dyDescent="0.2">
      <c r="A20" s="194" t="s">
        <v>269</v>
      </c>
      <c r="B20" s="37" t="s">
        <v>28</v>
      </c>
      <c r="C20" s="58"/>
      <c r="D20" s="59"/>
      <c r="E20" s="79"/>
      <c r="F20" s="80"/>
      <c r="G20" s="79"/>
      <c r="H20" s="80"/>
      <c r="I20" s="79">
        <f>SUMIF(F97:F167,A20,I97:I167)</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12</v>
      </c>
      <c r="F24" s="38" t="s">
        <v>0</v>
      </c>
      <c r="G24" s="91">
        <f>A23</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102</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57</v>
      </c>
      <c r="C39" s="145"/>
      <c r="D39" s="145"/>
      <c r="E39" s="145"/>
      <c r="F39" s="146">
        <f>'01 1 Pol'!AE34+'D 1 D 1.1 Pol'!AE1898+'D 1 D 1.2a Pol'!AE520+'D 1 D 1.2b Pol'!AE19+'D 1 D 1.4.1 Pol'!AE762+'D 1 D 1.4.2 Pol'!AE94+'D 1 D 1.4.3 Pol'!AE91+'D 1 D 1.4.4 Pol'!AE83+'D 1 D 1.4.5-1 Pol'!AE572+'D 1 D 1.4.5-2 Pol'!AE51+'D 1 D 1.4.5-3 Pol'!AE32+'D 1 D 1.4.5-4 Pol'!AE26+'D 1 D 1.4.5-5 Pol'!AE22+'D 1 D 1.4.5-6 Pol'!AE28+'D 2 1 Pol'!AE249+'D 3 1 Pol'!AE124+'IO 01 1 Pol'!AE188+'IO 02 1 Pol'!AE86</f>
        <v>0</v>
      </c>
      <c r="G39" s="147">
        <f>'01 1 Pol'!AF34+'D 1 D 1.1 Pol'!AF1898+'D 1 D 1.2a Pol'!AF520+'D 1 D 1.2b Pol'!AF19+'D 1 D 1.4.1 Pol'!AF762+'D 1 D 1.4.2 Pol'!AF94+'D 1 D 1.4.3 Pol'!AF91+'D 1 D 1.4.4 Pol'!AF83+'D 1 D 1.4.5-1 Pol'!AF572+'D 1 D 1.4.5-2 Pol'!AF51+'D 1 D 1.4.5-3 Pol'!AF32+'D 1 D 1.4.5-4 Pol'!AF26+'D 1 D 1.4.5-5 Pol'!AF22+'D 1 D 1.4.5-6 Pol'!AF28+'D 2 1 Pol'!AF249+'D 3 1 Pol'!AF124+'IO 01 1 Pol'!AF188+'IO 02 1 Pol'!AF86</f>
        <v>0</v>
      </c>
      <c r="H39" s="148">
        <f>(F39*SazbaDPH1/100)+(G39*SazbaDPH2/100)</f>
        <v>0</v>
      </c>
      <c r="I39" s="148">
        <f>F39+G39+H39</f>
        <v>0</v>
      </c>
      <c r="J39" s="149" t="str">
        <f>IF(CenaCelkemVypocet=0,"",I39/CenaCelkemVypocet*100)</f>
        <v/>
      </c>
    </row>
    <row r="40" spans="1:10" ht="25.5" customHeight="1" x14ac:dyDescent="0.2">
      <c r="A40" s="134">
        <v>2</v>
      </c>
      <c r="B40" s="150"/>
      <c r="C40" s="151" t="s">
        <v>58</v>
      </c>
      <c r="D40" s="151"/>
      <c r="E40" s="151"/>
      <c r="F40" s="152"/>
      <c r="G40" s="153"/>
      <c r="H40" s="153">
        <f>(F40*SazbaDPH1/100)+(G40*SazbaDPH2/100)</f>
        <v>0</v>
      </c>
      <c r="I40" s="153"/>
      <c r="J40" s="154"/>
    </row>
    <row r="41" spans="1:10" ht="25.5" customHeight="1" x14ac:dyDescent="0.2">
      <c r="A41" s="134">
        <v>2</v>
      </c>
      <c r="B41" s="150" t="s">
        <v>59</v>
      </c>
      <c r="C41" s="151" t="s">
        <v>60</v>
      </c>
      <c r="D41" s="151"/>
      <c r="E41" s="151"/>
      <c r="F41" s="152">
        <f>'01 1 Pol'!AE34</f>
        <v>0</v>
      </c>
      <c r="G41" s="153">
        <f>'01 1 Pol'!AF34</f>
        <v>0</v>
      </c>
      <c r="H41" s="153">
        <f>(F41*SazbaDPH1/100)+(G41*SazbaDPH2/100)</f>
        <v>0</v>
      </c>
      <c r="I41" s="153">
        <f>F41+G41+H41</f>
        <v>0</v>
      </c>
      <c r="J41" s="154" t="str">
        <f>IF(CenaCelkemVypocet=0,"",I41/CenaCelkemVypocet*100)</f>
        <v/>
      </c>
    </row>
    <row r="42" spans="1:10" ht="25.5" customHeight="1" x14ac:dyDescent="0.2">
      <c r="A42" s="134">
        <v>3</v>
      </c>
      <c r="B42" s="155" t="s">
        <v>61</v>
      </c>
      <c r="C42" s="145" t="s">
        <v>62</v>
      </c>
      <c r="D42" s="145"/>
      <c r="E42" s="145"/>
      <c r="F42" s="156">
        <f>'01 1 Pol'!AE34</f>
        <v>0</v>
      </c>
      <c r="G42" s="148">
        <f>'01 1 Pol'!AF34</f>
        <v>0</v>
      </c>
      <c r="H42" s="148">
        <f>(F42*SazbaDPH1/100)+(G42*SazbaDPH2/100)</f>
        <v>0</v>
      </c>
      <c r="I42" s="148">
        <f>F42+G42+H42</f>
        <v>0</v>
      </c>
      <c r="J42" s="149" t="str">
        <f>IF(CenaCelkemVypocet=0,"",I42/CenaCelkemVypocet*100)</f>
        <v/>
      </c>
    </row>
    <row r="43" spans="1:10" ht="25.5" customHeight="1" x14ac:dyDescent="0.2">
      <c r="A43" s="134">
        <v>2</v>
      </c>
      <c r="B43" s="150" t="s">
        <v>63</v>
      </c>
      <c r="C43" s="151" t="s">
        <v>64</v>
      </c>
      <c r="D43" s="151"/>
      <c r="E43" s="151"/>
      <c r="F43" s="152">
        <f>'D 1 D 1.1 Pol'!AE1898+'D 1 D 1.2a Pol'!AE520+'D 1 D 1.2b Pol'!AE19+'D 1 D 1.4.1 Pol'!AE762+'D 1 D 1.4.2 Pol'!AE94+'D 1 D 1.4.3 Pol'!AE91+'D 1 D 1.4.4 Pol'!AE83+'D 1 D 1.4.5-1 Pol'!AE572+'D 1 D 1.4.5-2 Pol'!AE51+'D 1 D 1.4.5-3 Pol'!AE32+'D 1 D 1.4.5-4 Pol'!AE26+'D 1 D 1.4.5-5 Pol'!AE22+'D 1 D 1.4.5-6 Pol'!AE28</f>
        <v>0</v>
      </c>
      <c r="G43" s="153">
        <f>'D 1 D 1.1 Pol'!AF1898+'D 1 D 1.2a Pol'!AF520+'D 1 D 1.2b Pol'!AF19+'D 1 D 1.4.1 Pol'!AF762+'D 1 D 1.4.2 Pol'!AF94+'D 1 D 1.4.3 Pol'!AF91+'D 1 D 1.4.4 Pol'!AF83+'D 1 D 1.4.5-1 Pol'!AF572+'D 1 D 1.4.5-2 Pol'!AF51+'D 1 D 1.4.5-3 Pol'!AF32+'D 1 D 1.4.5-4 Pol'!AF26+'D 1 D 1.4.5-5 Pol'!AF22+'D 1 D 1.4.5-6 Pol'!AF28</f>
        <v>0</v>
      </c>
      <c r="H43" s="153">
        <f>(F43*SazbaDPH1/100)+(G43*SazbaDPH2/100)</f>
        <v>0</v>
      </c>
      <c r="I43" s="153">
        <f>F43+G43+H43</f>
        <v>0</v>
      </c>
      <c r="J43" s="154" t="str">
        <f>IF(CenaCelkemVypocet=0,"",I43/CenaCelkemVypocet*100)</f>
        <v/>
      </c>
    </row>
    <row r="44" spans="1:10" ht="25.5" customHeight="1" x14ac:dyDescent="0.2">
      <c r="A44" s="134">
        <v>3</v>
      </c>
      <c r="B44" s="155" t="s">
        <v>65</v>
      </c>
      <c r="C44" s="145" t="s">
        <v>66</v>
      </c>
      <c r="D44" s="145"/>
      <c r="E44" s="145"/>
      <c r="F44" s="156">
        <f>'D 1 D 1.1 Pol'!AE1898</f>
        <v>0</v>
      </c>
      <c r="G44" s="148">
        <f>'D 1 D 1.1 Pol'!AF1898</f>
        <v>0</v>
      </c>
      <c r="H44" s="148">
        <f>(F44*SazbaDPH1/100)+(G44*SazbaDPH2/100)</f>
        <v>0</v>
      </c>
      <c r="I44" s="148">
        <f>F44+G44+H44</f>
        <v>0</v>
      </c>
      <c r="J44" s="149" t="str">
        <f>IF(CenaCelkemVypocet=0,"",I44/CenaCelkemVypocet*100)</f>
        <v/>
      </c>
    </row>
    <row r="45" spans="1:10" ht="25.5" customHeight="1" x14ac:dyDescent="0.2">
      <c r="A45" s="134">
        <v>3</v>
      </c>
      <c r="B45" s="155" t="s">
        <v>67</v>
      </c>
      <c r="C45" s="145" t="s">
        <v>68</v>
      </c>
      <c r="D45" s="145"/>
      <c r="E45" s="145"/>
      <c r="F45" s="156">
        <f>'D 1 D 1.2a Pol'!AE520</f>
        <v>0</v>
      </c>
      <c r="G45" s="148">
        <f>'D 1 D 1.2a Pol'!AF520</f>
        <v>0</v>
      </c>
      <c r="H45" s="148">
        <f>(F45*SazbaDPH1/100)+(G45*SazbaDPH2/100)</f>
        <v>0</v>
      </c>
      <c r="I45" s="148">
        <f>F45+G45+H45</f>
        <v>0</v>
      </c>
      <c r="J45" s="149" t="str">
        <f>IF(CenaCelkemVypocet=0,"",I45/CenaCelkemVypocet*100)</f>
        <v/>
      </c>
    </row>
    <row r="46" spans="1:10" ht="25.5" customHeight="1" x14ac:dyDescent="0.2">
      <c r="A46" s="134">
        <v>3</v>
      </c>
      <c r="B46" s="155" t="s">
        <v>69</v>
      </c>
      <c r="C46" s="145" t="s">
        <v>70</v>
      </c>
      <c r="D46" s="145"/>
      <c r="E46" s="145"/>
      <c r="F46" s="156">
        <f>'D 1 D 1.2b Pol'!AE19</f>
        <v>0</v>
      </c>
      <c r="G46" s="148">
        <f>'D 1 D 1.2b Pol'!AF19</f>
        <v>0</v>
      </c>
      <c r="H46" s="148">
        <f>(F46*SazbaDPH1/100)+(G46*SazbaDPH2/100)</f>
        <v>0</v>
      </c>
      <c r="I46" s="148">
        <f>F46+G46+H46</f>
        <v>0</v>
      </c>
      <c r="J46" s="149" t="str">
        <f>IF(CenaCelkemVypocet=0,"",I46/CenaCelkemVypocet*100)</f>
        <v/>
      </c>
    </row>
    <row r="47" spans="1:10" ht="25.5" customHeight="1" x14ac:dyDescent="0.2">
      <c r="A47" s="134">
        <v>3</v>
      </c>
      <c r="B47" s="155" t="s">
        <v>71</v>
      </c>
      <c r="C47" s="145" t="s">
        <v>72</v>
      </c>
      <c r="D47" s="145"/>
      <c r="E47" s="145"/>
      <c r="F47" s="156">
        <f>'D 1 D 1.4.1 Pol'!AE762</f>
        <v>0</v>
      </c>
      <c r="G47" s="148">
        <f>'D 1 D 1.4.1 Pol'!AF762</f>
        <v>0</v>
      </c>
      <c r="H47" s="148">
        <f>(F47*SazbaDPH1/100)+(G47*SazbaDPH2/100)</f>
        <v>0</v>
      </c>
      <c r="I47" s="148">
        <f>F47+G47+H47</f>
        <v>0</v>
      </c>
      <c r="J47" s="149" t="str">
        <f>IF(CenaCelkemVypocet=0,"",I47/CenaCelkemVypocet*100)</f>
        <v/>
      </c>
    </row>
    <row r="48" spans="1:10" ht="25.5" customHeight="1" x14ac:dyDescent="0.2">
      <c r="A48" s="134">
        <v>3</v>
      </c>
      <c r="B48" s="155" t="s">
        <v>73</v>
      </c>
      <c r="C48" s="145" t="s">
        <v>74</v>
      </c>
      <c r="D48" s="145"/>
      <c r="E48" s="145"/>
      <c r="F48" s="156">
        <f>'D 1 D 1.4.2 Pol'!AE94</f>
        <v>0</v>
      </c>
      <c r="G48" s="148">
        <f>'D 1 D 1.4.2 Pol'!AF94</f>
        <v>0</v>
      </c>
      <c r="H48" s="148">
        <f>(F48*SazbaDPH1/100)+(G48*SazbaDPH2/100)</f>
        <v>0</v>
      </c>
      <c r="I48" s="148">
        <f>F48+G48+H48</f>
        <v>0</v>
      </c>
      <c r="J48" s="149" t="str">
        <f>IF(CenaCelkemVypocet=0,"",I48/CenaCelkemVypocet*100)</f>
        <v/>
      </c>
    </row>
    <row r="49" spans="1:10" ht="25.5" customHeight="1" x14ac:dyDescent="0.2">
      <c r="A49" s="134">
        <v>3</v>
      </c>
      <c r="B49" s="155" t="s">
        <v>75</v>
      </c>
      <c r="C49" s="145" t="s">
        <v>76</v>
      </c>
      <c r="D49" s="145"/>
      <c r="E49" s="145"/>
      <c r="F49" s="156">
        <f>'D 1 D 1.4.3 Pol'!AE91</f>
        <v>0</v>
      </c>
      <c r="G49" s="148">
        <f>'D 1 D 1.4.3 Pol'!AF91</f>
        <v>0</v>
      </c>
      <c r="H49" s="148">
        <f>(F49*SazbaDPH1/100)+(G49*SazbaDPH2/100)</f>
        <v>0</v>
      </c>
      <c r="I49" s="148">
        <f>F49+G49+H49</f>
        <v>0</v>
      </c>
      <c r="J49" s="149" t="str">
        <f>IF(CenaCelkemVypocet=0,"",I49/CenaCelkemVypocet*100)</f>
        <v/>
      </c>
    </row>
    <row r="50" spans="1:10" ht="25.5" customHeight="1" x14ac:dyDescent="0.2">
      <c r="A50" s="134">
        <v>3</v>
      </c>
      <c r="B50" s="155" t="s">
        <v>77</v>
      </c>
      <c r="C50" s="145" t="s">
        <v>78</v>
      </c>
      <c r="D50" s="145"/>
      <c r="E50" s="145"/>
      <c r="F50" s="156">
        <f>'D 1 D 1.4.4 Pol'!AE83</f>
        <v>0</v>
      </c>
      <c r="G50" s="148">
        <f>'D 1 D 1.4.4 Pol'!AF83</f>
        <v>0</v>
      </c>
      <c r="H50" s="148">
        <f>(F50*SazbaDPH1/100)+(G50*SazbaDPH2/100)</f>
        <v>0</v>
      </c>
      <c r="I50" s="148">
        <f>F50+G50+H50</f>
        <v>0</v>
      </c>
      <c r="J50" s="149" t="str">
        <f>IF(CenaCelkemVypocet=0,"",I50/CenaCelkemVypocet*100)</f>
        <v/>
      </c>
    </row>
    <row r="51" spans="1:10" ht="25.5" customHeight="1" x14ac:dyDescent="0.2">
      <c r="A51" s="134">
        <v>3</v>
      </c>
      <c r="B51" s="155" t="s">
        <v>79</v>
      </c>
      <c r="C51" s="145" t="s">
        <v>80</v>
      </c>
      <c r="D51" s="145"/>
      <c r="E51" s="145"/>
      <c r="F51" s="156">
        <f>'D 1 D 1.4.5-1 Pol'!AE572</f>
        <v>0</v>
      </c>
      <c r="G51" s="148">
        <f>'D 1 D 1.4.5-1 Pol'!AF572</f>
        <v>0</v>
      </c>
      <c r="H51" s="148">
        <f>(F51*SazbaDPH1/100)+(G51*SazbaDPH2/100)</f>
        <v>0</v>
      </c>
      <c r="I51" s="148">
        <f>F51+G51+H51</f>
        <v>0</v>
      </c>
      <c r="J51" s="149" t="str">
        <f>IF(CenaCelkemVypocet=0,"",I51/CenaCelkemVypocet*100)</f>
        <v/>
      </c>
    </row>
    <row r="52" spans="1:10" ht="25.5" customHeight="1" x14ac:dyDescent="0.2">
      <c r="A52" s="134">
        <v>3</v>
      </c>
      <c r="B52" s="155" t="s">
        <v>81</v>
      </c>
      <c r="C52" s="145" t="s">
        <v>82</v>
      </c>
      <c r="D52" s="145"/>
      <c r="E52" s="145"/>
      <c r="F52" s="156">
        <f>'D 1 D 1.4.5-2 Pol'!AE51</f>
        <v>0</v>
      </c>
      <c r="G52" s="148">
        <f>'D 1 D 1.4.5-2 Pol'!AF51</f>
        <v>0</v>
      </c>
      <c r="H52" s="148">
        <f>(F52*SazbaDPH1/100)+(G52*SazbaDPH2/100)</f>
        <v>0</v>
      </c>
      <c r="I52" s="148">
        <f>F52+G52+H52</f>
        <v>0</v>
      </c>
      <c r="J52" s="149" t="str">
        <f>IF(CenaCelkemVypocet=0,"",I52/CenaCelkemVypocet*100)</f>
        <v/>
      </c>
    </row>
    <row r="53" spans="1:10" ht="25.5" customHeight="1" x14ac:dyDescent="0.2">
      <c r="A53" s="134">
        <v>3</v>
      </c>
      <c r="B53" s="155" t="s">
        <v>83</v>
      </c>
      <c r="C53" s="145" t="s">
        <v>84</v>
      </c>
      <c r="D53" s="145"/>
      <c r="E53" s="145"/>
      <c r="F53" s="156">
        <f>'D 1 D 1.4.5-3 Pol'!AE32</f>
        <v>0</v>
      </c>
      <c r="G53" s="148">
        <f>'D 1 D 1.4.5-3 Pol'!AF32</f>
        <v>0</v>
      </c>
      <c r="H53" s="148">
        <f>(F53*SazbaDPH1/100)+(G53*SazbaDPH2/100)</f>
        <v>0</v>
      </c>
      <c r="I53" s="148">
        <f>F53+G53+H53</f>
        <v>0</v>
      </c>
      <c r="J53" s="149" t="str">
        <f>IF(CenaCelkemVypocet=0,"",I53/CenaCelkemVypocet*100)</f>
        <v/>
      </c>
    </row>
    <row r="54" spans="1:10" ht="25.5" customHeight="1" x14ac:dyDescent="0.2">
      <c r="A54" s="134">
        <v>3</v>
      </c>
      <c r="B54" s="155" t="s">
        <v>85</v>
      </c>
      <c r="C54" s="145" t="s">
        <v>86</v>
      </c>
      <c r="D54" s="145"/>
      <c r="E54" s="145"/>
      <c r="F54" s="156">
        <f>'D 1 D 1.4.5-4 Pol'!AE26</f>
        <v>0</v>
      </c>
      <c r="G54" s="148">
        <f>'D 1 D 1.4.5-4 Pol'!AF26</f>
        <v>0</v>
      </c>
      <c r="H54" s="148">
        <f>(F54*SazbaDPH1/100)+(G54*SazbaDPH2/100)</f>
        <v>0</v>
      </c>
      <c r="I54" s="148">
        <f>F54+G54+H54</f>
        <v>0</v>
      </c>
      <c r="J54" s="149" t="str">
        <f>IF(CenaCelkemVypocet=0,"",I54/CenaCelkemVypocet*100)</f>
        <v/>
      </c>
    </row>
    <row r="55" spans="1:10" ht="25.5" customHeight="1" x14ac:dyDescent="0.2">
      <c r="A55" s="134">
        <v>3</v>
      </c>
      <c r="B55" s="155" t="s">
        <v>87</v>
      </c>
      <c r="C55" s="145" t="s">
        <v>88</v>
      </c>
      <c r="D55" s="145"/>
      <c r="E55" s="145"/>
      <c r="F55" s="156">
        <f>'D 1 D 1.4.5-5 Pol'!AE22</f>
        <v>0</v>
      </c>
      <c r="G55" s="148">
        <f>'D 1 D 1.4.5-5 Pol'!AF22</f>
        <v>0</v>
      </c>
      <c r="H55" s="148">
        <f>(F55*SazbaDPH1/100)+(G55*SazbaDPH2/100)</f>
        <v>0</v>
      </c>
      <c r="I55" s="148">
        <f>F55+G55+H55</f>
        <v>0</v>
      </c>
      <c r="J55" s="149" t="str">
        <f>IF(CenaCelkemVypocet=0,"",I55/CenaCelkemVypocet*100)</f>
        <v/>
      </c>
    </row>
    <row r="56" spans="1:10" ht="25.5" customHeight="1" x14ac:dyDescent="0.2">
      <c r="A56" s="134">
        <v>3</v>
      </c>
      <c r="B56" s="155" t="s">
        <v>89</v>
      </c>
      <c r="C56" s="145" t="s">
        <v>90</v>
      </c>
      <c r="D56" s="145"/>
      <c r="E56" s="145"/>
      <c r="F56" s="156">
        <f>'D 1 D 1.4.5-6 Pol'!AE28</f>
        <v>0</v>
      </c>
      <c r="G56" s="148">
        <f>'D 1 D 1.4.5-6 Pol'!AF28</f>
        <v>0</v>
      </c>
      <c r="H56" s="148">
        <f>(F56*SazbaDPH1/100)+(G56*SazbaDPH2/100)</f>
        <v>0</v>
      </c>
      <c r="I56" s="148">
        <f>F56+G56+H56</f>
        <v>0</v>
      </c>
      <c r="J56" s="149" t="str">
        <f>IF(CenaCelkemVypocet=0,"",I56/CenaCelkemVypocet*100)</f>
        <v/>
      </c>
    </row>
    <row r="57" spans="1:10" ht="25.5" customHeight="1" x14ac:dyDescent="0.2">
      <c r="A57" s="134">
        <v>2</v>
      </c>
      <c r="B57" s="150" t="s">
        <v>91</v>
      </c>
      <c r="C57" s="151" t="s">
        <v>92</v>
      </c>
      <c r="D57" s="151"/>
      <c r="E57" s="151"/>
      <c r="F57" s="152">
        <f>'D 2 1 Pol'!AE249</f>
        <v>0</v>
      </c>
      <c r="G57" s="153">
        <f>'D 2 1 Pol'!AF249</f>
        <v>0</v>
      </c>
      <c r="H57" s="153">
        <f>(F57*SazbaDPH1/100)+(G57*SazbaDPH2/100)</f>
        <v>0</v>
      </c>
      <c r="I57" s="153">
        <f>F57+G57+H57</f>
        <v>0</v>
      </c>
      <c r="J57" s="154" t="str">
        <f>IF(CenaCelkemVypocet=0,"",I57/CenaCelkemVypocet*100)</f>
        <v/>
      </c>
    </row>
    <row r="58" spans="1:10" ht="25.5" customHeight="1" x14ac:dyDescent="0.2">
      <c r="A58" s="134">
        <v>3</v>
      </c>
      <c r="B58" s="155" t="s">
        <v>61</v>
      </c>
      <c r="C58" s="145" t="s">
        <v>93</v>
      </c>
      <c r="D58" s="145"/>
      <c r="E58" s="145"/>
      <c r="F58" s="156">
        <f>'D 2 1 Pol'!AE249</f>
        <v>0</v>
      </c>
      <c r="G58" s="148">
        <f>'D 2 1 Pol'!AF249</f>
        <v>0</v>
      </c>
      <c r="H58" s="148">
        <f>(F58*SazbaDPH1/100)+(G58*SazbaDPH2/100)</f>
        <v>0</v>
      </c>
      <c r="I58" s="148">
        <f>F58+G58+H58</f>
        <v>0</v>
      </c>
      <c r="J58" s="149" t="str">
        <f>IF(CenaCelkemVypocet=0,"",I58/CenaCelkemVypocet*100)</f>
        <v/>
      </c>
    </row>
    <row r="59" spans="1:10" ht="25.5" customHeight="1" x14ac:dyDescent="0.2">
      <c r="A59" s="134">
        <v>2</v>
      </c>
      <c r="B59" s="150" t="s">
        <v>94</v>
      </c>
      <c r="C59" s="151" t="s">
        <v>95</v>
      </c>
      <c r="D59" s="151"/>
      <c r="E59" s="151"/>
      <c r="F59" s="152">
        <f>'D 3 1 Pol'!AE124</f>
        <v>0</v>
      </c>
      <c r="G59" s="153">
        <f>'D 3 1 Pol'!AF124</f>
        <v>0</v>
      </c>
      <c r="H59" s="153">
        <f>(F59*SazbaDPH1/100)+(G59*SazbaDPH2/100)</f>
        <v>0</v>
      </c>
      <c r="I59" s="153">
        <f>F59+G59+H59</f>
        <v>0</v>
      </c>
      <c r="J59" s="154" t="str">
        <f>IF(CenaCelkemVypocet=0,"",I59/CenaCelkemVypocet*100)</f>
        <v/>
      </c>
    </row>
    <row r="60" spans="1:10" ht="25.5" customHeight="1" x14ac:dyDescent="0.2">
      <c r="A60" s="134">
        <v>3</v>
      </c>
      <c r="B60" s="155" t="s">
        <v>61</v>
      </c>
      <c r="C60" s="145" t="s">
        <v>96</v>
      </c>
      <c r="D60" s="145"/>
      <c r="E60" s="145"/>
      <c r="F60" s="156">
        <f>'D 3 1 Pol'!AE124</f>
        <v>0</v>
      </c>
      <c r="G60" s="148">
        <f>'D 3 1 Pol'!AF124</f>
        <v>0</v>
      </c>
      <c r="H60" s="148">
        <f>(F60*SazbaDPH1/100)+(G60*SazbaDPH2/100)</f>
        <v>0</v>
      </c>
      <c r="I60" s="148">
        <f>F60+G60+H60</f>
        <v>0</v>
      </c>
      <c r="J60" s="149" t="str">
        <f>IF(CenaCelkemVypocet=0,"",I60/CenaCelkemVypocet*100)</f>
        <v/>
      </c>
    </row>
    <row r="61" spans="1:10" ht="25.5" customHeight="1" x14ac:dyDescent="0.2">
      <c r="A61" s="134">
        <v>2</v>
      </c>
      <c r="B61" s="150" t="s">
        <v>97</v>
      </c>
      <c r="C61" s="151" t="s">
        <v>98</v>
      </c>
      <c r="D61" s="151"/>
      <c r="E61" s="151"/>
      <c r="F61" s="152">
        <f>'IO 01 1 Pol'!AE188</f>
        <v>0</v>
      </c>
      <c r="G61" s="153">
        <f>'IO 01 1 Pol'!AF188</f>
        <v>0</v>
      </c>
      <c r="H61" s="153">
        <f>(F61*SazbaDPH1/100)+(G61*SazbaDPH2/100)</f>
        <v>0</v>
      </c>
      <c r="I61" s="153">
        <f>F61+G61+H61</f>
        <v>0</v>
      </c>
      <c r="J61" s="154" t="str">
        <f>IF(CenaCelkemVypocet=0,"",I61/CenaCelkemVypocet*100)</f>
        <v/>
      </c>
    </row>
    <row r="62" spans="1:10" ht="25.5" customHeight="1" x14ac:dyDescent="0.2">
      <c r="A62" s="134">
        <v>3</v>
      </c>
      <c r="B62" s="155" t="s">
        <v>61</v>
      </c>
      <c r="C62" s="145" t="s">
        <v>98</v>
      </c>
      <c r="D62" s="145"/>
      <c r="E62" s="145"/>
      <c r="F62" s="156">
        <f>'IO 01 1 Pol'!AE188</f>
        <v>0</v>
      </c>
      <c r="G62" s="148">
        <f>'IO 01 1 Pol'!AF188</f>
        <v>0</v>
      </c>
      <c r="H62" s="148">
        <f>(F62*SazbaDPH1/100)+(G62*SazbaDPH2/100)</f>
        <v>0</v>
      </c>
      <c r="I62" s="148">
        <f>F62+G62+H62</f>
        <v>0</v>
      </c>
      <c r="J62" s="149" t="str">
        <f>IF(CenaCelkemVypocet=0,"",I62/CenaCelkemVypocet*100)</f>
        <v/>
      </c>
    </row>
    <row r="63" spans="1:10" ht="25.5" customHeight="1" x14ac:dyDescent="0.2">
      <c r="A63" s="134">
        <v>2</v>
      </c>
      <c r="B63" s="150" t="s">
        <v>99</v>
      </c>
      <c r="C63" s="151" t="s">
        <v>100</v>
      </c>
      <c r="D63" s="151"/>
      <c r="E63" s="151"/>
      <c r="F63" s="152">
        <f>'IO 02 1 Pol'!AE86</f>
        <v>0</v>
      </c>
      <c r="G63" s="153">
        <f>'IO 02 1 Pol'!AF86</f>
        <v>0</v>
      </c>
      <c r="H63" s="153">
        <f>(F63*SazbaDPH1/100)+(G63*SazbaDPH2/100)</f>
        <v>0</v>
      </c>
      <c r="I63" s="153">
        <f>F63+G63+H63</f>
        <v>0</v>
      </c>
      <c r="J63" s="154" t="str">
        <f>IF(CenaCelkemVypocet=0,"",I63/CenaCelkemVypocet*100)</f>
        <v/>
      </c>
    </row>
    <row r="64" spans="1:10" ht="25.5" customHeight="1" x14ac:dyDescent="0.2">
      <c r="A64" s="134">
        <v>3</v>
      </c>
      <c r="B64" s="155" t="s">
        <v>61</v>
      </c>
      <c r="C64" s="145" t="s">
        <v>100</v>
      </c>
      <c r="D64" s="145"/>
      <c r="E64" s="145"/>
      <c r="F64" s="156">
        <f>'IO 02 1 Pol'!AE86</f>
        <v>0</v>
      </c>
      <c r="G64" s="148">
        <f>'IO 02 1 Pol'!AF86</f>
        <v>0</v>
      </c>
      <c r="H64" s="148">
        <f>(F64*SazbaDPH1/100)+(G64*SazbaDPH2/100)</f>
        <v>0</v>
      </c>
      <c r="I64" s="148">
        <f>F64+G64+H64</f>
        <v>0</v>
      </c>
      <c r="J64" s="149" t="str">
        <f>IF(CenaCelkemVypocet=0,"",I64/CenaCelkemVypocet*100)</f>
        <v/>
      </c>
    </row>
    <row r="65" spans="1:10" ht="25.5" customHeight="1" x14ac:dyDescent="0.2">
      <c r="A65" s="134"/>
      <c r="B65" s="157" t="s">
        <v>101</v>
      </c>
      <c r="C65" s="158"/>
      <c r="D65" s="158"/>
      <c r="E65" s="159"/>
      <c r="F65" s="160">
        <f>SUMIF(A39:A64,"=1",F39:F64)</f>
        <v>0</v>
      </c>
      <c r="G65" s="161">
        <f>SUMIF(A39:A64,"=1",G39:G64)</f>
        <v>0</v>
      </c>
      <c r="H65" s="161">
        <f>SUMIF(A39:A64,"=1",H39:H64)</f>
        <v>0</v>
      </c>
      <c r="I65" s="161">
        <f>SUMIF(A39:A64,"=1",I39:I64)</f>
        <v>0</v>
      </c>
      <c r="J65" s="162">
        <f>SUMIF(A39:A64,"=1",J39:J64)</f>
        <v>0</v>
      </c>
    </row>
    <row r="67" spans="1:10" x14ac:dyDescent="0.2">
      <c r="A67" t="s">
        <v>103</v>
      </c>
      <c r="B67" t="s">
        <v>104</v>
      </c>
    </row>
    <row r="68" spans="1:10" x14ac:dyDescent="0.2">
      <c r="A68" t="s">
        <v>105</v>
      </c>
      <c r="B68" t="s">
        <v>106</v>
      </c>
    </row>
    <row r="69" spans="1:10" x14ac:dyDescent="0.2">
      <c r="A69" t="s">
        <v>107</v>
      </c>
      <c r="B69" t="s">
        <v>108</v>
      </c>
    </row>
    <row r="70" spans="1:10" x14ac:dyDescent="0.2">
      <c r="A70" t="s">
        <v>105</v>
      </c>
      <c r="B70" t="s">
        <v>109</v>
      </c>
    </row>
    <row r="71" spans="1:10" x14ac:dyDescent="0.2">
      <c r="A71" t="s">
        <v>107</v>
      </c>
      <c r="B71" t="s">
        <v>110</v>
      </c>
    </row>
    <row r="72" spans="1:10" x14ac:dyDescent="0.2">
      <c r="A72" t="s">
        <v>107</v>
      </c>
      <c r="B72" t="s">
        <v>111</v>
      </c>
    </row>
    <row r="73" spans="1:10" x14ac:dyDescent="0.2">
      <c r="A73" t="s">
        <v>107</v>
      </c>
      <c r="B73" t="s">
        <v>112</v>
      </c>
    </row>
    <row r="74" spans="1:10" x14ac:dyDescent="0.2">
      <c r="A74" t="s">
        <v>107</v>
      </c>
      <c r="B74" t="s">
        <v>113</v>
      </c>
    </row>
    <row r="75" spans="1:10" x14ac:dyDescent="0.2">
      <c r="A75" t="s">
        <v>107</v>
      </c>
      <c r="B75" t="s">
        <v>114</v>
      </c>
    </row>
    <row r="76" spans="1:10" x14ac:dyDescent="0.2">
      <c r="A76" t="s">
        <v>107</v>
      </c>
      <c r="B76" t="s">
        <v>115</v>
      </c>
    </row>
    <row r="77" spans="1:10" x14ac:dyDescent="0.2">
      <c r="A77" t="s">
        <v>107</v>
      </c>
      <c r="B77" t="s">
        <v>116</v>
      </c>
    </row>
    <row r="78" spans="1:10" x14ac:dyDescent="0.2">
      <c r="A78" t="s">
        <v>107</v>
      </c>
      <c r="B78" t="s">
        <v>117</v>
      </c>
    </row>
    <row r="79" spans="1:10" x14ac:dyDescent="0.2">
      <c r="A79" t="s">
        <v>107</v>
      </c>
      <c r="B79" t="s">
        <v>118</v>
      </c>
    </row>
    <row r="80" spans="1:10" x14ac:dyDescent="0.2">
      <c r="A80" t="s">
        <v>107</v>
      </c>
      <c r="B80" t="s">
        <v>119</v>
      </c>
    </row>
    <row r="81" spans="1:10" x14ac:dyDescent="0.2">
      <c r="A81" t="s">
        <v>107</v>
      </c>
      <c r="B81" t="s">
        <v>120</v>
      </c>
    </row>
    <row r="82" spans="1:10" x14ac:dyDescent="0.2">
      <c r="A82" t="s">
        <v>107</v>
      </c>
      <c r="B82" t="s">
        <v>121</v>
      </c>
    </row>
    <row r="83" spans="1:10" x14ac:dyDescent="0.2">
      <c r="A83" t="s">
        <v>107</v>
      </c>
      <c r="B83" t="s">
        <v>122</v>
      </c>
    </row>
    <row r="84" spans="1:10" x14ac:dyDescent="0.2">
      <c r="A84" t="s">
        <v>105</v>
      </c>
      <c r="B84" t="s">
        <v>123</v>
      </c>
    </row>
    <row r="85" spans="1:10" x14ac:dyDescent="0.2">
      <c r="A85" t="s">
        <v>107</v>
      </c>
      <c r="B85" t="s">
        <v>124</v>
      </c>
    </row>
    <row r="86" spans="1:10" x14ac:dyDescent="0.2">
      <c r="A86" t="s">
        <v>105</v>
      </c>
      <c r="B86" t="s">
        <v>125</v>
      </c>
    </row>
    <row r="87" spans="1:10" x14ac:dyDescent="0.2">
      <c r="A87" t="s">
        <v>107</v>
      </c>
      <c r="B87" t="s">
        <v>126</v>
      </c>
    </row>
    <row r="88" spans="1:10" x14ac:dyDescent="0.2">
      <c r="A88" t="s">
        <v>105</v>
      </c>
      <c r="B88" t="s">
        <v>127</v>
      </c>
    </row>
    <row r="89" spans="1:10" x14ac:dyDescent="0.2">
      <c r="A89" t="s">
        <v>107</v>
      </c>
      <c r="B89" t="s">
        <v>128</v>
      </c>
    </row>
    <row r="90" spans="1:10" x14ac:dyDescent="0.2">
      <c r="A90" t="s">
        <v>105</v>
      </c>
      <c r="B90" t="s">
        <v>129</v>
      </c>
    </row>
    <row r="91" spans="1:10" x14ac:dyDescent="0.2">
      <c r="A91" t="s">
        <v>107</v>
      </c>
      <c r="B91" t="s">
        <v>130</v>
      </c>
    </row>
    <row r="94" spans="1:10" ht="15.75" x14ac:dyDescent="0.25">
      <c r="B94" s="173" t="s">
        <v>131</v>
      </c>
    </row>
    <row r="96" spans="1:10" ht="25.5" customHeight="1" x14ac:dyDescent="0.2">
      <c r="A96" s="175"/>
      <c r="B96" s="178" t="s">
        <v>17</v>
      </c>
      <c r="C96" s="178" t="s">
        <v>5</v>
      </c>
      <c r="D96" s="179"/>
      <c r="E96" s="179"/>
      <c r="F96" s="180" t="s">
        <v>132</v>
      </c>
      <c r="G96" s="180"/>
      <c r="H96" s="180"/>
      <c r="I96" s="180" t="s">
        <v>29</v>
      </c>
      <c r="J96" s="180" t="s">
        <v>0</v>
      </c>
    </row>
    <row r="97" spans="1:10" ht="36.75" customHeight="1" x14ac:dyDescent="0.2">
      <c r="A97" s="176"/>
      <c r="B97" s="181" t="s">
        <v>133</v>
      </c>
      <c r="C97" s="182" t="s">
        <v>134</v>
      </c>
      <c r="D97" s="183"/>
      <c r="E97" s="183"/>
      <c r="F97" s="190" t="s">
        <v>24</v>
      </c>
      <c r="G97" s="191"/>
      <c r="H97" s="191"/>
      <c r="I97" s="191">
        <f>'D 1 D 1.4.4 Pol'!G8</f>
        <v>0</v>
      </c>
      <c r="J97" s="187" t="str">
        <f>IF(I168=0,"",I97/I168*100)</f>
        <v/>
      </c>
    </row>
    <row r="98" spans="1:10" ht="36.75" customHeight="1" x14ac:dyDescent="0.2">
      <c r="A98" s="176"/>
      <c r="B98" s="181" t="s">
        <v>135</v>
      </c>
      <c r="C98" s="182" t="s">
        <v>136</v>
      </c>
      <c r="D98" s="183"/>
      <c r="E98" s="183"/>
      <c r="F98" s="190" t="s">
        <v>24</v>
      </c>
      <c r="G98" s="191"/>
      <c r="H98" s="191"/>
      <c r="I98" s="191">
        <f>'D 1 D 1.4.4 Pol'!G19</f>
        <v>0</v>
      </c>
      <c r="J98" s="187" t="str">
        <f>IF(I168=0,"",I98/I168*100)</f>
        <v/>
      </c>
    </row>
    <row r="99" spans="1:10" ht="36.75" customHeight="1" x14ac:dyDescent="0.2">
      <c r="A99" s="176"/>
      <c r="B99" s="181" t="s">
        <v>137</v>
      </c>
      <c r="C99" s="182" t="s">
        <v>138</v>
      </c>
      <c r="D99" s="183"/>
      <c r="E99" s="183"/>
      <c r="F99" s="190" t="s">
        <v>24</v>
      </c>
      <c r="G99" s="191"/>
      <c r="H99" s="191"/>
      <c r="I99" s="191">
        <f>'D 1 D 1.4.4 Pol'!G38</f>
        <v>0</v>
      </c>
      <c r="J99" s="187" t="str">
        <f>IF(I168=0,"",I99/I168*100)</f>
        <v/>
      </c>
    </row>
    <row r="100" spans="1:10" ht="36.75" customHeight="1" x14ac:dyDescent="0.2">
      <c r="A100" s="176"/>
      <c r="B100" s="181" t="s">
        <v>139</v>
      </c>
      <c r="C100" s="182" t="s">
        <v>140</v>
      </c>
      <c r="D100" s="183"/>
      <c r="E100" s="183"/>
      <c r="F100" s="190" t="s">
        <v>24</v>
      </c>
      <c r="G100" s="191"/>
      <c r="H100" s="191"/>
      <c r="I100" s="191">
        <f>'D 1 D 1.4.4 Pol'!G50</f>
        <v>0</v>
      </c>
      <c r="J100" s="187" t="str">
        <f>IF(I168=0,"",I100/I168*100)</f>
        <v/>
      </c>
    </row>
    <row r="101" spans="1:10" ht="36.75" customHeight="1" x14ac:dyDescent="0.2">
      <c r="A101" s="176"/>
      <c r="B101" s="181" t="s">
        <v>141</v>
      </c>
      <c r="C101" s="182" t="s">
        <v>142</v>
      </c>
      <c r="D101" s="183"/>
      <c r="E101" s="183"/>
      <c r="F101" s="190" t="s">
        <v>24</v>
      </c>
      <c r="G101" s="191"/>
      <c r="H101" s="191"/>
      <c r="I101" s="191">
        <f>'D 1 D 1.4.4 Pol'!G52</f>
        <v>0</v>
      </c>
      <c r="J101" s="187" t="str">
        <f>IF(I168=0,"",I101/I168*100)</f>
        <v/>
      </c>
    </row>
    <row r="102" spans="1:10" ht="36.75" customHeight="1" x14ac:dyDescent="0.2">
      <c r="A102" s="176"/>
      <c r="B102" s="181" t="s">
        <v>143</v>
      </c>
      <c r="C102" s="182" t="s">
        <v>144</v>
      </c>
      <c r="D102" s="183"/>
      <c r="E102" s="183"/>
      <c r="F102" s="190" t="s">
        <v>24</v>
      </c>
      <c r="G102" s="191"/>
      <c r="H102" s="191"/>
      <c r="I102" s="191">
        <f>'D 1 D 1.4.4 Pol'!G73</f>
        <v>0</v>
      </c>
      <c r="J102" s="187" t="str">
        <f>IF(I168=0,"",I102/I168*100)</f>
        <v/>
      </c>
    </row>
    <row r="103" spans="1:10" ht="36.75" customHeight="1" x14ac:dyDescent="0.2">
      <c r="A103" s="176"/>
      <c r="B103" s="181" t="s">
        <v>61</v>
      </c>
      <c r="C103" s="182" t="s">
        <v>145</v>
      </c>
      <c r="D103" s="183"/>
      <c r="E103" s="183"/>
      <c r="F103" s="190" t="s">
        <v>24</v>
      </c>
      <c r="G103" s="191"/>
      <c r="H103" s="191"/>
      <c r="I103" s="191">
        <f>'D 1 D 1.2a Pol'!G8+'D 1 D 1.4.1 Pol'!G8+'D 2 1 Pol'!G8+'D 3 1 Pol'!G8+'IO 01 1 Pol'!G8</f>
        <v>0</v>
      </c>
      <c r="J103" s="187" t="str">
        <f>IF(I168=0,"",I103/I168*100)</f>
        <v/>
      </c>
    </row>
    <row r="104" spans="1:10" ht="36.75" customHeight="1" x14ac:dyDescent="0.2">
      <c r="A104" s="176"/>
      <c r="B104" s="181" t="s">
        <v>146</v>
      </c>
      <c r="C104" s="182" t="s">
        <v>147</v>
      </c>
      <c r="D104" s="183"/>
      <c r="E104" s="183"/>
      <c r="F104" s="190" t="s">
        <v>24</v>
      </c>
      <c r="G104" s="191"/>
      <c r="H104" s="191"/>
      <c r="I104" s="191">
        <f>'D 3 1 Pol'!G41</f>
        <v>0</v>
      </c>
      <c r="J104" s="187" t="str">
        <f>IF(I168=0,"",I104/I168*100)</f>
        <v/>
      </c>
    </row>
    <row r="105" spans="1:10" ht="36.75" customHeight="1" x14ac:dyDescent="0.2">
      <c r="A105" s="176"/>
      <c r="B105" s="181" t="s">
        <v>148</v>
      </c>
      <c r="C105" s="182" t="s">
        <v>149</v>
      </c>
      <c r="D105" s="183"/>
      <c r="E105" s="183"/>
      <c r="F105" s="190" t="s">
        <v>24</v>
      </c>
      <c r="G105" s="191"/>
      <c r="H105" s="191"/>
      <c r="I105" s="191">
        <f>'D 3 1 Pol'!G53</f>
        <v>0</v>
      </c>
      <c r="J105" s="187" t="str">
        <f>IF(I168=0,"",I105/I168*100)</f>
        <v/>
      </c>
    </row>
    <row r="106" spans="1:10" ht="36.75" customHeight="1" x14ac:dyDescent="0.2">
      <c r="A106" s="176"/>
      <c r="B106" s="181" t="s">
        <v>150</v>
      </c>
      <c r="C106" s="182" t="s">
        <v>151</v>
      </c>
      <c r="D106" s="183"/>
      <c r="E106" s="183"/>
      <c r="F106" s="190" t="s">
        <v>24</v>
      </c>
      <c r="G106" s="191"/>
      <c r="H106" s="191"/>
      <c r="I106" s="191">
        <f>'D 3 1 Pol'!G86</f>
        <v>0</v>
      </c>
      <c r="J106" s="187" t="str">
        <f>IF(I168=0,"",I106/I168*100)</f>
        <v/>
      </c>
    </row>
    <row r="107" spans="1:10" ht="36.75" customHeight="1" x14ac:dyDescent="0.2">
      <c r="A107" s="176"/>
      <c r="B107" s="181" t="s">
        <v>152</v>
      </c>
      <c r="C107" s="182" t="s">
        <v>153</v>
      </c>
      <c r="D107" s="183"/>
      <c r="E107" s="183"/>
      <c r="F107" s="190" t="s">
        <v>24</v>
      </c>
      <c r="G107" s="191"/>
      <c r="H107" s="191"/>
      <c r="I107" s="191">
        <f>'D 1 D 1.2a Pol'!G77</f>
        <v>0</v>
      </c>
      <c r="J107" s="187" t="str">
        <f>IF(I168=0,"",I107/I168*100)</f>
        <v/>
      </c>
    </row>
    <row r="108" spans="1:10" ht="36.75" customHeight="1" x14ac:dyDescent="0.2">
      <c r="A108" s="176"/>
      <c r="B108" s="181" t="s">
        <v>154</v>
      </c>
      <c r="C108" s="182" t="s">
        <v>155</v>
      </c>
      <c r="D108" s="183"/>
      <c r="E108" s="183"/>
      <c r="F108" s="190" t="s">
        <v>24</v>
      </c>
      <c r="G108" s="191"/>
      <c r="H108" s="191"/>
      <c r="I108" s="191">
        <f>'D 1 D 1.2a Pol'!G342</f>
        <v>0</v>
      </c>
      <c r="J108" s="187" t="str">
        <f>IF(I168=0,"",I108/I168*100)</f>
        <v/>
      </c>
    </row>
    <row r="109" spans="1:10" ht="36.75" customHeight="1" x14ac:dyDescent="0.2">
      <c r="A109" s="176"/>
      <c r="B109" s="181" t="s">
        <v>156</v>
      </c>
      <c r="C109" s="182" t="s">
        <v>157</v>
      </c>
      <c r="D109" s="183"/>
      <c r="E109" s="183"/>
      <c r="F109" s="190" t="s">
        <v>24</v>
      </c>
      <c r="G109" s="191"/>
      <c r="H109" s="191"/>
      <c r="I109" s="191">
        <f>'D 1 D 1.1 Pol'!G8</f>
        <v>0</v>
      </c>
      <c r="J109" s="187" t="str">
        <f>IF(I168=0,"",I109/I168*100)</f>
        <v/>
      </c>
    </row>
    <row r="110" spans="1:10" ht="36.75" customHeight="1" x14ac:dyDescent="0.2">
      <c r="A110" s="176"/>
      <c r="B110" s="181" t="s">
        <v>158</v>
      </c>
      <c r="C110" s="182" t="s">
        <v>159</v>
      </c>
      <c r="D110" s="183"/>
      <c r="E110" s="183"/>
      <c r="F110" s="190" t="s">
        <v>24</v>
      </c>
      <c r="G110" s="191"/>
      <c r="H110" s="191"/>
      <c r="I110" s="191">
        <f>'D 1 D 1.1 Pol'!G78</f>
        <v>0</v>
      </c>
      <c r="J110" s="187" t="str">
        <f>IF(I168=0,"",I110/I168*100)</f>
        <v/>
      </c>
    </row>
    <row r="111" spans="1:10" ht="36.75" customHeight="1" x14ac:dyDescent="0.2">
      <c r="A111" s="176"/>
      <c r="B111" s="181" t="s">
        <v>160</v>
      </c>
      <c r="C111" s="182" t="s">
        <v>161</v>
      </c>
      <c r="D111" s="183"/>
      <c r="E111" s="183"/>
      <c r="F111" s="190" t="s">
        <v>24</v>
      </c>
      <c r="G111" s="191"/>
      <c r="H111" s="191"/>
      <c r="I111" s="191">
        <f>'IO 01 1 Pol'!G150+'IO 01 1 Pol'!G178</f>
        <v>0</v>
      </c>
      <c r="J111" s="187" t="str">
        <f>IF(I168=0,"",I111/I168*100)</f>
        <v/>
      </c>
    </row>
    <row r="112" spans="1:10" ht="36.75" customHeight="1" x14ac:dyDescent="0.2">
      <c r="A112" s="176"/>
      <c r="B112" s="181" t="s">
        <v>162</v>
      </c>
      <c r="C112" s="182" t="s">
        <v>163</v>
      </c>
      <c r="D112" s="183"/>
      <c r="E112" s="183"/>
      <c r="F112" s="190" t="s">
        <v>24</v>
      </c>
      <c r="G112" s="191"/>
      <c r="H112" s="191"/>
      <c r="I112" s="191">
        <f>'D 1 D 1.1 Pol'!G108</f>
        <v>0</v>
      </c>
      <c r="J112" s="187" t="str">
        <f>IF(I168=0,"",I112/I168*100)</f>
        <v/>
      </c>
    </row>
    <row r="113" spans="1:10" ht="36.75" customHeight="1" x14ac:dyDescent="0.2">
      <c r="A113" s="176"/>
      <c r="B113" s="181" t="s">
        <v>164</v>
      </c>
      <c r="C113" s="182" t="s">
        <v>165</v>
      </c>
      <c r="D113" s="183"/>
      <c r="E113" s="183"/>
      <c r="F113" s="190" t="s">
        <v>24</v>
      </c>
      <c r="G113" s="191"/>
      <c r="H113" s="191"/>
      <c r="I113" s="191">
        <f>'D 2 1 Pol'!G96</f>
        <v>0</v>
      </c>
      <c r="J113" s="187" t="str">
        <f>IF(I168=0,"",I113/I168*100)</f>
        <v/>
      </c>
    </row>
    <row r="114" spans="1:10" ht="36.75" customHeight="1" x14ac:dyDescent="0.2">
      <c r="A114" s="176"/>
      <c r="B114" s="181" t="s">
        <v>166</v>
      </c>
      <c r="C114" s="182" t="s">
        <v>167</v>
      </c>
      <c r="D114" s="183"/>
      <c r="E114" s="183"/>
      <c r="F114" s="190" t="s">
        <v>24</v>
      </c>
      <c r="G114" s="191"/>
      <c r="H114" s="191"/>
      <c r="I114" s="191">
        <f>'D 1 D 1.4.1 Pol'!G143+'IO 01 1 Pol'!G69</f>
        <v>0</v>
      </c>
      <c r="J114" s="187" t="str">
        <f>IF(I168=0,"",I114/I168*100)</f>
        <v/>
      </c>
    </row>
    <row r="115" spans="1:10" ht="36.75" customHeight="1" x14ac:dyDescent="0.2">
      <c r="A115" s="176"/>
      <c r="B115" s="181" t="s">
        <v>168</v>
      </c>
      <c r="C115" s="182" t="s">
        <v>169</v>
      </c>
      <c r="D115" s="183"/>
      <c r="E115" s="183"/>
      <c r="F115" s="190" t="s">
        <v>24</v>
      </c>
      <c r="G115" s="191"/>
      <c r="H115" s="191"/>
      <c r="I115" s="191">
        <f>'D 1 D 1.4.5-2 Pol'!G8+'D 2 1 Pol'!G107+'IO 01 1 Pol'!G88</f>
        <v>0</v>
      </c>
      <c r="J115" s="187" t="str">
        <f>IF(I168=0,"",I115/I168*100)</f>
        <v/>
      </c>
    </row>
    <row r="116" spans="1:10" ht="36.75" customHeight="1" x14ac:dyDescent="0.2">
      <c r="A116" s="176"/>
      <c r="B116" s="181" t="s">
        <v>170</v>
      </c>
      <c r="C116" s="182" t="s">
        <v>171</v>
      </c>
      <c r="D116" s="183"/>
      <c r="E116" s="183"/>
      <c r="F116" s="190" t="s">
        <v>24</v>
      </c>
      <c r="G116" s="191"/>
      <c r="H116" s="191"/>
      <c r="I116" s="191">
        <f>'D 1 D 1.1 Pol'!G186</f>
        <v>0</v>
      </c>
      <c r="J116" s="187" t="str">
        <f>IF(I168=0,"",I116/I168*100)</f>
        <v/>
      </c>
    </row>
    <row r="117" spans="1:10" ht="36.75" customHeight="1" x14ac:dyDescent="0.2">
      <c r="A117" s="176"/>
      <c r="B117" s="181" t="s">
        <v>172</v>
      </c>
      <c r="C117" s="182" t="s">
        <v>173</v>
      </c>
      <c r="D117" s="183"/>
      <c r="E117" s="183"/>
      <c r="F117" s="190" t="s">
        <v>24</v>
      </c>
      <c r="G117" s="191"/>
      <c r="H117" s="191"/>
      <c r="I117" s="191">
        <f>'D 1 D 1.1 Pol'!G348</f>
        <v>0</v>
      </c>
      <c r="J117" s="187" t="str">
        <f>IF(I168=0,"",I117/I168*100)</f>
        <v/>
      </c>
    </row>
    <row r="118" spans="1:10" ht="36.75" customHeight="1" x14ac:dyDescent="0.2">
      <c r="A118" s="176"/>
      <c r="B118" s="181" t="s">
        <v>174</v>
      </c>
      <c r="C118" s="182" t="s">
        <v>175</v>
      </c>
      <c r="D118" s="183"/>
      <c r="E118" s="183"/>
      <c r="F118" s="190" t="s">
        <v>24</v>
      </c>
      <c r="G118" s="191"/>
      <c r="H118" s="191"/>
      <c r="I118" s="191">
        <f>'D 1 D 1.1 Pol'!G371</f>
        <v>0</v>
      </c>
      <c r="J118" s="187" t="str">
        <f>IF(I168=0,"",I118/I168*100)</f>
        <v/>
      </c>
    </row>
    <row r="119" spans="1:10" ht="36.75" customHeight="1" x14ac:dyDescent="0.2">
      <c r="A119" s="176"/>
      <c r="B119" s="181" t="s">
        <v>176</v>
      </c>
      <c r="C119" s="182" t="s">
        <v>177</v>
      </c>
      <c r="D119" s="183"/>
      <c r="E119" s="183"/>
      <c r="F119" s="190" t="s">
        <v>24</v>
      </c>
      <c r="G119" s="191"/>
      <c r="H119" s="191"/>
      <c r="I119" s="191">
        <f>'D 1 D 1.1 Pol'!G520</f>
        <v>0</v>
      </c>
      <c r="J119" s="187" t="str">
        <f>IF(I168=0,"",I119/I168*100)</f>
        <v/>
      </c>
    </row>
    <row r="120" spans="1:10" ht="36.75" customHeight="1" x14ac:dyDescent="0.2">
      <c r="A120" s="176"/>
      <c r="B120" s="181" t="s">
        <v>178</v>
      </c>
      <c r="C120" s="182" t="s">
        <v>179</v>
      </c>
      <c r="D120" s="183"/>
      <c r="E120" s="183"/>
      <c r="F120" s="190" t="s">
        <v>24</v>
      </c>
      <c r="G120" s="191"/>
      <c r="H120" s="191"/>
      <c r="I120" s="191">
        <f>'D 1 D 1.4.1 Pol'!G150+'IO 01 1 Pol'!G73</f>
        <v>0</v>
      </c>
      <c r="J120" s="187" t="str">
        <f>IF(I168=0,"",I120/I168*100)</f>
        <v/>
      </c>
    </row>
    <row r="121" spans="1:10" ht="36.75" customHeight="1" x14ac:dyDescent="0.2">
      <c r="A121" s="176"/>
      <c r="B121" s="181" t="s">
        <v>180</v>
      </c>
      <c r="C121" s="182" t="s">
        <v>181</v>
      </c>
      <c r="D121" s="183"/>
      <c r="E121" s="183"/>
      <c r="F121" s="190" t="s">
        <v>24</v>
      </c>
      <c r="G121" s="191"/>
      <c r="H121" s="191"/>
      <c r="I121" s="191">
        <f>'D 3 1 Pol'!G110</f>
        <v>0</v>
      </c>
      <c r="J121" s="187" t="str">
        <f>IF(I168=0,"",I121/I168*100)</f>
        <v/>
      </c>
    </row>
    <row r="122" spans="1:10" ht="36.75" customHeight="1" x14ac:dyDescent="0.2">
      <c r="A122" s="176"/>
      <c r="B122" s="181" t="s">
        <v>182</v>
      </c>
      <c r="C122" s="182" t="s">
        <v>183</v>
      </c>
      <c r="D122" s="183"/>
      <c r="E122" s="183"/>
      <c r="F122" s="190" t="s">
        <v>24</v>
      </c>
      <c r="G122" s="191"/>
      <c r="H122" s="191"/>
      <c r="I122" s="191">
        <f>'D 1 D 1.2a Pol'!G369</f>
        <v>0</v>
      </c>
      <c r="J122" s="187" t="str">
        <f>IF(I168=0,"",I122/I168*100)</f>
        <v/>
      </c>
    </row>
    <row r="123" spans="1:10" ht="36.75" customHeight="1" x14ac:dyDescent="0.2">
      <c r="A123" s="176"/>
      <c r="B123" s="181" t="s">
        <v>184</v>
      </c>
      <c r="C123" s="182" t="s">
        <v>185</v>
      </c>
      <c r="D123" s="183"/>
      <c r="E123" s="183"/>
      <c r="F123" s="190" t="s">
        <v>24</v>
      </c>
      <c r="G123" s="191"/>
      <c r="H123" s="191"/>
      <c r="I123" s="191">
        <f>'D 1 D 1.4.1 Pol'!G297+'IO 01 1 Pol'!G115</f>
        <v>0</v>
      </c>
      <c r="J123" s="187" t="str">
        <f>IF(I168=0,"",I123/I168*100)</f>
        <v/>
      </c>
    </row>
    <row r="124" spans="1:10" ht="36.75" customHeight="1" x14ac:dyDescent="0.2">
      <c r="A124" s="176"/>
      <c r="B124" s="181" t="s">
        <v>186</v>
      </c>
      <c r="C124" s="182" t="s">
        <v>187</v>
      </c>
      <c r="D124" s="183"/>
      <c r="E124" s="183"/>
      <c r="F124" s="190" t="s">
        <v>24</v>
      </c>
      <c r="G124" s="191"/>
      <c r="H124" s="191"/>
      <c r="I124" s="191">
        <f>'D 1 D 1.2a Pol'!G439+'D 2 1 Pol'!G185</f>
        <v>0</v>
      </c>
      <c r="J124" s="187" t="str">
        <f>IF(I168=0,"",I124/I168*100)</f>
        <v/>
      </c>
    </row>
    <row r="125" spans="1:10" ht="36.75" customHeight="1" x14ac:dyDescent="0.2">
      <c r="A125" s="176"/>
      <c r="B125" s="181" t="s">
        <v>186</v>
      </c>
      <c r="C125" s="182" t="s">
        <v>188</v>
      </c>
      <c r="D125" s="183"/>
      <c r="E125" s="183"/>
      <c r="F125" s="190" t="s">
        <v>24</v>
      </c>
      <c r="G125" s="191"/>
      <c r="H125" s="191"/>
      <c r="I125" s="191">
        <f>'D 1 D 1.1 Pol'!G555</f>
        <v>0</v>
      </c>
      <c r="J125" s="187" t="str">
        <f>IF(I168=0,"",I125/I168*100)</f>
        <v/>
      </c>
    </row>
    <row r="126" spans="1:10" ht="36.75" customHeight="1" x14ac:dyDescent="0.2">
      <c r="A126" s="176"/>
      <c r="B126" s="181" t="s">
        <v>189</v>
      </c>
      <c r="C126" s="182" t="s">
        <v>190</v>
      </c>
      <c r="D126" s="183"/>
      <c r="E126" s="183"/>
      <c r="F126" s="190" t="s">
        <v>24</v>
      </c>
      <c r="G126" s="191"/>
      <c r="H126" s="191"/>
      <c r="I126" s="191">
        <f>'D 2 1 Pol'!G187</f>
        <v>0</v>
      </c>
      <c r="J126" s="187" t="str">
        <f>IF(I168=0,"",I126/I168*100)</f>
        <v/>
      </c>
    </row>
    <row r="127" spans="1:10" ht="36.75" customHeight="1" x14ac:dyDescent="0.2">
      <c r="A127" s="176"/>
      <c r="B127" s="181" t="s">
        <v>191</v>
      </c>
      <c r="C127" s="182" t="s">
        <v>192</v>
      </c>
      <c r="D127" s="183"/>
      <c r="E127" s="183"/>
      <c r="F127" s="190" t="s">
        <v>24</v>
      </c>
      <c r="G127" s="191"/>
      <c r="H127" s="191"/>
      <c r="I127" s="191">
        <f>'D 1 D 1.1 Pol'!G564</f>
        <v>0</v>
      </c>
      <c r="J127" s="187" t="str">
        <f>IF(I168=0,"",I127/I168*100)</f>
        <v/>
      </c>
    </row>
    <row r="128" spans="1:10" ht="36.75" customHeight="1" x14ac:dyDescent="0.2">
      <c r="A128" s="176"/>
      <c r="B128" s="181" t="s">
        <v>193</v>
      </c>
      <c r="C128" s="182" t="s">
        <v>194</v>
      </c>
      <c r="D128" s="183"/>
      <c r="E128" s="183"/>
      <c r="F128" s="190" t="s">
        <v>24</v>
      </c>
      <c r="G128" s="191"/>
      <c r="H128" s="191"/>
      <c r="I128" s="191">
        <f>'D 1 D 1.1 Pol'!G591+'D 1 D 1.2a Pol'!G443</f>
        <v>0</v>
      </c>
      <c r="J128" s="187" t="str">
        <f>IF(I168=0,"",I128/I168*100)</f>
        <v/>
      </c>
    </row>
    <row r="129" spans="1:10" ht="36.75" customHeight="1" x14ac:dyDescent="0.2">
      <c r="A129" s="176"/>
      <c r="B129" s="181" t="s">
        <v>195</v>
      </c>
      <c r="C129" s="182" t="s">
        <v>196</v>
      </c>
      <c r="D129" s="183"/>
      <c r="E129" s="183"/>
      <c r="F129" s="190" t="s">
        <v>24</v>
      </c>
      <c r="G129" s="191"/>
      <c r="H129" s="191"/>
      <c r="I129" s="191">
        <f>'D 2 1 Pol'!G237</f>
        <v>0</v>
      </c>
      <c r="J129" s="187" t="str">
        <f>IF(I168=0,"",I129/I168*100)</f>
        <v/>
      </c>
    </row>
    <row r="130" spans="1:10" ht="36.75" customHeight="1" x14ac:dyDescent="0.2">
      <c r="A130" s="176"/>
      <c r="B130" s="181" t="s">
        <v>197</v>
      </c>
      <c r="C130" s="182" t="s">
        <v>198</v>
      </c>
      <c r="D130" s="183"/>
      <c r="E130" s="183"/>
      <c r="F130" s="190" t="s">
        <v>24</v>
      </c>
      <c r="G130" s="191"/>
      <c r="H130" s="191"/>
      <c r="I130" s="191">
        <f>'IO 01 1 Pol'!G147</f>
        <v>0</v>
      </c>
      <c r="J130" s="187" t="str">
        <f>IF(I168=0,"",I130/I168*100)</f>
        <v/>
      </c>
    </row>
    <row r="131" spans="1:10" ht="36.75" customHeight="1" x14ac:dyDescent="0.2">
      <c r="A131" s="176"/>
      <c r="B131" s="181" t="s">
        <v>197</v>
      </c>
      <c r="C131" s="182" t="s">
        <v>199</v>
      </c>
      <c r="D131" s="183"/>
      <c r="E131" s="183"/>
      <c r="F131" s="190" t="s">
        <v>24</v>
      </c>
      <c r="G131" s="191"/>
      <c r="H131" s="191"/>
      <c r="I131" s="191">
        <f>'D 1 D 1.1 Pol'!G665+'D 1 D 1.2a Pol'!G446+'D 1 D 1.4.1 Pol'!G343+'D 2 1 Pol'!G245</f>
        <v>0</v>
      </c>
      <c r="J131" s="187" t="str">
        <f>IF(I168=0,"",I131/I168*100)</f>
        <v/>
      </c>
    </row>
    <row r="132" spans="1:10" ht="36.75" customHeight="1" x14ac:dyDescent="0.2">
      <c r="A132" s="176"/>
      <c r="B132" s="181" t="s">
        <v>200</v>
      </c>
      <c r="C132" s="182" t="s">
        <v>201</v>
      </c>
      <c r="D132" s="183"/>
      <c r="E132" s="183"/>
      <c r="F132" s="190" t="s">
        <v>25</v>
      </c>
      <c r="G132" s="191"/>
      <c r="H132" s="191"/>
      <c r="I132" s="191">
        <f>'D 1 D 1.1 Pol'!G667+'D 1 D 1.2a Pol'!G449+'IO 01 1 Pol'!G172</f>
        <v>0</v>
      </c>
      <c r="J132" s="187" t="str">
        <f>IF(I168=0,"",I132/I168*100)</f>
        <v/>
      </c>
    </row>
    <row r="133" spans="1:10" ht="36.75" customHeight="1" x14ac:dyDescent="0.2">
      <c r="A133" s="176"/>
      <c r="B133" s="181" t="s">
        <v>202</v>
      </c>
      <c r="C133" s="182" t="s">
        <v>203</v>
      </c>
      <c r="D133" s="183"/>
      <c r="E133" s="183"/>
      <c r="F133" s="190" t="s">
        <v>25</v>
      </c>
      <c r="G133" s="191"/>
      <c r="H133" s="191"/>
      <c r="I133" s="191">
        <f>'D 1 D 1.1 Pol'!G783</f>
        <v>0</v>
      </c>
      <c r="J133" s="187" t="str">
        <f>IF(I168=0,"",I133/I168*100)</f>
        <v/>
      </c>
    </row>
    <row r="134" spans="1:10" ht="36.75" customHeight="1" x14ac:dyDescent="0.2">
      <c r="A134" s="176"/>
      <c r="B134" s="181" t="s">
        <v>204</v>
      </c>
      <c r="C134" s="182" t="s">
        <v>205</v>
      </c>
      <c r="D134" s="183"/>
      <c r="E134" s="183"/>
      <c r="F134" s="190" t="s">
        <v>25</v>
      </c>
      <c r="G134" s="191"/>
      <c r="H134" s="191"/>
      <c r="I134" s="191">
        <f>'D 1 D 1.1 Pol'!G801</f>
        <v>0</v>
      </c>
      <c r="J134" s="187" t="str">
        <f>IF(I168=0,"",I134/I168*100)</f>
        <v/>
      </c>
    </row>
    <row r="135" spans="1:10" ht="36.75" customHeight="1" x14ac:dyDescent="0.2">
      <c r="A135" s="176"/>
      <c r="B135" s="181" t="s">
        <v>206</v>
      </c>
      <c r="C135" s="182" t="s">
        <v>207</v>
      </c>
      <c r="D135" s="183"/>
      <c r="E135" s="183"/>
      <c r="F135" s="190" t="s">
        <v>25</v>
      </c>
      <c r="G135" s="191"/>
      <c r="H135" s="191"/>
      <c r="I135" s="191">
        <f>'D 1 D 1.4.1 Pol'!G346</f>
        <v>0</v>
      </c>
      <c r="J135" s="187" t="str">
        <f>IF(I168=0,"",I135/I168*100)</f>
        <v/>
      </c>
    </row>
    <row r="136" spans="1:10" ht="36.75" customHeight="1" x14ac:dyDescent="0.2">
      <c r="A136" s="176"/>
      <c r="B136" s="181" t="s">
        <v>208</v>
      </c>
      <c r="C136" s="182" t="s">
        <v>209</v>
      </c>
      <c r="D136" s="183"/>
      <c r="E136" s="183"/>
      <c r="F136" s="190" t="s">
        <v>25</v>
      </c>
      <c r="G136" s="191"/>
      <c r="H136" s="191"/>
      <c r="I136" s="191">
        <f>'D 1 D 1.4.1 Pol'!G445</f>
        <v>0</v>
      </c>
      <c r="J136" s="187" t="str">
        <f>IF(I168=0,"",I136/I168*100)</f>
        <v/>
      </c>
    </row>
    <row r="137" spans="1:10" ht="36.75" customHeight="1" x14ac:dyDescent="0.2">
      <c r="A137" s="176"/>
      <c r="B137" s="181" t="s">
        <v>210</v>
      </c>
      <c r="C137" s="182" t="s">
        <v>211</v>
      </c>
      <c r="D137" s="183"/>
      <c r="E137" s="183"/>
      <c r="F137" s="190" t="s">
        <v>25</v>
      </c>
      <c r="G137" s="191"/>
      <c r="H137" s="191"/>
      <c r="I137" s="191">
        <f>'D 1 D 1.4.1 Pol'!G588</f>
        <v>0</v>
      </c>
      <c r="J137" s="187" t="str">
        <f>IF(I168=0,"",I137/I168*100)</f>
        <v/>
      </c>
    </row>
    <row r="138" spans="1:10" ht="36.75" customHeight="1" x14ac:dyDescent="0.2">
      <c r="A138" s="176"/>
      <c r="B138" s="181" t="s">
        <v>212</v>
      </c>
      <c r="C138" s="182" t="s">
        <v>213</v>
      </c>
      <c r="D138" s="183"/>
      <c r="E138" s="183"/>
      <c r="F138" s="190" t="s">
        <v>25</v>
      </c>
      <c r="G138" s="191"/>
      <c r="H138" s="191"/>
      <c r="I138" s="191">
        <f>'D 1 D 1.4.2 Pol'!G8</f>
        <v>0</v>
      </c>
      <c r="J138" s="187" t="str">
        <f>IF(I168=0,"",I138/I168*100)</f>
        <v/>
      </c>
    </row>
    <row r="139" spans="1:10" ht="36.75" customHeight="1" x14ac:dyDescent="0.2">
      <c r="A139" s="176"/>
      <c r="B139" s="181" t="s">
        <v>214</v>
      </c>
      <c r="C139" s="182" t="s">
        <v>215</v>
      </c>
      <c r="D139" s="183"/>
      <c r="E139" s="183"/>
      <c r="F139" s="190" t="s">
        <v>25</v>
      </c>
      <c r="G139" s="191"/>
      <c r="H139" s="191"/>
      <c r="I139" s="191">
        <f>'D 1 D 1.4.2 Pol'!G14</f>
        <v>0</v>
      </c>
      <c r="J139" s="187" t="str">
        <f>IF(I168=0,"",I139/I168*100)</f>
        <v/>
      </c>
    </row>
    <row r="140" spans="1:10" ht="36.75" customHeight="1" x14ac:dyDescent="0.2">
      <c r="A140" s="176"/>
      <c r="B140" s="181" t="s">
        <v>216</v>
      </c>
      <c r="C140" s="182" t="s">
        <v>217</v>
      </c>
      <c r="D140" s="183"/>
      <c r="E140" s="183"/>
      <c r="F140" s="190" t="s">
        <v>25</v>
      </c>
      <c r="G140" s="191"/>
      <c r="H140" s="191"/>
      <c r="I140" s="191">
        <f>'D 1 D 1.4.2 Pol'!G34</f>
        <v>0</v>
      </c>
      <c r="J140" s="187" t="str">
        <f>IF(I168=0,"",I140/I168*100)</f>
        <v/>
      </c>
    </row>
    <row r="141" spans="1:10" ht="36.75" customHeight="1" x14ac:dyDescent="0.2">
      <c r="A141" s="176"/>
      <c r="B141" s="181" t="s">
        <v>218</v>
      </c>
      <c r="C141" s="182" t="s">
        <v>219</v>
      </c>
      <c r="D141" s="183"/>
      <c r="E141" s="183"/>
      <c r="F141" s="190" t="s">
        <v>25</v>
      </c>
      <c r="G141" s="191"/>
      <c r="H141" s="191"/>
      <c r="I141" s="191">
        <f>'D 1 D 1.4.2 Pol'!G53</f>
        <v>0</v>
      </c>
      <c r="J141" s="187" t="str">
        <f>IF(I168=0,"",I141/I168*100)</f>
        <v/>
      </c>
    </row>
    <row r="142" spans="1:10" ht="36.75" customHeight="1" x14ac:dyDescent="0.2">
      <c r="A142" s="176"/>
      <c r="B142" s="181" t="s">
        <v>220</v>
      </c>
      <c r="C142" s="182" t="s">
        <v>221</v>
      </c>
      <c r="D142" s="183"/>
      <c r="E142" s="183"/>
      <c r="F142" s="190" t="s">
        <v>25</v>
      </c>
      <c r="G142" s="191"/>
      <c r="H142" s="191"/>
      <c r="I142" s="191">
        <f>'D 1 D 1.4.2 Pol'!G79</f>
        <v>0</v>
      </c>
      <c r="J142" s="187" t="str">
        <f>IF(I168=0,"",I142/I168*100)</f>
        <v/>
      </c>
    </row>
    <row r="143" spans="1:10" ht="36.75" customHeight="1" x14ac:dyDescent="0.2">
      <c r="A143" s="176"/>
      <c r="B143" s="181" t="s">
        <v>222</v>
      </c>
      <c r="C143" s="182" t="s">
        <v>223</v>
      </c>
      <c r="D143" s="183"/>
      <c r="E143" s="183"/>
      <c r="F143" s="190" t="s">
        <v>25</v>
      </c>
      <c r="G143" s="191"/>
      <c r="H143" s="191"/>
      <c r="I143" s="191">
        <f>'D 1 D 1.1 Pol'!G875</f>
        <v>0</v>
      </c>
      <c r="J143" s="187" t="str">
        <f>IF(I168=0,"",I143/I168*100)</f>
        <v/>
      </c>
    </row>
    <row r="144" spans="1:10" ht="36.75" customHeight="1" x14ac:dyDescent="0.2">
      <c r="A144" s="176"/>
      <c r="B144" s="181" t="s">
        <v>224</v>
      </c>
      <c r="C144" s="182" t="s">
        <v>225</v>
      </c>
      <c r="D144" s="183"/>
      <c r="E144" s="183"/>
      <c r="F144" s="190" t="s">
        <v>25</v>
      </c>
      <c r="G144" s="191"/>
      <c r="H144" s="191"/>
      <c r="I144" s="191">
        <f>'D 1 D 1.1 Pol'!G911</f>
        <v>0</v>
      </c>
      <c r="J144" s="187" t="str">
        <f>IF(I168=0,"",I144/I168*100)</f>
        <v/>
      </c>
    </row>
    <row r="145" spans="1:10" ht="36.75" customHeight="1" x14ac:dyDescent="0.2">
      <c r="A145" s="176"/>
      <c r="B145" s="181" t="s">
        <v>226</v>
      </c>
      <c r="C145" s="182" t="s">
        <v>227</v>
      </c>
      <c r="D145" s="183"/>
      <c r="E145" s="183"/>
      <c r="F145" s="190" t="s">
        <v>25</v>
      </c>
      <c r="G145" s="191"/>
      <c r="H145" s="191"/>
      <c r="I145" s="191">
        <f>'D 1 D 1.1 Pol'!G924</f>
        <v>0</v>
      </c>
      <c r="J145" s="187" t="str">
        <f>IF(I168=0,"",I145/I168*100)</f>
        <v/>
      </c>
    </row>
    <row r="146" spans="1:10" ht="36.75" customHeight="1" x14ac:dyDescent="0.2">
      <c r="A146" s="176"/>
      <c r="B146" s="181" t="s">
        <v>228</v>
      </c>
      <c r="C146" s="182" t="s">
        <v>229</v>
      </c>
      <c r="D146" s="183"/>
      <c r="E146" s="183"/>
      <c r="F146" s="190" t="s">
        <v>25</v>
      </c>
      <c r="G146" s="191"/>
      <c r="H146" s="191"/>
      <c r="I146" s="191">
        <f>'D 1 D 1.1 Pol'!G992+'D 1 D 1.2a Pol'!G482</f>
        <v>0</v>
      </c>
      <c r="J146" s="187" t="str">
        <f>IF(I168=0,"",I146/I168*100)</f>
        <v/>
      </c>
    </row>
    <row r="147" spans="1:10" ht="36.75" customHeight="1" x14ac:dyDescent="0.2">
      <c r="A147" s="176"/>
      <c r="B147" s="181" t="s">
        <v>230</v>
      </c>
      <c r="C147" s="182" t="s">
        <v>231</v>
      </c>
      <c r="D147" s="183"/>
      <c r="E147" s="183"/>
      <c r="F147" s="190" t="s">
        <v>25</v>
      </c>
      <c r="G147" s="191"/>
      <c r="H147" s="191"/>
      <c r="I147" s="191">
        <f>'D 1 D 1.1 Pol'!G1107</f>
        <v>0</v>
      </c>
      <c r="J147" s="187" t="str">
        <f>IF(I168=0,"",I147/I168*100)</f>
        <v/>
      </c>
    </row>
    <row r="148" spans="1:10" ht="36.75" customHeight="1" x14ac:dyDescent="0.2">
      <c r="A148" s="176"/>
      <c r="B148" s="181" t="s">
        <v>232</v>
      </c>
      <c r="C148" s="182" t="s">
        <v>233</v>
      </c>
      <c r="D148" s="183"/>
      <c r="E148" s="183"/>
      <c r="F148" s="190" t="s">
        <v>25</v>
      </c>
      <c r="G148" s="191"/>
      <c r="H148" s="191"/>
      <c r="I148" s="191">
        <f>'D 1 D 1.1 Pol'!G1386</f>
        <v>0</v>
      </c>
      <c r="J148" s="187" t="str">
        <f>IF(I168=0,"",I148/I168*100)</f>
        <v/>
      </c>
    </row>
    <row r="149" spans="1:10" ht="36.75" customHeight="1" x14ac:dyDescent="0.2">
      <c r="A149" s="176"/>
      <c r="B149" s="181" t="s">
        <v>234</v>
      </c>
      <c r="C149" s="182" t="s">
        <v>235</v>
      </c>
      <c r="D149" s="183"/>
      <c r="E149" s="183"/>
      <c r="F149" s="190" t="s">
        <v>25</v>
      </c>
      <c r="G149" s="191"/>
      <c r="H149" s="191"/>
      <c r="I149" s="191">
        <f>'D 1 D 1.1 Pol'!G1445</f>
        <v>0</v>
      </c>
      <c r="J149" s="187" t="str">
        <f>IF(I168=0,"",I149/I168*100)</f>
        <v/>
      </c>
    </row>
    <row r="150" spans="1:10" ht="36.75" customHeight="1" x14ac:dyDescent="0.2">
      <c r="A150" s="176"/>
      <c r="B150" s="181" t="s">
        <v>236</v>
      </c>
      <c r="C150" s="182" t="s">
        <v>237</v>
      </c>
      <c r="D150" s="183"/>
      <c r="E150" s="183"/>
      <c r="F150" s="190" t="s">
        <v>25</v>
      </c>
      <c r="G150" s="191"/>
      <c r="H150" s="191"/>
      <c r="I150" s="191">
        <f>'D 1 D 1.1 Pol'!G1452</f>
        <v>0</v>
      </c>
      <c r="J150" s="187" t="str">
        <f>IF(I168=0,"",I150/I168*100)</f>
        <v/>
      </c>
    </row>
    <row r="151" spans="1:10" ht="36.75" customHeight="1" x14ac:dyDescent="0.2">
      <c r="A151" s="176"/>
      <c r="B151" s="181" t="s">
        <v>238</v>
      </c>
      <c r="C151" s="182" t="s">
        <v>239</v>
      </c>
      <c r="D151" s="183"/>
      <c r="E151" s="183"/>
      <c r="F151" s="190" t="s">
        <v>25</v>
      </c>
      <c r="G151" s="191"/>
      <c r="H151" s="191"/>
      <c r="I151" s="191">
        <f>'D 1 D 1.1 Pol'!G1662</f>
        <v>0</v>
      </c>
      <c r="J151" s="187" t="str">
        <f>IF(I168=0,"",I151/I168*100)</f>
        <v/>
      </c>
    </row>
    <row r="152" spans="1:10" ht="36.75" customHeight="1" x14ac:dyDescent="0.2">
      <c r="A152" s="176"/>
      <c r="B152" s="181" t="s">
        <v>240</v>
      </c>
      <c r="C152" s="182" t="s">
        <v>241</v>
      </c>
      <c r="D152" s="183"/>
      <c r="E152" s="183"/>
      <c r="F152" s="190" t="s">
        <v>25</v>
      </c>
      <c r="G152" s="191"/>
      <c r="H152" s="191"/>
      <c r="I152" s="191">
        <f>'D 1 D 1.1 Pol'!G1674</f>
        <v>0</v>
      </c>
      <c r="J152" s="187" t="str">
        <f>IF(I168=0,"",I152/I168*100)</f>
        <v/>
      </c>
    </row>
    <row r="153" spans="1:10" ht="36.75" customHeight="1" x14ac:dyDescent="0.2">
      <c r="A153" s="176"/>
      <c r="B153" s="181" t="s">
        <v>242</v>
      </c>
      <c r="C153" s="182" t="s">
        <v>243</v>
      </c>
      <c r="D153" s="183"/>
      <c r="E153" s="183"/>
      <c r="F153" s="190" t="s">
        <v>25</v>
      </c>
      <c r="G153" s="191"/>
      <c r="H153" s="191"/>
      <c r="I153" s="191">
        <f>'D 1 D 1.1 Pol'!G1769</f>
        <v>0</v>
      </c>
      <c r="J153" s="187" t="str">
        <f>IF(I168=0,"",I153/I168*100)</f>
        <v/>
      </c>
    </row>
    <row r="154" spans="1:10" ht="36.75" customHeight="1" x14ac:dyDescent="0.2">
      <c r="A154" s="176"/>
      <c r="B154" s="181" t="s">
        <v>244</v>
      </c>
      <c r="C154" s="182" t="s">
        <v>245</v>
      </c>
      <c r="D154" s="183"/>
      <c r="E154" s="183"/>
      <c r="F154" s="190" t="s">
        <v>25</v>
      </c>
      <c r="G154" s="191"/>
      <c r="H154" s="191"/>
      <c r="I154" s="191">
        <f>'D 1 D 1.1 Pol'!G1869</f>
        <v>0</v>
      </c>
      <c r="J154" s="187" t="str">
        <f>IF(I168=0,"",I154/I168*100)</f>
        <v/>
      </c>
    </row>
    <row r="155" spans="1:10" ht="36.75" customHeight="1" x14ac:dyDescent="0.2">
      <c r="A155" s="176"/>
      <c r="B155" s="181" t="s">
        <v>246</v>
      </c>
      <c r="C155" s="182" t="s">
        <v>247</v>
      </c>
      <c r="D155" s="183"/>
      <c r="E155" s="183"/>
      <c r="F155" s="190" t="s">
        <v>26</v>
      </c>
      <c r="G155" s="191"/>
      <c r="H155" s="191"/>
      <c r="I155" s="191">
        <f>'D 1 D 1.4.5-1 Pol'!G8+'IO 02 1 Pol'!G8</f>
        <v>0</v>
      </c>
      <c r="J155" s="187" t="str">
        <f>IF(I168=0,"",I155/I168*100)</f>
        <v/>
      </c>
    </row>
    <row r="156" spans="1:10" ht="36.75" customHeight="1" x14ac:dyDescent="0.2">
      <c r="A156" s="176"/>
      <c r="B156" s="181" t="s">
        <v>248</v>
      </c>
      <c r="C156" s="182" t="s">
        <v>249</v>
      </c>
      <c r="D156" s="183"/>
      <c r="E156" s="183"/>
      <c r="F156" s="190" t="s">
        <v>26</v>
      </c>
      <c r="G156" s="191"/>
      <c r="H156" s="191"/>
      <c r="I156" s="191">
        <f>'IO 02 1 Pol'!G46</f>
        <v>0</v>
      </c>
      <c r="J156" s="187" t="str">
        <f>IF(I168=0,"",I156/I168*100)</f>
        <v/>
      </c>
    </row>
    <row r="157" spans="1:10" ht="36.75" customHeight="1" x14ac:dyDescent="0.2">
      <c r="A157" s="176"/>
      <c r="B157" s="181" t="s">
        <v>250</v>
      </c>
      <c r="C157" s="182" t="s">
        <v>251</v>
      </c>
      <c r="D157" s="183"/>
      <c r="E157" s="183"/>
      <c r="F157" s="190" t="s">
        <v>26</v>
      </c>
      <c r="G157" s="191"/>
      <c r="H157" s="191"/>
      <c r="I157" s="191">
        <f>'D 1 D 1.4.5-1 Pol'!G81</f>
        <v>0</v>
      </c>
      <c r="J157" s="187" t="str">
        <f>IF(I168=0,"",I157/I168*100)</f>
        <v/>
      </c>
    </row>
    <row r="158" spans="1:10" ht="36.75" customHeight="1" x14ac:dyDescent="0.2">
      <c r="A158" s="176"/>
      <c r="B158" s="181" t="s">
        <v>252</v>
      </c>
      <c r="C158" s="182" t="s">
        <v>253</v>
      </c>
      <c r="D158" s="183"/>
      <c r="E158" s="183"/>
      <c r="F158" s="190" t="s">
        <v>26</v>
      </c>
      <c r="G158" s="191"/>
      <c r="H158" s="191"/>
      <c r="I158" s="191">
        <f>'D 1 D 1.4.3 Pol'!G8</f>
        <v>0</v>
      </c>
      <c r="J158" s="187" t="str">
        <f>IF(I168=0,"",I158/I168*100)</f>
        <v/>
      </c>
    </row>
    <row r="159" spans="1:10" ht="36.75" customHeight="1" x14ac:dyDescent="0.2">
      <c r="A159" s="176"/>
      <c r="B159" s="181" t="s">
        <v>254</v>
      </c>
      <c r="C159" s="182" t="s">
        <v>255</v>
      </c>
      <c r="D159" s="183"/>
      <c r="E159" s="183"/>
      <c r="F159" s="190" t="s">
        <v>26</v>
      </c>
      <c r="G159" s="191"/>
      <c r="H159" s="191"/>
      <c r="I159" s="191">
        <f>'D 1 D 1.2b Pol'!G8</f>
        <v>0</v>
      </c>
      <c r="J159" s="187" t="str">
        <f>IF(I168=0,"",I159/I168*100)</f>
        <v/>
      </c>
    </row>
    <row r="160" spans="1:10" ht="36.75" customHeight="1" x14ac:dyDescent="0.2">
      <c r="A160" s="176"/>
      <c r="B160" s="181" t="s">
        <v>256</v>
      </c>
      <c r="C160" s="182" t="s">
        <v>257</v>
      </c>
      <c r="D160" s="183"/>
      <c r="E160" s="183"/>
      <c r="F160" s="190" t="s">
        <v>26</v>
      </c>
      <c r="G160" s="191"/>
      <c r="H160" s="191"/>
      <c r="I160" s="191">
        <f>'D 1 D 1.4.5-2 Pol'!G28+'D 1 D 1.4.5-3 Pol'!G8+'D 1 D 1.4.5-4 Pol'!G8+'D 1 D 1.4.5-5 Pol'!G8+'D 1 D 1.4.5-6 Pol'!G8+'IO 02 1 Pol'!G50</f>
        <v>0</v>
      </c>
      <c r="J160" s="187" t="str">
        <f>IF(I168=0,"",I160/I168*100)</f>
        <v/>
      </c>
    </row>
    <row r="161" spans="1:10" ht="36.75" customHeight="1" x14ac:dyDescent="0.2">
      <c r="A161" s="176"/>
      <c r="B161" s="181" t="s">
        <v>258</v>
      </c>
      <c r="C161" s="182" t="s">
        <v>259</v>
      </c>
      <c r="D161" s="183"/>
      <c r="E161" s="183"/>
      <c r="F161" s="190" t="s">
        <v>26</v>
      </c>
      <c r="G161" s="191"/>
      <c r="H161" s="191"/>
      <c r="I161" s="191">
        <f>'D 1 D 1.4.5-1 Pol'!G116</f>
        <v>0</v>
      </c>
      <c r="J161" s="187" t="str">
        <f>IF(I168=0,"",I161/I168*100)</f>
        <v/>
      </c>
    </row>
    <row r="162" spans="1:10" ht="36.75" customHeight="1" x14ac:dyDescent="0.2">
      <c r="A162" s="176"/>
      <c r="B162" s="181" t="s">
        <v>260</v>
      </c>
      <c r="C162" s="182" t="s">
        <v>261</v>
      </c>
      <c r="D162" s="183"/>
      <c r="E162" s="183"/>
      <c r="F162" s="190" t="s">
        <v>26</v>
      </c>
      <c r="G162" s="191"/>
      <c r="H162" s="191"/>
      <c r="I162" s="191">
        <f>'D 1 D 1.4.5-2 Pol'!G39+'D 1 D 1.4.5-3 Pol'!G16+'D 1 D 1.4.5-4 Pol'!G18+'D 1 D 1.4.5-5 Pol'!G16+'D 1 D 1.4.5-6 Pol'!G18</f>
        <v>0</v>
      </c>
      <c r="J162" s="187" t="str">
        <f>IF(I168=0,"",I162/I168*100)</f>
        <v/>
      </c>
    </row>
    <row r="163" spans="1:10" ht="36.75" customHeight="1" x14ac:dyDescent="0.2">
      <c r="A163" s="176"/>
      <c r="B163" s="181" t="s">
        <v>262</v>
      </c>
      <c r="C163" s="182" t="s">
        <v>263</v>
      </c>
      <c r="D163" s="183"/>
      <c r="E163" s="183"/>
      <c r="F163" s="190" t="s">
        <v>26</v>
      </c>
      <c r="G163" s="191"/>
      <c r="H163" s="191"/>
      <c r="I163" s="191">
        <f>'D 1 D 1.4.5-1 Pol'!G325</f>
        <v>0</v>
      </c>
      <c r="J163" s="187" t="str">
        <f>IF(I168=0,"",I163/I168*100)</f>
        <v/>
      </c>
    </row>
    <row r="164" spans="1:10" ht="36.75" customHeight="1" x14ac:dyDescent="0.2">
      <c r="A164" s="176"/>
      <c r="B164" s="181" t="s">
        <v>264</v>
      </c>
      <c r="C164" s="182" t="s">
        <v>265</v>
      </c>
      <c r="D164" s="183"/>
      <c r="E164" s="183"/>
      <c r="F164" s="190" t="s">
        <v>26</v>
      </c>
      <c r="G164" s="191"/>
      <c r="H164" s="191"/>
      <c r="I164" s="191">
        <f>'D 1 D 1.4.3 Pol'!G84+'D 1 D 1.4.5-1 Pol'!G556+'IO 02 1 Pol'!G77</f>
        <v>0</v>
      </c>
      <c r="J164" s="187" t="str">
        <f>IF(I168=0,"",I164/I168*100)</f>
        <v/>
      </c>
    </row>
    <row r="165" spans="1:10" ht="36.75" customHeight="1" x14ac:dyDescent="0.2">
      <c r="A165" s="176"/>
      <c r="B165" s="181" t="s">
        <v>266</v>
      </c>
      <c r="C165" s="182" t="s">
        <v>267</v>
      </c>
      <c r="D165" s="183"/>
      <c r="E165" s="183"/>
      <c r="F165" s="190" t="s">
        <v>26</v>
      </c>
      <c r="G165" s="191"/>
      <c r="H165" s="191"/>
      <c r="I165" s="191">
        <f>'D 1 D 1.4.5-1 Pol'!G561</f>
        <v>0</v>
      </c>
      <c r="J165" s="187" t="str">
        <f>IF(I168=0,"",I165/I168*100)</f>
        <v/>
      </c>
    </row>
    <row r="166" spans="1:10" ht="36.75" customHeight="1" x14ac:dyDescent="0.2">
      <c r="A166" s="176"/>
      <c r="B166" s="181" t="s">
        <v>268</v>
      </c>
      <c r="C166" s="182" t="s">
        <v>27</v>
      </c>
      <c r="D166" s="183"/>
      <c r="E166" s="183"/>
      <c r="F166" s="190" t="s">
        <v>268</v>
      </c>
      <c r="G166" s="191"/>
      <c r="H166" s="191"/>
      <c r="I166" s="191">
        <f>'01 1 Pol'!G8</f>
        <v>0</v>
      </c>
      <c r="J166" s="187" t="str">
        <f>IF(I168=0,"",I166/I168*100)</f>
        <v/>
      </c>
    </row>
    <row r="167" spans="1:10" ht="36.75" customHeight="1" x14ac:dyDescent="0.2">
      <c r="A167" s="176"/>
      <c r="B167" s="181" t="s">
        <v>269</v>
      </c>
      <c r="C167" s="182" t="s">
        <v>28</v>
      </c>
      <c r="D167" s="183"/>
      <c r="E167" s="183"/>
      <c r="F167" s="190" t="s">
        <v>269</v>
      </c>
      <c r="G167" s="191"/>
      <c r="H167" s="191"/>
      <c r="I167" s="191">
        <f>'01 1 Pol'!G12</f>
        <v>0</v>
      </c>
      <c r="J167" s="187" t="str">
        <f>IF(I168=0,"",I167/I168*100)</f>
        <v/>
      </c>
    </row>
    <row r="168" spans="1:10" ht="25.5" customHeight="1" x14ac:dyDescent="0.2">
      <c r="A168" s="177"/>
      <c r="B168" s="184" t="s">
        <v>1</v>
      </c>
      <c r="C168" s="185"/>
      <c r="D168" s="186"/>
      <c r="E168" s="186"/>
      <c r="F168" s="192"/>
      <c r="G168" s="193"/>
      <c r="H168" s="193"/>
      <c r="I168" s="193">
        <f>SUM(I97:I167)</f>
        <v>0</v>
      </c>
      <c r="J168" s="188">
        <f>SUM(J97:J167)</f>
        <v>0</v>
      </c>
    </row>
    <row r="169" spans="1:10" x14ac:dyDescent="0.2">
      <c r="F169" s="133"/>
      <c r="G169" s="133"/>
      <c r="H169" s="133"/>
      <c r="I169" s="133"/>
      <c r="J169" s="189"/>
    </row>
    <row r="170" spans="1:10" x14ac:dyDescent="0.2">
      <c r="F170" s="133"/>
      <c r="G170" s="133"/>
      <c r="H170" s="133"/>
      <c r="I170" s="133"/>
      <c r="J170" s="189"/>
    </row>
    <row r="171" spans="1:10" x14ac:dyDescent="0.2">
      <c r="F171" s="133"/>
      <c r="G171" s="133"/>
      <c r="H171" s="133"/>
      <c r="I171" s="133"/>
      <c r="J171" s="189"/>
    </row>
  </sheetData>
  <sheetProtection algorithmName="SHA-512" hashValue="BEGn7P2dAg+LWloYd1K8+ddA91DpEKbpIYPjeQCZcZi9DQcuaMAwODkvCOWnWWrV92yGsJUf0q2+3n3vDgDGKg==" saltValue="peVQNYW9zXki/do0rNY/S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9">
    <mergeCell ref="C165:E165"/>
    <mergeCell ref="C166:E166"/>
    <mergeCell ref="C167:E167"/>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64:E64"/>
    <mergeCell ref="B65:E65"/>
    <mergeCell ref="C97:E97"/>
    <mergeCell ref="C98:E98"/>
    <mergeCell ref="C99:E99"/>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dti4B22v+X1TWDxxsPKXuxEULH8U+eWFsL5nXFTt6R9tIT2vwdllARBZzAxB/0OndbRmj1qyanvrfmzk1F1UaA==" saltValue="ORFwi6BM9X3f/fMfLwu4+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1F32-22ED-413D-8F1E-123D24188DB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59</v>
      </c>
      <c r="C3" s="199" t="s">
        <v>60</v>
      </c>
      <c r="D3" s="197"/>
      <c r="E3" s="197"/>
      <c r="F3" s="197"/>
      <c r="G3" s="198"/>
      <c r="AC3" s="174" t="s">
        <v>272</v>
      </c>
      <c r="AG3" t="s">
        <v>273</v>
      </c>
    </row>
    <row r="4" spans="1:60" ht="24.95" customHeight="1" x14ac:dyDescent="0.2">
      <c r="A4" s="200" t="s">
        <v>9</v>
      </c>
      <c r="B4" s="201" t="s">
        <v>61</v>
      </c>
      <c r="C4" s="202" t="s">
        <v>62</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268</v>
      </c>
      <c r="C8" s="248" t="s">
        <v>27</v>
      </c>
      <c r="D8" s="227"/>
      <c r="E8" s="228"/>
      <c r="F8" s="229"/>
      <c r="G8" s="229">
        <f>SUMIF(AG9:AG11,"&lt;&gt;NOR",G9:G11)</f>
        <v>0</v>
      </c>
      <c r="H8" s="229"/>
      <c r="I8" s="229">
        <f>SUM(I9:I11)</f>
        <v>0</v>
      </c>
      <c r="J8" s="229"/>
      <c r="K8" s="229">
        <f>SUM(K9:K11)</f>
        <v>0</v>
      </c>
      <c r="L8" s="229"/>
      <c r="M8" s="229">
        <f>SUM(M9:M11)</f>
        <v>0</v>
      </c>
      <c r="N8" s="228"/>
      <c r="O8" s="228">
        <f>SUM(O9:O11)</f>
        <v>0</v>
      </c>
      <c r="P8" s="228"/>
      <c r="Q8" s="228">
        <f>SUM(Q9:Q11)</f>
        <v>0</v>
      </c>
      <c r="R8" s="229"/>
      <c r="S8" s="229"/>
      <c r="T8" s="230"/>
      <c r="U8" s="224"/>
      <c r="V8" s="224">
        <f>SUM(V9:V11)</f>
        <v>0</v>
      </c>
      <c r="W8" s="224"/>
      <c r="X8" s="224"/>
      <c r="Y8" s="224"/>
      <c r="AG8" t="s">
        <v>298</v>
      </c>
    </row>
    <row r="9" spans="1:60" outlineLevel="1" x14ac:dyDescent="0.2">
      <c r="A9" s="239">
        <v>1</v>
      </c>
      <c r="B9" s="240" t="s">
        <v>299</v>
      </c>
      <c r="C9" s="249" t="s">
        <v>300</v>
      </c>
      <c r="D9" s="241" t="s">
        <v>301</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302</v>
      </c>
      <c r="T9" s="245" t="s">
        <v>303</v>
      </c>
      <c r="U9" s="220">
        <v>0</v>
      </c>
      <c r="V9" s="220">
        <f>ROUND(E9*U9,2)</f>
        <v>0</v>
      </c>
      <c r="W9" s="220"/>
      <c r="X9" s="220" t="s">
        <v>304</v>
      </c>
      <c r="Y9" s="220" t="s">
        <v>305</v>
      </c>
      <c r="Z9" s="210"/>
      <c r="AA9" s="210"/>
      <c r="AB9" s="210"/>
      <c r="AC9" s="210"/>
      <c r="AD9" s="210"/>
      <c r="AE9" s="210"/>
      <c r="AF9" s="210"/>
      <c r="AG9" s="210" t="s">
        <v>306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307</v>
      </c>
      <c r="C10" s="249" t="s">
        <v>308</v>
      </c>
      <c r="D10" s="241" t="s">
        <v>301</v>
      </c>
      <c r="E10" s="242">
        <v>1</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302</v>
      </c>
      <c r="T10" s="245" t="s">
        <v>303</v>
      </c>
      <c r="U10" s="220">
        <v>0</v>
      </c>
      <c r="V10" s="220">
        <f>ROUND(E10*U10,2)</f>
        <v>0</v>
      </c>
      <c r="W10" s="220"/>
      <c r="X10" s="220" t="s">
        <v>304</v>
      </c>
      <c r="Y10" s="220" t="s">
        <v>305</v>
      </c>
      <c r="Z10" s="210"/>
      <c r="AA10" s="210"/>
      <c r="AB10" s="210"/>
      <c r="AC10" s="210"/>
      <c r="AD10" s="210"/>
      <c r="AE10" s="210"/>
      <c r="AF10" s="210"/>
      <c r="AG10" s="210" t="s">
        <v>306</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309</v>
      </c>
      <c r="C11" s="249" t="s">
        <v>310</v>
      </c>
      <c r="D11" s="241" t="s">
        <v>301</v>
      </c>
      <c r="E11" s="242">
        <v>1</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302</v>
      </c>
      <c r="T11" s="245" t="s">
        <v>303</v>
      </c>
      <c r="U11" s="220">
        <v>0</v>
      </c>
      <c r="V11" s="220">
        <f>ROUND(E11*U11,2)</f>
        <v>0</v>
      </c>
      <c r="W11" s="220"/>
      <c r="X11" s="220" t="s">
        <v>304</v>
      </c>
      <c r="Y11" s="220" t="s">
        <v>305</v>
      </c>
      <c r="Z11" s="210"/>
      <c r="AA11" s="210"/>
      <c r="AB11" s="210"/>
      <c r="AC11" s="210"/>
      <c r="AD11" s="210"/>
      <c r="AE11" s="210"/>
      <c r="AF11" s="210"/>
      <c r="AG11" s="210" t="s">
        <v>306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25" t="s">
        <v>297</v>
      </c>
      <c r="B12" s="226" t="s">
        <v>269</v>
      </c>
      <c r="C12" s="248" t="s">
        <v>28</v>
      </c>
      <c r="D12" s="227"/>
      <c r="E12" s="228"/>
      <c r="F12" s="229"/>
      <c r="G12" s="229">
        <f>SUMIF(AG13:AG32,"&lt;&gt;NOR",G13:G32)</f>
        <v>0</v>
      </c>
      <c r="H12" s="229"/>
      <c r="I12" s="229">
        <f>SUM(I13:I32)</f>
        <v>0</v>
      </c>
      <c r="J12" s="229"/>
      <c r="K12" s="229">
        <f>SUM(K13:K32)</f>
        <v>0</v>
      </c>
      <c r="L12" s="229"/>
      <c r="M12" s="229">
        <f>SUM(M13:M32)</f>
        <v>0</v>
      </c>
      <c r="N12" s="228"/>
      <c r="O12" s="228">
        <f>SUM(O13:O32)</f>
        <v>0</v>
      </c>
      <c r="P12" s="228"/>
      <c r="Q12" s="228">
        <f>SUM(Q13:Q32)</f>
        <v>0</v>
      </c>
      <c r="R12" s="229"/>
      <c r="S12" s="229"/>
      <c r="T12" s="230"/>
      <c r="U12" s="224"/>
      <c r="V12" s="224">
        <f>SUM(V13:V32)</f>
        <v>0</v>
      </c>
      <c r="W12" s="224"/>
      <c r="X12" s="224"/>
      <c r="Y12" s="224"/>
      <c r="AG12" t="s">
        <v>298</v>
      </c>
    </row>
    <row r="13" spans="1:60" outlineLevel="1" x14ac:dyDescent="0.2">
      <c r="A13" s="232">
        <v>4</v>
      </c>
      <c r="B13" s="233" t="s">
        <v>311</v>
      </c>
      <c r="C13" s="250" t="s">
        <v>312</v>
      </c>
      <c r="D13" s="234" t="s">
        <v>301</v>
      </c>
      <c r="E13" s="235">
        <v>1</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313</v>
      </c>
      <c r="T13" s="238"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1" t="s">
        <v>316</v>
      </c>
      <c r="D14" s="247"/>
      <c r="E14" s="247"/>
      <c r="F14" s="247"/>
      <c r="G14" s="247"/>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317</v>
      </c>
      <c r="AH14" s="210"/>
      <c r="AI14" s="210"/>
      <c r="AJ14" s="210"/>
      <c r="AK14" s="210"/>
      <c r="AL14" s="210"/>
      <c r="AM14" s="210"/>
      <c r="AN14" s="210"/>
      <c r="AO14" s="210"/>
      <c r="AP14" s="210"/>
      <c r="AQ14" s="210"/>
      <c r="AR14" s="210"/>
      <c r="AS14" s="210"/>
      <c r="AT14" s="210"/>
      <c r="AU14" s="210"/>
      <c r="AV14" s="210"/>
      <c r="AW14" s="210"/>
      <c r="AX14" s="210"/>
      <c r="AY14" s="210"/>
      <c r="AZ14" s="210"/>
      <c r="BA14" s="246" t="str">
        <f>C14</f>
        <v>Zaměření a vytýčení stávajících inženýrských sítí v místě stavby z hlediska jejich ochrany při provádění stavby.</v>
      </c>
      <c r="BB14" s="210"/>
      <c r="BC14" s="210"/>
      <c r="BD14" s="210"/>
      <c r="BE14" s="210"/>
      <c r="BF14" s="210"/>
      <c r="BG14" s="210"/>
      <c r="BH14" s="210"/>
    </row>
    <row r="15" spans="1:60" outlineLevel="1" x14ac:dyDescent="0.2">
      <c r="A15" s="239">
        <v>5</v>
      </c>
      <c r="B15" s="240" t="s">
        <v>318</v>
      </c>
      <c r="C15" s="249" t="s">
        <v>319</v>
      </c>
      <c r="D15" s="241" t="s">
        <v>320</v>
      </c>
      <c r="E15" s="242">
        <v>1</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313</v>
      </c>
      <c r="T15" s="245"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6</v>
      </c>
      <c r="B16" s="233" t="s">
        <v>321</v>
      </c>
      <c r="C16" s="250" t="s">
        <v>322</v>
      </c>
      <c r="D16" s="234" t="s">
        <v>320</v>
      </c>
      <c r="E16" s="235">
        <v>1</v>
      </c>
      <c r="F16" s="236"/>
      <c r="G16" s="237">
        <f>ROUND(E16*F16,2)</f>
        <v>0</v>
      </c>
      <c r="H16" s="236"/>
      <c r="I16" s="237">
        <f>ROUND(E16*H16,2)</f>
        <v>0</v>
      </c>
      <c r="J16" s="236"/>
      <c r="K16" s="237">
        <f>ROUND(E16*J16,2)</f>
        <v>0</v>
      </c>
      <c r="L16" s="237">
        <v>21</v>
      </c>
      <c r="M16" s="237">
        <f>G16*(1+L16/100)</f>
        <v>0</v>
      </c>
      <c r="N16" s="235">
        <v>0</v>
      </c>
      <c r="O16" s="235">
        <f>ROUND(E16*N16,2)</f>
        <v>0</v>
      </c>
      <c r="P16" s="235">
        <v>0</v>
      </c>
      <c r="Q16" s="235">
        <f>ROUND(E16*P16,2)</f>
        <v>0</v>
      </c>
      <c r="R16" s="237"/>
      <c r="S16" s="237" t="s">
        <v>313</v>
      </c>
      <c r="T16" s="238"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1" t="s">
        <v>323</v>
      </c>
      <c r="D17" s="247"/>
      <c r="E17" s="247"/>
      <c r="F17" s="247"/>
      <c r="G17" s="247"/>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317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2">
        <v>7</v>
      </c>
      <c r="B18" s="233" t="s">
        <v>324</v>
      </c>
      <c r="C18" s="250" t="s">
        <v>325</v>
      </c>
      <c r="D18" s="234" t="s">
        <v>301</v>
      </c>
      <c r="E18" s="235">
        <v>1</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c r="S18" s="237" t="s">
        <v>302</v>
      </c>
      <c r="T18" s="238" t="s">
        <v>303</v>
      </c>
      <c r="U18" s="220">
        <v>0</v>
      </c>
      <c r="V18" s="220">
        <f>ROUND(E18*U18,2)</f>
        <v>0</v>
      </c>
      <c r="W18" s="220"/>
      <c r="X18" s="220" t="s">
        <v>304</v>
      </c>
      <c r="Y18" s="220" t="s">
        <v>305</v>
      </c>
      <c r="Z18" s="210"/>
      <c r="AA18" s="210"/>
      <c r="AB18" s="210"/>
      <c r="AC18" s="210"/>
      <c r="AD18" s="210"/>
      <c r="AE18" s="210"/>
      <c r="AF18" s="210"/>
      <c r="AG18" s="210" t="s">
        <v>306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51" t="s">
        <v>326</v>
      </c>
      <c r="D19" s="247"/>
      <c r="E19" s="247"/>
      <c r="F19" s="247"/>
      <c r="G19" s="247"/>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317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8</v>
      </c>
      <c r="B20" s="233" t="s">
        <v>327</v>
      </c>
      <c r="C20" s="250" t="s">
        <v>328</v>
      </c>
      <c r="D20" s="234" t="s">
        <v>301</v>
      </c>
      <c r="E20" s="235">
        <v>1</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c r="S20" s="237" t="s">
        <v>302</v>
      </c>
      <c r="T20" s="238" t="s">
        <v>303</v>
      </c>
      <c r="U20" s="220">
        <v>0</v>
      </c>
      <c r="V20" s="220">
        <f>ROUND(E20*U20,2)</f>
        <v>0</v>
      </c>
      <c r="W20" s="220"/>
      <c r="X20" s="220" t="s">
        <v>304</v>
      </c>
      <c r="Y20" s="220" t="s">
        <v>305</v>
      </c>
      <c r="Z20" s="210"/>
      <c r="AA20" s="210"/>
      <c r="AB20" s="210"/>
      <c r="AC20" s="210"/>
      <c r="AD20" s="210"/>
      <c r="AE20" s="210"/>
      <c r="AF20" s="210"/>
      <c r="AG20" s="210" t="s">
        <v>306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2" x14ac:dyDescent="0.2">
      <c r="A21" s="217"/>
      <c r="B21" s="218"/>
      <c r="C21" s="251" t="s">
        <v>329</v>
      </c>
      <c r="D21" s="247"/>
      <c r="E21" s="247"/>
      <c r="F21" s="247"/>
      <c r="G21" s="247"/>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317</v>
      </c>
      <c r="AH21" s="210"/>
      <c r="AI21" s="210"/>
      <c r="AJ21" s="210"/>
      <c r="AK21" s="210"/>
      <c r="AL21" s="210"/>
      <c r="AM21" s="210"/>
      <c r="AN21" s="210"/>
      <c r="AO21" s="210"/>
      <c r="AP21" s="210"/>
      <c r="AQ21" s="210"/>
      <c r="AR21" s="210"/>
      <c r="AS21" s="210"/>
      <c r="AT21" s="210"/>
      <c r="AU21" s="210"/>
      <c r="AV21" s="210"/>
      <c r="AW21" s="210"/>
      <c r="AX21" s="210"/>
      <c r="AY21" s="210"/>
      <c r="AZ21" s="210"/>
      <c r="BA21" s="246" t="str">
        <f>C21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1" s="210"/>
      <c r="BC21" s="210"/>
      <c r="BD21" s="210"/>
      <c r="BE21" s="210"/>
      <c r="BF21" s="210"/>
      <c r="BG21" s="210"/>
      <c r="BH21" s="210"/>
    </row>
    <row r="22" spans="1:60" outlineLevel="1" x14ac:dyDescent="0.2">
      <c r="A22" s="239">
        <v>9</v>
      </c>
      <c r="B22" s="240" t="s">
        <v>330</v>
      </c>
      <c r="C22" s="249" t="s">
        <v>331</v>
      </c>
      <c r="D22" s="241" t="s">
        <v>301</v>
      </c>
      <c r="E22" s="242">
        <v>1</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313</v>
      </c>
      <c r="T22" s="245" t="s">
        <v>303</v>
      </c>
      <c r="U22" s="220">
        <v>0</v>
      </c>
      <c r="V22" s="220">
        <f>ROUND(E22*U22,2)</f>
        <v>0</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2">
        <v>10</v>
      </c>
      <c r="B23" s="233" t="s">
        <v>332</v>
      </c>
      <c r="C23" s="250" t="s">
        <v>333</v>
      </c>
      <c r="D23" s="234" t="s">
        <v>301</v>
      </c>
      <c r="E23" s="235">
        <v>1</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c r="S23" s="237" t="s">
        <v>302</v>
      </c>
      <c r="T23" s="238" t="s">
        <v>303</v>
      </c>
      <c r="U23" s="220">
        <v>0</v>
      </c>
      <c r="V23" s="220">
        <f>ROUND(E23*U23,2)</f>
        <v>0</v>
      </c>
      <c r="W23" s="220"/>
      <c r="X23" s="220" t="s">
        <v>304</v>
      </c>
      <c r="Y23" s="220" t="s">
        <v>305</v>
      </c>
      <c r="Z23" s="210"/>
      <c r="AA23" s="210"/>
      <c r="AB23" s="210"/>
      <c r="AC23" s="210"/>
      <c r="AD23" s="210"/>
      <c r="AE23" s="210"/>
      <c r="AF23" s="210"/>
      <c r="AG23" s="210" t="s">
        <v>306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51" t="s">
        <v>334</v>
      </c>
      <c r="D24" s="247"/>
      <c r="E24" s="247"/>
      <c r="F24" s="247"/>
      <c r="G24" s="247"/>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317</v>
      </c>
      <c r="AH24" s="210"/>
      <c r="AI24" s="210"/>
      <c r="AJ24" s="210"/>
      <c r="AK24" s="210"/>
      <c r="AL24" s="210"/>
      <c r="AM24" s="210"/>
      <c r="AN24" s="210"/>
      <c r="AO24" s="210"/>
      <c r="AP24" s="210"/>
      <c r="AQ24" s="210"/>
      <c r="AR24" s="210"/>
      <c r="AS24" s="210"/>
      <c r="AT24" s="210"/>
      <c r="AU24" s="210"/>
      <c r="AV24" s="210"/>
      <c r="AW24" s="210"/>
      <c r="AX24" s="210"/>
      <c r="AY24" s="210"/>
      <c r="AZ24" s="210"/>
      <c r="BA24" s="246" t="str">
        <f>C24</f>
        <v>Náklady zhotovitele, které vzniknou v souvislosti s povinnostmi zhotovitele při předání a převzetí díla.</v>
      </c>
      <c r="BB24" s="210"/>
      <c r="BC24" s="210"/>
      <c r="BD24" s="210"/>
      <c r="BE24" s="210"/>
      <c r="BF24" s="210"/>
      <c r="BG24" s="210"/>
      <c r="BH24" s="210"/>
    </row>
    <row r="25" spans="1:60" outlineLevel="1" x14ac:dyDescent="0.2">
      <c r="A25" s="232">
        <v>11</v>
      </c>
      <c r="B25" s="233" t="s">
        <v>335</v>
      </c>
      <c r="C25" s="250" t="s">
        <v>336</v>
      </c>
      <c r="D25" s="234" t="s">
        <v>301</v>
      </c>
      <c r="E25" s="235">
        <v>1</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c r="S25" s="237" t="s">
        <v>302</v>
      </c>
      <c r="T25" s="238" t="s">
        <v>303</v>
      </c>
      <c r="U25" s="220">
        <v>0</v>
      </c>
      <c r="V25" s="220">
        <f>ROUND(E25*U25,2)</f>
        <v>0</v>
      </c>
      <c r="W25" s="220"/>
      <c r="X25" s="220" t="s">
        <v>304</v>
      </c>
      <c r="Y25" s="220" t="s">
        <v>305</v>
      </c>
      <c r="Z25" s="210"/>
      <c r="AA25" s="210"/>
      <c r="AB25" s="210"/>
      <c r="AC25" s="210"/>
      <c r="AD25" s="210"/>
      <c r="AE25" s="210"/>
      <c r="AF25" s="210"/>
      <c r="AG25" s="210" t="s">
        <v>306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2" x14ac:dyDescent="0.2">
      <c r="A26" s="217"/>
      <c r="B26" s="218"/>
      <c r="C26" s="251" t="s">
        <v>337</v>
      </c>
      <c r="D26" s="247"/>
      <c r="E26" s="247"/>
      <c r="F26" s="247"/>
      <c r="G26" s="247"/>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317</v>
      </c>
      <c r="AH26" s="210"/>
      <c r="AI26" s="210"/>
      <c r="AJ26" s="210"/>
      <c r="AK26" s="210"/>
      <c r="AL26" s="210"/>
      <c r="AM26" s="210"/>
      <c r="AN26" s="210"/>
      <c r="AO26" s="210"/>
      <c r="AP26" s="210"/>
      <c r="AQ26" s="210"/>
      <c r="AR26" s="210"/>
      <c r="AS26" s="210"/>
      <c r="AT26" s="210"/>
      <c r="AU26" s="210"/>
      <c r="AV26" s="210"/>
      <c r="AW26" s="210"/>
      <c r="AX26" s="210"/>
      <c r="AY26" s="210"/>
      <c r="AZ26" s="210"/>
      <c r="BA26" s="246" t="str">
        <f>C26</f>
        <v>„Náklady na vyhotovení dokumentace skutečného provedení stavby v počtu třech  paré. Dokumentace bude předána v tištěné formě a na CD ve dvou formátech (veškerá dokumetnace v PDF,  výkresová část v DWG a PDF)“</v>
      </c>
      <c r="BB26" s="210"/>
      <c r="BC26" s="210"/>
      <c r="BD26" s="210"/>
      <c r="BE26" s="210"/>
      <c r="BF26" s="210"/>
      <c r="BG26" s="210"/>
      <c r="BH26" s="210"/>
    </row>
    <row r="27" spans="1:60" ht="22.5" outlineLevel="1" x14ac:dyDescent="0.2">
      <c r="A27" s="239">
        <v>12</v>
      </c>
      <c r="B27" s="240" t="s">
        <v>338</v>
      </c>
      <c r="C27" s="249" t="s">
        <v>339</v>
      </c>
      <c r="D27" s="241" t="s">
        <v>301</v>
      </c>
      <c r="E27" s="242">
        <v>1</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c r="S27" s="244" t="s">
        <v>313</v>
      </c>
      <c r="T27" s="245" t="s">
        <v>303</v>
      </c>
      <c r="U27" s="220">
        <v>0</v>
      </c>
      <c r="V27" s="220">
        <f>ROUND(E27*U27,2)</f>
        <v>0</v>
      </c>
      <c r="W27" s="220"/>
      <c r="X27" s="220" t="s">
        <v>314</v>
      </c>
      <c r="Y27" s="220" t="s">
        <v>305</v>
      </c>
      <c r="Z27" s="210"/>
      <c r="AA27" s="210"/>
      <c r="AB27" s="210"/>
      <c r="AC27" s="210"/>
      <c r="AD27" s="210"/>
      <c r="AE27" s="210"/>
      <c r="AF27" s="210"/>
      <c r="AG27" s="210" t="s">
        <v>315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13</v>
      </c>
      <c r="B28" s="240" t="s">
        <v>340</v>
      </c>
      <c r="C28" s="249" t="s">
        <v>341</v>
      </c>
      <c r="D28" s="241" t="s">
        <v>301</v>
      </c>
      <c r="E28" s="242">
        <v>1</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c r="S28" s="244" t="s">
        <v>313</v>
      </c>
      <c r="T28" s="245" t="s">
        <v>303</v>
      </c>
      <c r="U28" s="220">
        <v>0</v>
      </c>
      <c r="V28" s="220">
        <f>ROUND(E28*U28,2)</f>
        <v>0</v>
      </c>
      <c r="W28" s="220"/>
      <c r="X28" s="220" t="s">
        <v>314</v>
      </c>
      <c r="Y28" s="220" t="s">
        <v>305</v>
      </c>
      <c r="Z28" s="210"/>
      <c r="AA28" s="210"/>
      <c r="AB28" s="210"/>
      <c r="AC28" s="210"/>
      <c r="AD28" s="210"/>
      <c r="AE28" s="210"/>
      <c r="AF28" s="210"/>
      <c r="AG28" s="210" t="s">
        <v>315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39">
        <v>14</v>
      </c>
      <c r="B29" s="240" t="s">
        <v>342</v>
      </c>
      <c r="C29" s="249" t="s">
        <v>343</v>
      </c>
      <c r="D29" s="241" t="s">
        <v>301</v>
      </c>
      <c r="E29" s="242">
        <v>1</v>
      </c>
      <c r="F29" s="243"/>
      <c r="G29" s="244">
        <f>ROUND(E29*F29,2)</f>
        <v>0</v>
      </c>
      <c r="H29" s="243"/>
      <c r="I29" s="244">
        <f>ROUND(E29*H29,2)</f>
        <v>0</v>
      </c>
      <c r="J29" s="243"/>
      <c r="K29" s="244">
        <f>ROUND(E29*J29,2)</f>
        <v>0</v>
      </c>
      <c r="L29" s="244">
        <v>21</v>
      </c>
      <c r="M29" s="244">
        <f>G29*(1+L29/100)</f>
        <v>0</v>
      </c>
      <c r="N29" s="242">
        <v>0</v>
      </c>
      <c r="O29" s="242">
        <f>ROUND(E29*N29,2)</f>
        <v>0</v>
      </c>
      <c r="P29" s="242">
        <v>0</v>
      </c>
      <c r="Q29" s="242">
        <f>ROUND(E29*P29,2)</f>
        <v>0</v>
      </c>
      <c r="R29" s="244"/>
      <c r="S29" s="244" t="s">
        <v>313</v>
      </c>
      <c r="T29" s="245" t="s">
        <v>303</v>
      </c>
      <c r="U29" s="220">
        <v>0</v>
      </c>
      <c r="V29" s="220">
        <f>ROUND(E29*U29,2)</f>
        <v>0</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2">
        <v>15</v>
      </c>
      <c r="B30" s="233" t="s">
        <v>344</v>
      </c>
      <c r="C30" s="250" t="s">
        <v>345</v>
      </c>
      <c r="D30" s="234" t="s">
        <v>301</v>
      </c>
      <c r="E30" s="235">
        <v>1</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302</v>
      </c>
      <c r="T30" s="238" t="s">
        <v>303</v>
      </c>
      <c r="U30" s="220">
        <v>0</v>
      </c>
      <c r="V30" s="220">
        <f>ROUND(E30*U30,2)</f>
        <v>0</v>
      </c>
      <c r="W30" s="220"/>
      <c r="X30" s="220" t="s">
        <v>304</v>
      </c>
      <c r="Y30" s="220" t="s">
        <v>305</v>
      </c>
      <c r="Z30" s="210"/>
      <c r="AA30" s="210"/>
      <c r="AB30" s="210"/>
      <c r="AC30" s="210"/>
      <c r="AD30" s="210"/>
      <c r="AE30" s="210"/>
      <c r="AF30" s="210"/>
      <c r="AG30" s="210" t="s">
        <v>306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2" x14ac:dyDescent="0.2">
      <c r="A31" s="217"/>
      <c r="B31" s="218"/>
      <c r="C31" s="251" t="s">
        <v>346</v>
      </c>
      <c r="D31" s="247"/>
      <c r="E31" s="247"/>
      <c r="F31" s="247"/>
      <c r="G31" s="247"/>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317</v>
      </c>
      <c r="AH31" s="210"/>
      <c r="AI31" s="210"/>
      <c r="AJ31" s="210"/>
      <c r="AK31" s="210"/>
      <c r="AL31" s="210"/>
      <c r="AM31" s="210"/>
      <c r="AN31" s="210"/>
      <c r="AO31" s="210"/>
      <c r="AP31" s="210"/>
      <c r="AQ31" s="210"/>
      <c r="AR31" s="210"/>
      <c r="AS31" s="210"/>
      <c r="AT31" s="210"/>
      <c r="AU31" s="210"/>
      <c r="AV31" s="210"/>
      <c r="AW31" s="210"/>
      <c r="AX31" s="210"/>
      <c r="AY31" s="210"/>
      <c r="AZ31" s="210"/>
      <c r="BA31" s="246" t="str">
        <f>C31</f>
        <v>Náklady zhotovitele spojené se zabezpečením a poskytnutím zajišťovacích bankovních záruk za řádné provedení díla, pokud je zadavatel požaduje v obchodních podmínkách.</v>
      </c>
      <c r="BB31" s="210"/>
      <c r="BC31" s="210"/>
      <c r="BD31" s="210"/>
      <c r="BE31" s="210"/>
      <c r="BF31" s="210"/>
      <c r="BG31" s="210"/>
      <c r="BH31" s="210"/>
    </row>
    <row r="32" spans="1:60" ht="22.5" outlineLevel="1" x14ac:dyDescent="0.2">
      <c r="A32" s="232">
        <v>16</v>
      </c>
      <c r="B32" s="233" t="s">
        <v>347</v>
      </c>
      <c r="C32" s="250" t="s">
        <v>348</v>
      </c>
      <c r="D32" s="234" t="s">
        <v>301</v>
      </c>
      <c r="E32" s="235">
        <v>1</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313</v>
      </c>
      <c r="T32" s="238" t="s">
        <v>303</v>
      </c>
      <c r="U32" s="220">
        <v>0</v>
      </c>
      <c r="V32" s="220">
        <f>ROUND(E32*U32,2)</f>
        <v>0</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33" x14ac:dyDescent="0.2">
      <c r="A33" s="3"/>
      <c r="B33" s="4"/>
      <c r="C33" s="252"/>
      <c r="D33" s="6"/>
      <c r="E33" s="3"/>
      <c r="F33" s="3"/>
      <c r="G33" s="3"/>
      <c r="H33" s="3"/>
      <c r="I33" s="3"/>
      <c r="J33" s="3"/>
      <c r="K33" s="3"/>
      <c r="L33" s="3"/>
      <c r="M33" s="3"/>
      <c r="N33" s="3"/>
      <c r="O33" s="3"/>
      <c r="P33" s="3"/>
      <c r="Q33" s="3"/>
      <c r="R33" s="3"/>
      <c r="S33" s="3"/>
      <c r="T33" s="3"/>
      <c r="U33" s="3"/>
      <c r="V33" s="3"/>
      <c r="W33" s="3"/>
      <c r="X33" s="3"/>
      <c r="Y33" s="3"/>
      <c r="AE33">
        <v>12</v>
      </c>
      <c r="AF33">
        <v>21</v>
      </c>
      <c r="AG33" t="s">
        <v>283</v>
      </c>
    </row>
    <row r="34" spans="1:33" x14ac:dyDescent="0.2">
      <c r="A34" s="213"/>
      <c r="B34" s="214" t="s">
        <v>29</v>
      </c>
      <c r="C34" s="253"/>
      <c r="D34" s="215"/>
      <c r="E34" s="216"/>
      <c r="F34" s="216"/>
      <c r="G34" s="231">
        <f>G8+G12</f>
        <v>0</v>
      </c>
      <c r="H34" s="3"/>
      <c r="I34" s="3"/>
      <c r="J34" s="3"/>
      <c r="K34" s="3"/>
      <c r="L34" s="3"/>
      <c r="M34" s="3"/>
      <c r="N34" s="3"/>
      <c r="O34" s="3"/>
      <c r="P34" s="3"/>
      <c r="Q34" s="3"/>
      <c r="R34" s="3"/>
      <c r="S34" s="3"/>
      <c r="T34" s="3"/>
      <c r="U34" s="3"/>
      <c r="V34" s="3"/>
      <c r="W34" s="3"/>
      <c r="X34" s="3"/>
      <c r="Y34" s="3"/>
      <c r="AE34">
        <f>SUMIF(L7:L32,AE33,G7:G32)</f>
        <v>0</v>
      </c>
      <c r="AF34">
        <f>SUMIF(L7:L32,AF33,G7:G32)</f>
        <v>0</v>
      </c>
      <c r="AG34" t="s">
        <v>349</v>
      </c>
    </row>
    <row r="35" spans="1:33" x14ac:dyDescent="0.2">
      <c r="C35" s="254"/>
      <c r="D35" s="10"/>
      <c r="AG35" t="s">
        <v>350</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657CMcM04ID5JE4hvWr2VcJ5l3Jt9bM/VBxVQPJsY8LaVsleCoj/9zkw3JUKWiNBlM5UoKGbqnMQBtYMNAjMQ==" saltValue="G2JjI7AIUDvAuBz3kOOXpg==" spinCount="100000" sheet="1" formatRows="0"/>
  <mergeCells count="11">
    <mergeCell ref="C19:G19"/>
    <mergeCell ref="C21:G21"/>
    <mergeCell ref="C24:G24"/>
    <mergeCell ref="C26:G26"/>
    <mergeCell ref="C31:G31"/>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8628-64C6-41D2-8075-77E60700CF8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65</v>
      </c>
      <c r="C4" s="202" t="s">
        <v>66</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156</v>
      </c>
      <c r="C8" s="248" t="s">
        <v>157</v>
      </c>
      <c r="D8" s="227"/>
      <c r="E8" s="228"/>
      <c r="F8" s="229"/>
      <c r="G8" s="229">
        <f>SUMIF(AG9:AG77,"&lt;&gt;NOR",G9:G77)</f>
        <v>0</v>
      </c>
      <c r="H8" s="229"/>
      <c r="I8" s="229">
        <f>SUM(I9:I77)</f>
        <v>0</v>
      </c>
      <c r="J8" s="229"/>
      <c r="K8" s="229">
        <f>SUM(K9:K77)</f>
        <v>0</v>
      </c>
      <c r="L8" s="229"/>
      <c r="M8" s="229">
        <f>SUM(M9:M77)</f>
        <v>0</v>
      </c>
      <c r="N8" s="228"/>
      <c r="O8" s="228">
        <f>SUM(O9:O77)</f>
        <v>142.74999999999997</v>
      </c>
      <c r="P8" s="228"/>
      <c r="Q8" s="228">
        <f>SUM(Q9:Q77)</f>
        <v>0</v>
      </c>
      <c r="R8" s="229"/>
      <c r="S8" s="229"/>
      <c r="T8" s="230"/>
      <c r="U8" s="224"/>
      <c r="V8" s="224">
        <f>SUM(V9:V77)</f>
        <v>725.49000000000012</v>
      </c>
      <c r="W8" s="224"/>
      <c r="X8" s="224"/>
      <c r="Y8" s="224"/>
      <c r="AG8" t="s">
        <v>298</v>
      </c>
    </row>
    <row r="9" spans="1:60" outlineLevel="1" x14ac:dyDescent="0.2">
      <c r="A9" s="232">
        <v>1</v>
      </c>
      <c r="B9" s="233" t="s">
        <v>351</v>
      </c>
      <c r="C9" s="250" t="s">
        <v>352</v>
      </c>
      <c r="D9" s="234" t="s">
        <v>320</v>
      </c>
      <c r="E9" s="235">
        <v>2</v>
      </c>
      <c r="F9" s="236"/>
      <c r="G9" s="237">
        <f>ROUND(E9*F9,2)</f>
        <v>0</v>
      </c>
      <c r="H9" s="236"/>
      <c r="I9" s="237">
        <f>ROUND(E9*H9,2)</f>
        <v>0</v>
      </c>
      <c r="J9" s="236"/>
      <c r="K9" s="237">
        <f>ROUND(E9*J9,2)</f>
        <v>0</v>
      </c>
      <c r="L9" s="237">
        <v>21</v>
      </c>
      <c r="M9" s="237">
        <f>G9*(1+L9/100)</f>
        <v>0</v>
      </c>
      <c r="N9" s="235">
        <v>2.6509999999999999E-2</v>
      </c>
      <c r="O9" s="235">
        <f>ROUND(E9*N9,2)</f>
        <v>0.05</v>
      </c>
      <c r="P9" s="235">
        <v>0</v>
      </c>
      <c r="Q9" s="235">
        <f>ROUND(E9*P9,2)</f>
        <v>0</v>
      </c>
      <c r="R9" s="237" t="s">
        <v>353</v>
      </c>
      <c r="S9" s="237" t="s">
        <v>302</v>
      </c>
      <c r="T9" s="238" t="s">
        <v>354</v>
      </c>
      <c r="U9" s="220">
        <v>0.24199999999999999</v>
      </c>
      <c r="V9" s="220">
        <f>ROUND(E9*U9,2)</f>
        <v>0.48</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5" t="s">
        <v>355</v>
      </c>
      <c r="D10" s="255"/>
      <c r="E10" s="256">
        <v>2</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356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2">
        <v>2</v>
      </c>
      <c r="B11" s="233" t="s">
        <v>357</v>
      </c>
      <c r="C11" s="250" t="s">
        <v>358</v>
      </c>
      <c r="D11" s="234" t="s">
        <v>320</v>
      </c>
      <c r="E11" s="235">
        <v>44</v>
      </c>
      <c r="F11" s="236"/>
      <c r="G11" s="237">
        <f>ROUND(E11*F11,2)</f>
        <v>0</v>
      </c>
      <c r="H11" s="236"/>
      <c r="I11" s="237">
        <f>ROUND(E11*H11,2)</f>
        <v>0</v>
      </c>
      <c r="J11" s="236"/>
      <c r="K11" s="237">
        <f>ROUND(E11*J11,2)</f>
        <v>0</v>
      </c>
      <c r="L11" s="237">
        <v>21</v>
      </c>
      <c r="M11" s="237">
        <f>G11*(1+L11/100)</f>
        <v>0</v>
      </c>
      <c r="N11" s="235">
        <v>3.9789999999999999E-2</v>
      </c>
      <c r="O11" s="235">
        <f>ROUND(E11*N11,2)</f>
        <v>1.75</v>
      </c>
      <c r="P11" s="235">
        <v>0</v>
      </c>
      <c r="Q11" s="235">
        <f>ROUND(E11*P11,2)</f>
        <v>0</v>
      </c>
      <c r="R11" s="237" t="s">
        <v>353</v>
      </c>
      <c r="S11" s="237" t="s">
        <v>302</v>
      </c>
      <c r="T11" s="238" t="s">
        <v>354</v>
      </c>
      <c r="U11" s="220">
        <v>0.24199999999999999</v>
      </c>
      <c r="V11" s="220">
        <f>ROUND(E11*U11,2)</f>
        <v>10.65</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65" t="s">
        <v>359</v>
      </c>
      <c r="D12" s="255"/>
      <c r="E12" s="256">
        <v>42</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356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65" t="s">
        <v>360</v>
      </c>
      <c r="D13" s="255"/>
      <c r="E13" s="256">
        <v>2</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356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2">
        <v>3</v>
      </c>
      <c r="B14" s="233" t="s">
        <v>361</v>
      </c>
      <c r="C14" s="250" t="s">
        <v>362</v>
      </c>
      <c r="D14" s="234" t="s">
        <v>320</v>
      </c>
      <c r="E14" s="235">
        <v>3</v>
      </c>
      <c r="F14" s="236"/>
      <c r="G14" s="237">
        <f>ROUND(E14*F14,2)</f>
        <v>0</v>
      </c>
      <c r="H14" s="236"/>
      <c r="I14" s="237">
        <f>ROUND(E14*H14,2)</f>
        <v>0</v>
      </c>
      <c r="J14" s="236"/>
      <c r="K14" s="237">
        <f>ROUND(E14*J14,2)</f>
        <v>0</v>
      </c>
      <c r="L14" s="237">
        <v>21</v>
      </c>
      <c r="M14" s="237">
        <f>G14*(1+L14/100)</f>
        <v>0</v>
      </c>
      <c r="N14" s="235">
        <v>5.2720000000000003E-2</v>
      </c>
      <c r="O14" s="235">
        <f>ROUND(E14*N14,2)</f>
        <v>0.16</v>
      </c>
      <c r="P14" s="235">
        <v>0</v>
      </c>
      <c r="Q14" s="235">
        <f>ROUND(E14*P14,2)</f>
        <v>0</v>
      </c>
      <c r="R14" s="237" t="s">
        <v>353</v>
      </c>
      <c r="S14" s="237" t="s">
        <v>302</v>
      </c>
      <c r="T14" s="238" t="s">
        <v>354</v>
      </c>
      <c r="U14" s="220">
        <v>0.57789999999999997</v>
      </c>
      <c r="V14" s="220">
        <f>ROUND(E14*U14,2)</f>
        <v>1.73</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363</v>
      </c>
      <c r="D15" s="255"/>
      <c r="E15" s="256">
        <v>3</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4</v>
      </c>
      <c r="B16" s="233" t="s">
        <v>364</v>
      </c>
      <c r="C16" s="250" t="s">
        <v>365</v>
      </c>
      <c r="D16" s="234" t="s">
        <v>320</v>
      </c>
      <c r="E16" s="235">
        <v>1</v>
      </c>
      <c r="F16" s="236"/>
      <c r="G16" s="237">
        <f>ROUND(E16*F16,2)</f>
        <v>0</v>
      </c>
      <c r="H16" s="236"/>
      <c r="I16" s="237">
        <f>ROUND(E16*H16,2)</f>
        <v>0</v>
      </c>
      <c r="J16" s="236"/>
      <c r="K16" s="237">
        <f>ROUND(E16*J16,2)</f>
        <v>0</v>
      </c>
      <c r="L16" s="237">
        <v>21</v>
      </c>
      <c r="M16" s="237">
        <f>G16*(1+L16/100)</f>
        <v>0</v>
      </c>
      <c r="N16" s="235">
        <v>2.5139999999999999E-2</v>
      </c>
      <c r="O16" s="235">
        <f>ROUND(E16*N16,2)</f>
        <v>0.03</v>
      </c>
      <c r="P16" s="235">
        <v>0</v>
      </c>
      <c r="Q16" s="235">
        <f>ROUND(E16*P16,2)</f>
        <v>0</v>
      </c>
      <c r="R16" s="237" t="s">
        <v>353</v>
      </c>
      <c r="S16" s="237" t="s">
        <v>302</v>
      </c>
      <c r="T16" s="238" t="s">
        <v>354</v>
      </c>
      <c r="U16" s="220">
        <v>0.32250000000000001</v>
      </c>
      <c r="V16" s="220">
        <f>ROUND(E16*U16,2)</f>
        <v>0.32</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5" t="s">
        <v>366</v>
      </c>
      <c r="D17" s="255"/>
      <c r="E17" s="256">
        <v>1</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2">
        <v>5</v>
      </c>
      <c r="B18" s="233" t="s">
        <v>367</v>
      </c>
      <c r="C18" s="250" t="s">
        <v>368</v>
      </c>
      <c r="D18" s="234" t="s">
        <v>320</v>
      </c>
      <c r="E18" s="235">
        <v>6</v>
      </c>
      <c r="F18" s="236"/>
      <c r="G18" s="237">
        <f>ROUND(E18*F18,2)</f>
        <v>0</v>
      </c>
      <c r="H18" s="236"/>
      <c r="I18" s="237">
        <f>ROUND(E18*H18,2)</f>
        <v>0</v>
      </c>
      <c r="J18" s="236"/>
      <c r="K18" s="237">
        <f>ROUND(E18*J18,2)</f>
        <v>0</v>
      </c>
      <c r="L18" s="237">
        <v>21</v>
      </c>
      <c r="M18" s="237">
        <f>G18*(1+L18/100)</f>
        <v>0</v>
      </c>
      <c r="N18" s="235">
        <v>7.22E-2</v>
      </c>
      <c r="O18" s="235">
        <f>ROUND(E18*N18,2)</f>
        <v>0.43</v>
      </c>
      <c r="P18" s="235">
        <v>0</v>
      </c>
      <c r="Q18" s="235">
        <f>ROUND(E18*P18,2)</f>
        <v>0</v>
      </c>
      <c r="R18" s="237" t="s">
        <v>353</v>
      </c>
      <c r="S18" s="237" t="s">
        <v>302</v>
      </c>
      <c r="T18" s="238" t="s">
        <v>354</v>
      </c>
      <c r="U18" s="220">
        <v>0.36</v>
      </c>
      <c r="V18" s="220">
        <f>ROUND(E18*U18,2)</f>
        <v>2.16</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5" t="s">
        <v>369</v>
      </c>
      <c r="D19" s="255"/>
      <c r="E19" s="256">
        <v>6</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356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6</v>
      </c>
      <c r="B20" s="233" t="s">
        <v>370</v>
      </c>
      <c r="C20" s="250" t="s">
        <v>371</v>
      </c>
      <c r="D20" s="234" t="s">
        <v>372</v>
      </c>
      <c r="E20" s="235">
        <v>54.317999999999998</v>
      </c>
      <c r="F20" s="236"/>
      <c r="G20" s="237">
        <f>ROUND(E20*F20,2)</f>
        <v>0</v>
      </c>
      <c r="H20" s="236"/>
      <c r="I20" s="237">
        <f>ROUND(E20*H20,2)</f>
        <v>0</v>
      </c>
      <c r="J20" s="236"/>
      <c r="K20" s="237">
        <f>ROUND(E20*J20,2)</f>
        <v>0</v>
      </c>
      <c r="L20" s="237">
        <v>21</v>
      </c>
      <c r="M20" s="237">
        <f>G20*(1+L20/100)</f>
        <v>0</v>
      </c>
      <c r="N20" s="235">
        <v>7.4709999999999999E-2</v>
      </c>
      <c r="O20" s="235">
        <f>ROUND(E20*N20,2)</f>
        <v>4.0599999999999996</v>
      </c>
      <c r="P20" s="235">
        <v>0</v>
      </c>
      <c r="Q20" s="235">
        <f>ROUND(E20*P20,2)</f>
        <v>0</v>
      </c>
      <c r="R20" s="237" t="s">
        <v>353</v>
      </c>
      <c r="S20" s="237" t="s">
        <v>302</v>
      </c>
      <c r="T20" s="238" t="s">
        <v>354</v>
      </c>
      <c r="U20" s="220">
        <v>0.52915000000000001</v>
      </c>
      <c r="V20" s="220">
        <f>ROUND(E20*U20,2)</f>
        <v>28.74</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6" t="s">
        <v>373</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374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5" t="s">
        <v>375</v>
      </c>
      <c r="D22" s="255"/>
      <c r="E22" s="256">
        <v>7.82</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376</v>
      </c>
      <c r="D23" s="255"/>
      <c r="E23" s="256">
        <v>-1.4</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377</v>
      </c>
      <c r="D24" s="255"/>
      <c r="E24" s="256">
        <v>34</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378</v>
      </c>
      <c r="D25" s="255"/>
      <c r="E25" s="256">
        <v>-5.6</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5" t="s">
        <v>379</v>
      </c>
      <c r="D26" s="255"/>
      <c r="E26" s="256">
        <v>17.408000000000001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5" t="s">
        <v>380</v>
      </c>
      <c r="D27" s="255"/>
      <c r="E27" s="256">
        <v>-2.8</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356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5" t="s">
        <v>381</v>
      </c>
      <c r="D28" s="255"/>
      <c r="E28" s="256">
        <v>6.29</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65" t="s">
        <v>376</v>
      </c>
      <c r="D29" s="255"/>
      <c r="E29" s="256">
        <v>-1.4</v>
      </c>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356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2">
        <v>7</v>
      </c>
      <c r="B30" s="233" t="s">
        <v>382</v>
      </c>
      <c r="C30" s="250" t="s">
        <v>383</v>
      </c>
      <c r="D30" s="234" t="s">
        <v>372</v>
      </c>
      <c r="E30" s="235">
        <v>1187.3105</v>
      </c>
      <c r="F30" s="236"/>
      <c r="G30" s="237">
        <f>ROUND(E30*F30,2)</f>
        <v>0</v>
      </c>
      <c r="H30" s="236"/>
      <c r="I30" s="237">
        <f>ROUND(E30*H30,2)</f>
        <v>0</v>
      </c>
      <c r="J30" s="236"/>
      <c r="K30" s="237">
        <f>ROUND(E30*J30,2)</f>
        <v>0</v>
      </c>
      <c r="L30" s="237">
        <v>21</v>
      </c>
      <c r="M30" s="237">
        <f>G30*(1+L30/100)</f>
        <v>0</v>
      </c>
      <c r="N30" s="235">
        <v>0.11219</v>
      </c>
      <c r="O30" s="235">
        <f>ROUND(E30*N30,2)</f>
        <v>133.19999999999999</v>
      </c>
      <c r="P30" s="235">
        <v>0</v>
      </c>
      <c r="Q30" s="235">
        <f>ROUND(E30*P30,2)</f>
        <v>0</v>
      </c>
      <c r="R30" s="237" t="s">
        <v>353</v>
      </c>
      <c r="S30" s="237" t="s">
        <v>302</v>
      </c>
      <c r="T30" s="238" t="s">
        <v>354</v>
      </c>
      <c r="U30" s="220">
        <v>0.55488999999999999</v>
      </c>
      <c r="V30" s="220">
        <f>ROUND(E30*U30,2)</f>
        <v>658.83</v>
      </c>
      <c r="W30" s="220"/>
      <c r="X30" s="220" t="s">
        <v>314</v>
      </c>
      <c r="Y30" s="220" t="s">
        <v>305</v>
      </c>
      <c r="Z30" s="210"/>
      <c r="AA30" s="210"/>
      <c r="AB30" s="210"/>
      <c r="AC30" s="210"/>
      <c r="AD30" s="210"/>
      <c r="AE30" s="210"/>
      <c r="AF30" s="210"/>
      <c r="AG30" s="210" t="s">
        <v>315</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6" t="s">
        <v>373</v>
      </c>
      <c r="D31" s="263"/>
      <c r="E31" s="263"/>
      <c r="F31" s="263"/>
      <c r="G31" s="263"/>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374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33.75" outlineLevel="2" x14ac:dyDescent="0.2">
      <c r="A32" s="217"/>
      <c r="B32" s="218"/>
      <c r="C32" s="265" t="s">
        <v>384</v>
      </c>
      <c r="D32" s="255"/>
      <c r="E32" s="256">
        <v>451.73099999999999</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356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65" t="s">
        <v>380</v>
      </c>
      <c r="D33" s="255"/>
      <c r="E33" s="256">
        <v>-2.8</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356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385</v>
      </c>
      <c r="D34" s="255"/>
      <c r="E34" s="256">
        <v>-22.4</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386</v>
      </c>
      <c r="D35" s="255"/>
      <c r="E35" s="256">
        <v>-10.8</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65" t="s">
        <v>387</v>
      </c>
      <c r="D36" s="255"/>
      <c r="E36" s="256">
        <v>190.88</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356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65" t="s">
        <v>388</v>
      </c>
      <c r="D37" s="255"/>
      <c r="E37" s="256">
        <v>-5.28</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356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65" t="s">
        <v>389</v>
      </c>
      <c r="D38" s="255"/>
      <c r="E38" s="256">
        <v>109.72</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356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5" t="s">
        <v>390</v>
      </c>
      <c r="D39" s="255"/>
      <c r="E39" s="256">
        <v>21.21</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356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5" t="s">
        <v>391</v>
      </c>
      <c r="D40" s="255"/>
      <c r="E40" s="256">
        <v>-1</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5" t="s">
        <v>392</v>
      </c>
      <c r="D41" s="255"/>
      <c r="E41" s="256">
        <v>-3.2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5" t="s">
        <v>393</v>
      </c>
      <c r="D42" s="255"/>
      <c r="E42" s="256">
        <v>-3.6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5" t="s">
        <v>394</v>
      </c>
      <c r="D43" s="255"/>
      <c r="E43" s="256">
        <v>108.78</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356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65" t="s">
        <v>395</v>
      </c>
      <c r="D44" s="255"/>
      <c r="E44" s="256">
        <v>-2.64</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356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65" t="s">
        <v>396</v>
      </c>
      <c r="D45" s="255"/>
      <c r="E45" s="256">
        <v>60.62</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356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65" t="s">
        <v>376</v>
      </c>
      <c r="D46" s="255"/>
      <c r="E46" s="256">
        <v>-1.4</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356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65" t="s">
        <v>397</v>
      </c>
      <c r="D47" s="255"/>
      <c r="E47" s="256">
        <v>40.337499999999999</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356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65" t="s">
        <v>398</v>
      </c>
      <c r="D48" s="255"/>
      <c r="E48" s="256">
        <v>-1.8</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356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65" t="s">
        <v>399</v>
      </c>
      <c r="D49" s="255"/>
      <c r="E49" s="256">
        <v>93.555000000000007</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356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65" t="s">
        <v>400</v>
      </c>
      <c r="D50" s="255"/>
      <c r="E50" s="256">
        <v>64</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356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65" t="s">
        <v>401</v>
      </c>
      <c r="D51" s="255"/>
      <c r="E51" s="256">
        <v>-1.8</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356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65" t="s">
        <v>402</v>
      </c>
      <c r="D52" s="255"/>
      <c r="E52" s="256">
        <v>53.417000000000002</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65" t="s">
        <v>403</v>
      </c>
      <c r="D53" s="255"/>
      <c r="E53" s="256">
        <v>-3.96</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356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65" t="s">
        <v>404</v>
      </c>
      <c r="D54" s="255"/>
      <c r="E54" s="256">
        <v>-4.8</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65" t="s">
        <v>405</v>
      </c>
      <c r="D55" s="255"/>
      <c r="E55" s="256">
        <v>38.807499999999997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356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5" t="s">
        <v>406</v>
      </c>
      <c r="D56" s="255"/>
      <c r="E56" s="256">
        <v>-1.6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65" t="s">
        <v>398</v>
      </c>
      <c r="D57" s="255"/>
      <c r="E57" s="256">
        <v>-1.8</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356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65" t="s">
        <v>407</v>
      </c>
      <c r="D58" s="255"/>
      <c r="E58" s="256">
        <v>23.1325</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2">
        <v>8</v>
      </c>
      <c r="B59" s="233" t="s">
        <v>408</v>
      </c>
      <c r="C59" s="250" t="s">
        <v>409</v>
      </c>
      <c r="D59" s="234" t="s">
        <v>372</v>
      </c>
      <c r="E59" s="235">
        <v>27.571829999999999</v>
      </c>
      <c r="F59" s="236"/>
      <c r="G59" s="237">
        <f>ROUND(E59*F59,2)</f>
        <v>0</v>
      </c>
      <c r="H59" s="236"/>
      <c r="I59" s="237">
        <f>ROUND(E59*H59,2)</f>
        <v>0</v>
      </c>
      <c r="J59" s="236"/>
      <c r="K59" s="237">
        <f>ROUND(E59*J59,2)</f>
        <v>0</v>
      </c>
      <c r="L59" s="237">
        <v>21</v>
      </c>
      <c r="M59" s="237">
        <f>G59*(1+L59/100)</f>
        <v>0</v>
      </c>
      <c r="N59" s="235">
        <v>0.1114</v>
      </c>
      <c r="O59" s="235">
        <f>ROUND(E59*N59,2)</f>
        <v>3.07</v>
      </c>
      <c r="P59" s="235">
        <v>0</v>
      </c>
      <c r="Q59" s="235">
        <f>ROUND(E59*P59,2)</f>
        <v>0</v>
      </c>
      <c r="R59" s="237" t="s">
        <v>353</v>
      </c>
      <c r="S59" s="237" t="s">
        <v>302</v>
      </c>
      <c r="T59" s="238" t="s">
        <v>354</v>
      </c>
      <c r="U59" s="220">
        <v>0.81899999999999995</v>
      </c>
      <c r="V59" s="220">
        <f>ROUND(E59*U59,2)</f>
        <v>22.58</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7" t="s">
        <v>410</v>
      </c>
      <c r="D60" s="257"/>
      <c r="E60" s="258"/>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356</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68" t="s">
        <v>411</v>
      </c>
      <c r="D61" s="257"/>
      <c r="E61" s="258">
        <v>2.0150000000000001</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2</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8" t="s">
        <v>412</v>
      </c>
      <c r="D62" s="257"/>
      <c r="E62" s="258">
        <v>2.08</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356</v>
      </c>
      <c r="AH62" s="210">
        <v>2</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68" t="s">
        <v>413</v>
      </c>
      <c r="D63" s="257"/>
      <c r="E63" s="258">
        <v>1.1000000000000001</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356</v>
      </c>
      <c r="AH63" s="210">
        <v>2</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68" t="s">
        <v>414</v>
      </c>
      <c r="D64" s="257"/>
      <c r="E64" s="258">
        <v>1.88</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2</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8" t="s">
        <v>415</v>
      </c>
      <c r="D65" s="257"/>
      <c r="E65" s="258">
        <v>2.1</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356</v>
      </c>
      <c r="AH65" s="210">
        <v>2</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8" t="s">
        <v>416</v>
      </c>
      <c r="D66" s="257"/>
      <c r="E66" s="258">
        <v>0.9</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2</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8" t="s">
        <v>417</v>
      </c>
      <c r="D67" s="257"/>
      <c r="E67" s="258">
        <v>1</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356</v>
      </c>
      <c r="AH67" s="210">
        <v>2</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68" t="s">
        <v>418</v>
      </c>
      <c r="D68" s="257"/>
      <c r="E68" s="258">
        <v>1</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356</v>
      </c>
      <c r="AH68" s="210">
        <v>2</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68" t="s">
        <v>419</v>
      </c>
      <c r="D69" s="257"/>
      <c r="E69" s="258">
        <v>0.9</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2</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68" t="s">
        <v>420</v>
      </c>
      <c r="D70" s="257"/>
      <c r="E70" s="258">
        <v>1</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356</v>
      </c>
      <c r="AH70" s="210">
        <v>2</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68" t="s">
        <v>421</v>
      </c>
      <c r="D71" s="257"/>
      <c r="E71" s="258">
        <v>0.9</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356</v>
      </c>
      <c r="AH71" s="210">
        <v>2</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8" t="s">
        <v>422</v>
      </c>
      <c r="D72" s="257"/>
      <c r="E72" s="258">
        <v>1.45</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2</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8" t="s">
        <v>423</v>
      </c>
      <c r="D73" s="257"/>
      <c r="E73" s="258">
        <v>1.84</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356</v>
      </c>
      <c r="AH73" s="210">
        <v>2</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9" t="s">
        <v>424</v>
      </c>
      <c r="D74" s="259"/>
      <c r="E74" s="260">
        <v>18.164999999999999</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3</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67" t="s">
        <v>425</v>
      </c>
      <c r="D75" s="257"/>
      <c r="E75" s="258"/>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356</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65" t="s">
        <v>426</v>
      </c>
      <c r="D76" s="255"/>
      <c r="E76" s="256">
        <v>25.521830000000001</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65" t="s">
        <v>427</v>
      </c>
      <c r="D77" s="255"/>
      <c r="E77" s="256">
        <v>2.0499999999999998</v>
      </c>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356</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
      <c r="A78" s="225" t="s">
        <v>297</v>
      </c>
      <c r="B78" s="226" t="s">
        <v>158</v>
      </c>
      <c r="C78" s="248" t="s">
        <v>159</v>
      </c>
      <c r="D78" s="227"/>
      <c r="E78" s="228"/>
      <c r="F78" s="229"/>
      <c r="G78" s="229">
        <f>SUMIF(AG79:AG107,"&lt;&gt;NOR",G79:G107)</f>
        <v>0</v>
      </c>
      <c r="H78" s="229"/>
      <c r="I78" s="229">
        <f>SUM(I79:I107)</f>
        <v>0</v>
      </c>
      <c r="J78" s="229"/>
      <c r="K78" s="229">
        <f>SUM(K79:K107)</f>
        <v>0</v>
      </c>
      <c r="L78" s="229"/>
      <c r="M78" s="229">
        <f>SUM(M79:M107)</f>
        <v>0</v>
      </c>
      <c r="N78" s="228"/>
      <c r="O78" s="228">
        <f>SUM(O79:O107)</f>
        <v>3.96</v>
      </c>
      <c r="P78" s="228"/>
      <c r="Q78" s="228">
        <f>SUM(Q79:Q107)</f>
        <v>0</v>
      </c>
      <c r="R78" s="229"/>
      <c r="S78" s="229"/>
      <c r="T78" s="230"/>
      <c r="U78" s="224"/>
      <c r="V78" s="224">
        <f>SUM(V79:V107)</f>
        <v>225.91</v>
      </c>
      <c r="W78" s="224"/>
      <c r="X78" s="224"/>
      <c r="Y78" s="224"/>
      <c r="AG78" t="s">
        <v>298</v>
      </c>
    </row>
    <row r="79" spans="1:60" ht="33.75" outlineLevel="1" x14ac:dyDescent="0.2">
      <c r="A79" s="232">
        <v>9</v>
      </c>
      <c r="B79" s="233" t="s">
        <v>428</v>
      </c>
      <c r="C79" s="250" t="s">
        <v>429</v>
      </c>
      <c r="D79" s="234" t="s">
        <v>372</v>
      </c>
      <c r="E79" s="235">
        <v>5.0999999999999996</v>
      </c>
      <c r="F79" s="236"/>
      <c r="G79" s="237">
        <f>ROUND(E79*F79,2)</f>
        <v>0</v>
      </c>
      <c r="H79" s="236"/>
      <c r="I79" s="237">
        <f>ROUND(E79*H79,2)</f>
        <v>0</v>
      </c>
      <c r="J79" s="236"/>
      <c r="K79" s="237">
        <f>ROUND(E79*J79,2)</f>
        <v>0</v>
      </c>
      <c r="L79" s="237">
        <v>21</v>
      </c>
      <c r="M79" s="237">
        <f>G79*(1+L79/100)</f>
        <v>0</v>
      </c>
      <c r="N79" s="235">
        <v>2.8129999999999999E-2</v>
      </c>
      <c r="O79" s="235">
        <f>ROUND(E79*N79,2)</f>
        <v>0.14000000000000001</v>
      </c>
      <c r="P79" s="235">
        <v>0</v>
      </c>
      <c r="Q79" s="235">
        <f>ROUND(E79*P79,2)</f>
        <v>0</v>
      </c>
      <c r="R79" s="237" t="s">
        <v>353</v>
      </c>
      <c r="S79" s="237" t="s">
        <v>302</v>
      </c>
      <c r="T79" s="238" t="s">
        <v>354</v>
      </c>
      <c r="U79" s="220">
        <v>0.99</v>
      </c>
      <c r="V79" s="220">
        <f>ROUND(E79*U79,2)</f>
        <v>5.05</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2" x14ac:dyDescent="0.2">
      <c r="A80" s="217"/>
      <c r="B80" s="218"/>
      <c r="C80" s="266" t="s">
        <v>430</v>
      </c>
      <c r="D80" s="263"/>
      <c r="E80" s="263"/>
      <c r="F80" s="263"/>
      <c r="G80" s="263"/>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374</v>
      </c>
      <c r="AH80" s="210"/>
      <c r="AI80" s="210"/>
      <c r="AJ80" s="210"/>
      <c r="AK80" s="210"/>
      <c r="AL80" s="210"/>
      <c r="AM80" s="210"/>
      <c r="AN80" s="210"/>
      <c r="AO80" s="210"/>
      <c r="AP80" s="210"/>
      <c r="AQ80" s="210"/>
      <c r="AR80" s="210"/>
      <c r="AS80" s="210"/>
      <c r="AT80" s="210"/>
      <c r="AU80" s="210"/>
      <c r="AV80" s="210"/>
      <c r="AW80" s="210"/>
      <c r="AX80" s="210"/>
      <c r="AY80" s="210"/>
      <c r="AZ80" s="210"/>
      <c r="BA80" s="246" t="str">
        <f>C80</f>
        <v>zřízení nosné konstrukce příčky, vložení tepelné izolace tl. do 5 cm, montáž desek, tmelení spár Q2 a úprava rohů. Včetně dodávek materiálu.</v>
      </c>
      <c r="BB80" s="210"/>
      <c r="BC80" s="210"/>
      <c r="BD80" s="210"/>
      <c r="BE80" s="210"/>
      <c r="BF80" s="210"/>
      <c r="BG80" s="210"/>
      <c r="BH80" s="210"/>
    </row>
    <row r="81" spans="1:60" outlineLevel="2" x14ac:dyDescent="0.2">
      <c r="A81" s="217"/>
      <c r="B81" s="218"/>
      <c r="C81" s="265" t="s">
        <v>431</v>
      </c>
      <c r="D81" s="255"/>
      <c r="E81" s="256">
        <v>5.0999999999999996</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356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1" x14ac:dyDescent="0.2">
      <c r="A82" s="232">
        <v>10</v>
      </c>
      <c r="B82" s="233" t="s">
        <v>432</v>
      </c>
      <c r="C82" s="250" t="s">
        <v>433</v>
      </c>
      <c r="D82" s="234" t="s">
        <v>372</v>
      </c>
      <c r="E82" s="235">
        <v>194.398</v>
      </c>
      <c r="F82" s="236"/>
      <c r="G82" s="237">
        <f>ROUND(E82*F82,2)</f>
        <v>0</v>
      </c>
      <c r="H82" s="236"/>
      <c r="I82" s="237">
        <f>ROUND(E82*H82,2)</f>
        <v>0</v>
      </c>
      <c r="J82" s="236"/>
      <c r="K82" s="237">
        <f>ROUND(E82*J82,2)</f>
        <v>0</v>
      </c>
      <c r="L82" s="237">
        <v>21</v>
      </c>
      <c r="M82" s="237">
        <f>G82*(1+L82/100)</f>
        <v>0</v>
      </c>
      <c r="N82" s="235">
        <v>0</v>
      </c>
      <c r="O82" s="235">
        <f>ROUND(E82*N82,2)</f>
        <v>0</v>
      </c>
      <c r="P82" s="235">
        <v>0</v>
      </c>
      <c r="Q82" s="235">
        <f>ROUND(E82*P82,2)</f>
        <v>0</v>
      </c>
      <c r="R82" s="237" t="s">
        <v>353</v>
      </c>
      <c r="S82" s="237" t="s">
        <v>302</v>
      </c>
      <c r="T82" s="238" t="s">
        <v>354</v>
      </c>
      <c r="U82" s="220">
        <v>0.15</v>
      </c>
      <c r="V82" s="220">
        <f>ROUND(E82*U82,2)</f>
        <v>29.16</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5" t="s">
        <v>434</v>
      </c>
      <c r="D83" s="255"/>
      <c r="E83" s="256">
        <v>29.024000000000001</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356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65" t="s">
        <v>435</v>
      </c>
      <c r="D84" s="255"/>
      <c r="E84" s="256">
        <v>12.16</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356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65" t="s">
        <v>436</v>
      </c>
      <c r="D85" s="255"/>
      <c r="E85" s="256">
        <v>15.414400000000001</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65" t="s">
        <v>437</v>
      </c>
      <c r="D86" s="255"/>
      <c r="E86" s="256">
        <v>5.9935999999999998</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356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65" t="s">
        <v>438</v>
      </c>
      <c r="D87" s="255"/>
      <c r="E87" s="256">
        <v>5</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356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65" t="s">
        <v>439</v>
      </c>
      <c r="D88" s="255"/>
      <c r="E88" s="256">
        <v>3.7</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356</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65" t="s">
        <v>440</v>
      </c>
      <c r="D89" s="255"/>
      <c r="E89" s="256">
        <v>65.471999999999994</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356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65" t="s">
        <v>441</v>
      </c>
      <c r="D90" s="255"/>
      <c r="E90" s="256">
        <v>24.64</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356</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5" t="s">
        <v>442</v>
      </c>
      <c r="D91" s="255"/>
      <c r="E91" s="256">
        <v>32.994</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45" outlineLevel="1" x14ac:dyDescent="0.2">
      <c r="A92" s="232">
        <v>11</v>
      </c>
      <c r="B92" s="233" t="s">
        <v>443</v>
      </c>
      <c r="C92" s="250" t="s">
        <v>444</v>
      </c>
      <c r="D92" s="234" t="s">
        <v>372</v>
      </c>
      <c r="E92" s="235">
        <v>29.024000000000001</v>
      </c>
      <c r="F92" s="236"/>
      <c r="G92" s="237">
        <f>ROUND(E92*F92,2)</f>
        <v>0</v>
      </c>
      <c r="H92" s="236"/>
      <c r="I92" s="237">
        <f>ROUND(E92*H92,2)</f>
        <v>0</v>
      </c>
      <c r="J92" s="236"/>
      <c r="K92" s="237">
        <f>ROUND(E92*J92,2)</f>
        <v>0</v>
      </c>
      <c r="L92" s="237">
        <v>21</v>
      </c>
      <c r="M92" s="237">
        <f>G92*(1+L92/100)</f>
        <v>0</v>
      </c>
      <c r="N92" s="235">
        <v>2.189E-2</v>
      </c>
      <c r="O92" s="235">
        <f>ROUND(E92*N92,2)</f>
        <v>0.64</v>
      </c>
      <c r="P92" s="235">
        <v>0</v>
      </c>
      <c r="Q92" s="235">
        <f>ROUND(E92*P92,2)</f>
        <v>0</v>
      </c>
      <c r="R92" s="237" t="s">
        <v>353</v>
      </c>
      <c r="S92" s="237" t="s">
        <v>302</v>
      </c>
      <c r="T92" s="238" t="s">
        <v>354</v>
      </c>
      <c r="U92" s="220">
        <v>0.83848999999999996</v>
      </c>
      <c r="V92" s="220">
        <f>ROUND(E92*U92,2)</f>
        <v>24.34</v>
      </c>
      <c r="W92" s="220"/>
      <c r="X92" s="220" t="s">
        <v>314</v>
      </c>
      <c r="Y92" s="220" t="s">
        <v>305</v>
      </c>
      <c r="Z92" s="210"/>
      <c r="AA92" s="210"/>
      <c r="AB92" s="210"/>
      <c r="AC92" s="210"/>
      <c r="AD92" s="210"/>
      <c r="AE92" s="210"/>
      <c r="AF92" s="210"/>
      <c r="AG92" s="210" t="s">
        <v>315</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51" t="s">
        <v>445</v>
      </c>
      <c r="D93" s="247"/>
      <c r="E93" s="247"/>
      <c r="F93" s="247"/>
      <c r="G93" s="247"/>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317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65" t="s">
        <v>434</v>
      </c>
      <c r="D94" s="255"/>
      <c r="E94" s="256">
        <v>29.024000000000001</v>
      </c>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356</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45" outlineLevel="1" x14ac:dyDescent="0.2">
      <c r="A95" s="232">
        <v>12</v>
      </c>
      <c r="B95" s="233" t="s">
        <v>446</v>
      </c>
      <c r="C95" s="250" t="s">
        <v>447</v>
      </c>
      <c r="D95" s="234" t="s">
        <v>372</v>
      </c>
      <c r="E95" s="235">
        <v>42.268000000000001</v>
      </c>
      <c r="F95" s="236"/>
      <c r="G95" s="237">
        <f>ROUND(E95*F95,2)</f>
        <v>0</v>
      </c>
      <c r="H95" s="236"/>
      <c r="I95" s="237">
        <f>ROUND(E95*H95,2)</f>
        <v>0</v>
      </c>
      <c r="J95" s="236"/>
      <c r="K95" s="237">
        <f>ROUND(E95*J95,2)</f>
        <v>0</v>
      </c>
      <c r="L95" s="237">
        <v>21</v>
      </c>
      <c r="M95" s="237">
        <f>G95*(1+L95/100)</f>
        <v>0</v>
      </c>
      <c r="N95" s="235">
        <v>2.2100000000000002E-2</v>
      </c>
      <c r="O95" s="235">
        <f>ROUND(E95*N95,2)</f>
        <v>0.93</v>
      </c>
      <c r="P95" s="235">
        <v>0</v>
      </c>
      <c r="Q95" s="235">
        <f>ROUND(E95*P95,2)</f>
        <v>0</v>
      </c>
      <c r="R95" s="237" t="s">
        <v>353</v>
      </c>
      <c r="S95" s="237" t="s">
        <v>302</v>
      </c>
      <c r="T95" s="238" t="s">
        <v>354</v>
      </c>
      <c r="U95" s="220">
        <v>0.83848999999999996</v>
      </c>
      <c r="V95" s="220">
        <f>ROUND(E95*U95,2)</f>
        <v>35.44</v>
      </c>
      <c r="W95" s="220"/>
      <c r="X95" s="220" t="s">
        <v>314</v>
      </c>
      <c r="Y95" s="220" t="s">
        <v>305</v>
      </c>
      <c r="Z95" s="210"/>
      <c r="AA95" s="210"/>
      <c r="AB95" s="210"/>
      <c r="AC95" s="210"/>
      <c r="AD95" s="210"/>
      <c r="AE95" s="210"/>
      <c r="AF95" s="210"/>
      <c r="AG95" s="210" t="s">
        <v>315</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51" t="s">
        <v>445</v>
      </c>
      <c r="D96" s="247"/>
      <c r="E96" s="247"/>
      <c r="F96" s="247"/>
      <c r="G96" s="247"/>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317</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5" t="s">
        <v>435</v>
      </c>
      <c r="D97" s="255"/>
      <c r="E97" s="256">
        <v>12.16</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356</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65" t="s">
        <v>436</v>
      </c>
      <c r="D98" s="255"/>
      <c r="E98" s="256">
        <v>15.414400000000001</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17"/>
      <c r="B99" s="218"/>
      <c r="C99" s="265" t="s">
        <v>437</v>
      </c>
      <c r="D99" s="255"/>
      <c r="E99" s="256">
        <v>5.9935999999999998</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356</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65" t="s">
        <v>438</v>
      </c>
      <c r="D100" s="255"/>
      <c r="E100" s="256">
        <v>5</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356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65" t="s">
        <v>439</v>
      </c>
      <c r="D101" s="255"/>
      <c r="E101" s="256">
        <v>3.7</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356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33.75" outlineLevel="1" x14ac:dyDescent="0.2">
      <c r="A102" s="232">
        <v>13</v>
      </c>
      <c r="B102" s="233" t="s">
        <v>448</v>
      </c>
      <c r="C102" s="250" t="s">
        <v>449</v>
      </c>
      <c r="D102" s="234" t="s">
        <v>450</v>
      </c>
      <c r="E102" s="235">
        <v>49.6</v>
      </c>
      <c r="F102" s="236"/>
      <c r="G102" s="237">
        <f>ROUND(E102*F102,2)</f>
        <v>0</v>
      </c>
      <c r="H102" s="236"/>
      <c r="I102" s="237">
        <f>ROUND(E102*H102,2)</f>
        <v>0</v>
      </c>
      <c r="J102" s="236"/>
      <c r="K102" s="237">
        <f>ROUND(E102*J102,2)</f>
        <v>0</v>
      </c>
      <c r="L102" s="237">
        <v>21</v>
      </c>
      <c r="M102" s="237">
        <f>G102*(1+L102/100)</f>
        <v>0</v>
      </c>
      <c r="N102" s="235">
        <v>2.3089999999999999E-2</v>
      </c>
      <c r="O102" s="235">
        <f>ROUND(E102*N102,2)</f>
        <v>1.1499999999999999</v>
      </c>
      <c r="P102" s="235">
        <v>0</v>
      </c>
      <c r="Q102" s="235">
        <f>ROUND(E102*P102,2)</f>
        <v>0</v>
      </c>
      <c r="R102" s="237" t="s">
        <v>353</v>
      </c>
      <c r="S102" s="237" t="s">
        <v>302</v>
      </c>
      <c r="T102" s="238" t="s">
        <v>354</v>
      </c>
      <c r="U102" s="220">
        <v>1.7</v>
      </c>
      <c r="V102" s="220">
        <f>ROUND(E102*U102,2)</f>
        <v>84.32</v>
      </c>
      <c r="W102" s="220"/>
      <c r="X102" s="220" t="s">
        <v>314</v>
      </c>
      <c r="Y102" s="220" t="s">
        <v>305</v>
      </c>
      <c r="Z102" s="210"/>
      <c r="AA102" s="210"/>
      <c r="AB102" s="210"/>
      <c r="AC102" s="210"/>
      <c r="AD102" s="210"/>
      <c r="AE102" s="210"/>
      <c r="AF102" s="210"/>
      <c r="AG102" s="210" t="s">
        <v>315</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51" t="s">
        <v>445</v>
      </c>
      <c r="D103" s="247"/>
      <c r="E103" s="247"/>
      <c r="F103" s="247"/>
      <c r="G103" s="247"/>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317</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
      <c r="A104" s="217"/>
      <c r="B104" s="218"/>
      <c r="C104" s="265" t="s">
        <v>451</v>
      </c>
      <c r="D104" s="255"/>
      <c r="E104" s="256">
        <v>49.6</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356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33.75" outlineLevel="1" x14ac:dyDescent="0.2">
      <c r="A105" s="232">
        <v>14</v>
      </c>
      <c r="B105" s="233" t="s">
        <v>452</v>
      </c>
      <c r="C105" s="250" t="s">
        <v>453</v>
      </c>
      <c r="D105" s="234" t="s">
        <v>450</v>
      </c>
      <c r="E105" s="235">
        <v>22.4</v>
      </c>
      <c r="F105" s="236"/>
      <c r="G105" s="237">
        <f>ROUND(E105*F105,2)</f>
        <v>0</v>
      </c>
      <c r="H105" s="236"/>
      <c r="I105" s="237">
        <f>ROUND(E105*H105,2)</f>
        <v>0</v>
      </c>
      <c r="J105" s="236"/>
      <c r="K105" s="237">
        <f>ROUND(E105*J105,2)</f>
        <v>0</v>
      </c>
      <c r="L105" s="237">
        <v>21</v>
      </c>
      <c r="M105" s="237">
        <f>G105*(1+L105/100)</f>
        <v>0</v>
      </c>
      <c r="N105" s="235">
        <v>4.8910000000000002E-2</v>
      </c>
      <c r="O105" s="235">
        <f>ROUND(E105*N105,2)</f>
        <v>1.1000000000000001</v>
      </c>
      <c r="P105" s="235">
        <v>0</v>
      </c>
      <c r="Q105" s="235">
        <f>ROUND(E105*P105,2)</f>
        <v>0</v>
      </c>
      <c r="R105" s="237" t="s">
        <v>353</v>
      </c>
      <c r="S105" s="237" t="s">
        <v>302</v>
      </c>
      <c r="T105" s="238" t="s">
        <v>354</v>
      </c>
      <c r="U105" s="220">
        <v>2.125</v>
      </c>
      <c r="V105" s="220">
        <f>ROUND(E105*U105,2)</f>
        <v>47.6</v>
      </c>
      <c r="W105" s="220"/>
      <c r="X105" s="220" t="s">
        <v>314</v>
      </c>
      <c r="Y105" s="220" t="s">
        <v>305</v>
      </c>
      <c r="Z105" s="210"/>
      <c r="AA105" s="210"/>
      <c r="AB105" s="210"/>
      <c r="AC105" s="210"/>
      <c r="AD105" s="210"/>
      <c r="AE105" s="210"/>
      <c r="AF105" s="210"/>
      <c r="AG105" s="210" t="s">
        <v>315</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51" t="s">
        <v>445</v>
      </c>
      <c r="D106" s="247"/>
      <c r="E106" s="247"/>
      <c r="F106" s="247"/>
      <c r="G106" s="247"/>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317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65" t="s">
        <v>454</v>
      </c>
      <c r="D107" s="255"/>
      <c r="E107" s="256">
        <v>22.4</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356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x14ac:dyDescent="0.2">
      <c r="A108" s="225" t="s">
        <v>297</v>
      </c>
      <c r="B108" s="226" t="s">
        <v>162</v>
      </c>
      <c r="C108" s="248" t="s">
        <v>163</v>
      </c>
      <c r="D108" s="227"/>
      <c r="E108" s="228"/>
      <c r="F108" s="229"/>
      <c r="G108" s="229">
        <f>SUMIF(AG109:AG185,"&lt;&gt;NOR",G109:G185)</f>
        <v>0</v>
      </c>
      <c r="H108" s="229"/>
      <c r="I108" s="229">
        <f>SUM(I109:I185)</f>
        <v>0</v>
      </c>
      <c r="J108" s="229"/>
      <c r="K108" s="229">
        <f>SUM(K109:K185)</f>
        <v>0</v>
      </c>
      <c r="L108" s="229"/>
      <c r="M108" s="229">
        <f>SUM(M109:M185)</f>
        <v>0</v>
      </c>
      <c r="N108" s="228"/>
      <c r="O108" s="228">
        <f>SUM(O109:O185)</f>
        <v>30.179999999999996</v>
      </c>
      <c r="P108" s="228"/>
      <c r="Q108" s="228">
        <f>SUM(Q109:Q185)</f>
        <v>0</v>
      </c>
      <c r="R108" s="229"/>
      <c r="S108" s="229"/>
      <c r="T108" s="230"/>
      <c r="U108" s="224"/>
      <c r="V108" s="224">
        <f>SUM(V109:V185)</f>
        <v>81.28</v>
      </c>
      <c r="W108" s="224"/>
      <c r="X108" s="224"/>
      <c r="Y108" s="224"/>
      <c r="AG108" t="s">
        <v>298</v>
      </c>
    </row>
    <row r="109" spans="1:60" ht="22.5" outlineLevel="1" x14ac:dyDescent="0.2">
      <c r="A109" s="232">
        <v>15</v>
      </c>
      <c r="B109" s="233" t="s">
        <v>432</v>
      </c>
      <c r="C109" s="250" t="s">
        <v>433</v>
      </c>
      <c r="D109" s="234" t="s">
        <v>372</v>
      </c>
      <c r="E109" s="235">
        <v>95.92</v>
      </c>
      <c r="F109" s="236"/>
      <c r="G109" s="237">
        <f>ROUND(E109*F109,2)</f>
        <v>0</v>
      </c>
      <c r="H109" s="236"/>
      <c r="I109" s="237">
        <f>ROUND(E109*H109,2)</f>
        <v>0</v>
      </c>
      <c r="J109" s="236"/>
      <c r="K109" s="237">
        <f>ROUND(E109*J109,2)</f>
        <v>0</v>
      </c>
      <c r="L109" s="237">
        <v>21</v>
      </c>
      <c r="M109" s="237">
        <f>G109*(1+L109/100)</f>
        <v>0</v>
      </c>
      <c r="N109" s="235">
        <v>0</v>
      </c>
      <c r="O109" s="235">
        <f>ROUND(E109*N109,2)</f>
        <v>0</v>
      </c>
      <c r="P109" s="235">
        <v>0</v>
      </c>
      <c r="Q109" s="235">
        <f>ROUND(E109*P109,2)</f>
        <v>0</v>
      </c>
      <c r="R109" s="237" t="s">
        <v>353</v>
      </c>
      <c r="S109" s="237" t="s">
        <v>302</v>
      </c>
      <c r="T109" s="238" t="s">
        <v>354</v>
      </c>
      <c r="U109" s="220">
        <v>0.15</v>
      </c>
      <c r="V109" s="220">
        <f>ROUND(E109*U109,2)</f>
        <v>14.39</v>
      </c>
      <c r="W109" s="220"/>
      <c r="X109" s="220" t="s">
        <v>314</v>
      </c>
      <c r="Y109" s="220" t="s">
        <v>305</v>
      </c>
      <c r="Z109" s="210"/>
      <c r="AA109" s="210"/>
      <c r="AB109" s="210"/>
      <c r="AC109" s="210"/>
      <c r="AD109" s="210"/>
      <c r="AE109" s="210"/>
      <c r="AF109" s="210"/>
      <c r="AG109" s="210" t="s">
        <v>315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65" t="s">
        <v>455</v>
      </c>
      <c r="D110" s="255"/>
      <c r="E110" s="256">
        <v>5.8</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356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65" t="s">
        <v>456</v>
      </c>
      <c r="D111" s="255"/>
      <c r="E111" s="256">
        <v>31.44</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65" t="s">
        <v>457</v>
      </c>
      <c r="D112" s="255"/>
      <c r="E112" s="256">
        <v>13.22</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65" t="s">
        <v>458</v>
      </c>
      <c r="D113" s="255"/>
      <c r="E113" s="256">
        <v>30.98</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356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65" t="s">
        <v>459</v>
      </c>
      <c r="D114" s="255"/>
      <c r="E114" s="256">
        <v>6.89</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356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65" t="s">
        <v>460</v>
      </c>
      <c r="D115" s="255"/>
      <c r="E115" s="256">
        <v>2.0699999999999998</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356</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65" t="s">
        <v>461</v>
      </c>
      <c r="D116" s="255"/>
      <c r="E116" s="256">
        <v>5.52</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356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1" x14ac:dyDescent="0.2">
      <c r="A117" s="232">
        <v>16</v>
      </c>
      <c r="B117" s="233" t="s">
        <v>462</v>
      </c>
      <c r="C117" s="250" t="s">
        <v>463</v>
      </c>
      <c r="D117" s="234" t="s">
        <v>320</v>
      </c>
      <c r="E117" s="235">
        <v>3</v>
      </c>
      <c r="F117" s="236"/>
      <c r="G117" s="237">
        <f>ROUND(E117*F117,2)</f>
        <v>0</v>
      </c>
      <c r="H117" s="236"/>
      <c r="I117" s="237">
        <f>ROUND(E117*H117,2)</f>
        <v>0</v>
      </c>
      <c r="J117" s="236"/>
      <c r="K117" s="237">
        <f>ROUND(E117*J117,2)</f>
        <v>0</v>
      </c>
      <c r="L117" s="237">
        <v>21</v>
      </c>
      <c r="M117" s="237">
        <f>G117*(1+L117/100)</f>
        <v>0</v>
      </c>
      <c r="N117" s="235">
        <v>1.0279999999999999E-2</v>
      </c>
      <c r="O117" s="235">
        <f>ROUND(E117*N117,2)</f>
        <v>0.03</v>
      </c>
      <c r="P117" s="235">
        <v>0</v>
      </c>
      <c r="Q117" s="235">
        <f>ROUND(E117*P117,2)</f>
        <v>0</v>
      </c>
      <c r="R117" s="237" t="s">
        <v>353</v>
      </c>
      <c r="S117" s="237" t="s">
        <v>302</v>
      </c>
      <c r="T117" s="238" t="s">
        <v>354</v>
      </c>
      <c r="U117" s="220">
        <v>1.49</v>
      </c>
      <c r="V117" s="220">
        <f>ROUND(E117*U117,2)</f>
        <v>4.47</v>
      </c>
      <c r="W117" s="220"/>
      <c r="X117" s="220" t="s">
        <v>314</v>
      </c>
      <c r="Y117" s="220" t="s">
        <v>305</v>
      </c>
      <c r="Z117" s="210"/>
      <c r="AA117" s="210"/>
      <c r="AB117" s="210"/>
      <c r="AC117" s="210"/>
      <c r="AD117" s="210"/>
      <c r="AE117" s="210"/>
      <c r="AF117" s="210"/>
      <c r="AG117" s="210" t="s">
        <v>315</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51" t="s">
        <v>464</v>
      </c>
      <c r="D118" s="247"/>
      <c r="E118" s="247"/>
      <c r="F118" s="247"/>
      <c r="G118" s="247"/>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317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5" t="s">
        <v>465</v>
      </c>
      <c r="D119" s="255"/>
      <c r="E119" s="256">
        <v>3</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2">
        <v>17</v>
      </c>
      <c r="B120" s="233" t="s">
        <v>466</v>
      </c>
      <c r="C120" s="250" t="s">
        <v>467</v>
      </c>
      <c r="D120" s="234" t="s">
        <v>372</v>
      </c>
      <c r="E120" s="235">
        <v>33.5</v>
      </c>
      <c r="F120" s="236"/>
      <c r="G120" s="237">
        <f>ROUND(E120*F120,2)</f>
        <v>0</v>
      </c>
      <c r="H120" s="236"/>
      <c r="I120" s="237">
        <f>ROUND(E120*H120,2)</f>
        <v>0</v>
      </c>
      <c r="J120" s="236"/>
      <c r="K120" s="237">
        <f>ROUND(E120*J120,2)</f>
        <v>0</v>
      </c>
      <c r="L120" s="237">
        <v>21</v>
      </c>
      <c r="M120" s="237">
        <f>G120*(1+L120/100)</f>
        <v>0</v>
      </c>
      <c r="N120" s="235">
        <v>1.6910000000000001E-2</v>
      </c>
      <c r="O120" s="235">
        <f>ROUND(E120*N120,2)</f>
        <v>0.56999999999999995</v>
      </c>
      <c r="P120" s="235">
        <v>0</v>
      </c>
      <c r="Q120" s="235">
        <f>ROUND(E120*P120,2)</f>
        <v>0</v>
      </c>
      <c r="R120" s="237"/>
      <c r="S120" s="237" t="s">
        <v>313</v>
      </c>
      <c r="T120" s="238" t="s">
        <v>303</v>
      </c>
      <c r="U120" s="220">
        <v>0</v>
      </c>
      <c r="V120" s="220">
        <f>ROUND(E120*U120,2)</f>
        <v>0</v>
      </c>
      <c r="W120" s="220"/>
      <c r="X120" s="220" t="s">
        <v>314</v>
      </c>
      <c r="Y120" s="220" t="s">
        <v>305</v>
      </c>
      <c r="Z120" s="210"/>
      <c r="AA120" s="210"/>
      <c r="AB120" s="210"/>
      <c r="AC120" s="210"/>
      <c r="AD120" s="210"/>
      <c r="AE120" s="210"/>
      <c r="AF120" s="210"/>
      <c r="AG120" s="210" t="s">
        <v>315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51" t="s">
        <v>445</v>
      </c>
      <c r="D121" s="247"/>
      <c r="E121" s="247"/>
      <c r="F121" s="247"/>
      <c r="G121" s="247"/>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317</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65" t="s">
        <v>468</v>
      </c>
      <c r="D122" s="255"/>
      <c r="E122" s="256">
        <v>5.8</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65" t="s">
        <v>469</v>
      </c>
      <c r="D123" s="255"/>
      <c r="E123" s="256">
        <v>13.22</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356</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65" t="s">
        <v>470</v>
      </c>
      <c r="D124" s="255"/>
      <c r="E124" s="256">
        <v>6.89</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356</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65" t="s">
        <v>471</v>
      </c>
      <c r="D125" s="255"/>
      <c r="E125" s="256">
        <v>2.0699999999999998</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356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65" t="s">
        <v>472</v>
      </c>
      <c r="D126" s="255"/>
      <c r="E126" s="256">
        <v>5.52</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356</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2">
        <v>18</v>
      </c>
      <c r="B127" s="233" t="s">
        <v>473</v>
      </c>
      <c r="C127" s="250" t="s">
        <v>474</v>
      </c>
      <c r="D127" s="234" t="s">
        <v>372</v>
      </c>
      <c r="E127" s="235">
        <v>412.21</v>
      </c>
      <c r="F127" s="236"/>
      <c r="G127" s="237">
        <f>ROUND(E127*F127,2)</f>
        <v>0</v>
      </c>
      <c r="H127" s="236"/>
      <c r="I127" s="237">
        <f>ROUND(E127*H127,2)</f>
        <v>0</v>
      </c>
      <c r="J127" s="236"/>
      <c r="K127" s="237">
        <f>ROUND(E127*J127,2)</f>
        <v>0</v>
      </c>
      <c r="L127" s="237">
        <v>21</v>
      </c>
      <c r="M127" s="237">
        <f>G127*(1+L127/100)</f>
        <v>0</v>
      </c>
      <c r="N127" s="235">
        <v>8.6E-3</v>
      </c>
      <c r="O127" s="235">
        <f>ROUND(E127*N127,2)</f>
        <v>3.55</v>
      </c>
      <c r="P127" s="235">
        <v>0</v>
      </c>
      <c r="Q127" s="235">
        <f>ROUND(E127*P127,2)</f>
        <v>0</v>
      </c>
      <c r="R127" s="237"/>
      <c r="S127" s="237" t="s">
        <v>313</v>
      </c>
      <c r="T127" s="238" t="s">
        <v>303</v>
      </c>
      <c r="U127" s="220">
        <v>0</v>
      </c>
      <c r="V127" s="220">
        <f>ROUND(E127*U127,2)</f>
        <v>0</v>
      </c>
      <c r="W127" s="220"/>
      <c r="X127" s="220" t="s">
        <v>314</v>
      </c>
      <c r="Y127" s="220" t="s">
        <v>305</v>
      </c>
      <c r="Z127" s="210"/>
      <c r="AA127" s="210"/>
      <c r="AB127" s="210"/>
      <c r="AC127" s="210"/>
      <c r="AD127" s="210"/>
      <c r="AE127" s="210"/>
      <c r="AF127" s="210"/>
      <c r="AG127" s="210" t="s">
        <v>315</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65" t="s">
        <v>475</v>
      </c>
      <c r="D128" s="255"/>
      <c r="E128" s="256">
        <v>7.81</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356</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65" t="s">
        <v>476</v>
      </c>
      <c r="D129" s="255"/>
      <c r="E129" s="256">
        <v>3.72</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356</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5" t="s">
        <v>477</v>
      </c>
      <c r="D130" s="255"/>
      <c r="E130" s="256">
        <v>86.52</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356</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65" t="s">
        <v>478</v>
      </c>
      <c r="D131" s="255"/>
      <c r="E131" s="256">
        <v>4.09</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356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65" t="s">
        <v>479</v>
      </c>
      <c r="D132" s="255"/>
      <c r="E132" s="256">
        <v>16.440000000000001</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356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65" t="s">
        <v>480</v>
      </c>
      <c r="D133" s="255"/>
      <c r="E133" s="256">
        <v>4.71</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356</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65" t="s">
        <v>481</v>
      </c>
      <c r="D134" s="255"/>
      <c r="E134" s="256">
        <v>1.23</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356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65" t="s">
        <v>482</v>
      </c>
      <c r="D135" s="255"/>
      <c r="E135" s="256">
        <v>1.25</v>
      </c>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356</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65" t="s">
        <v>483</v>
      </c>
      <c r="D136" s="255"/>
      <c r="E136" s="256">
        <v>6.28</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356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65" t="s">
        <v>484</v>
      </c>
      <c r="D137" s="255"/>
      <c r="E137" s="256">
        <v>4.25</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356</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65" t="s">
        <v>485</v>
      </c>
      <c r="D138" s="255"/>
      <c r="E138" s="256">
        <v>1.96</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356</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65" t="s">
        <v>486</v>
      </c>
      <c r="D139" s="255"/>
      <c r="E139" s="256">
        <v>6.76</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356</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65" t="s">
        <v>487</v>
      </c>
      <c r="D140" s="255"/>
      <c r="E140" s="256">
        <v>4.66</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356</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65" t="s">
        <v>488</v>
      </c>
      <c r="D141" s="255"/>
      <c r="E141" s="256">
        <v>1.84</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356</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5" t="s">
        <v>489</v>
      </c>
      <c r="D142" s="255"/>
      <c r="E142" s="256">
        <v>2.48</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356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65" t="s">
        <v>490</v>
      </c>
      <c r="D143" s="255"/>
      <c r="E143" s="256">
        <v>6.55</v>
      </c>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356</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65" t="s">
        <v>491</v>
      </c>
      <c r="D144" s="255"/>
      <c r="E144" s="256">
        <v>6.37</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356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65" t="s">
        <v>492</v>
      </c>
      <c r="D145" s="255"/>
      <c r="E145" s="256">
        <v>2.44</v>
      </c>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356</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65" t="s">
        <v>493</v>
      </c>
      <c r="D146" s="255"/>
      <c r="E146" s="256">
        <v>9.42</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356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65" t="s">
        <v>494</v>
      </c>
      <c r="D147" s="255"/>
      <c r="E147" s="256">
        <v>3.46</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356</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65" t="s">
        <v>495</v>
      </c>
      <c r="D148" s="255"/>
      <c r="E148" s="256">
        <v>1.42</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356</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65" t="s">
        <v>496</v>
      </c>
      <c r="D149" s="255"/>
      <c r="E149" s="256">
        <v>39.65</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356</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65" t="s">
        <v>497</v>
      </c>
      <c r="D150" s="255"/>
      <c r="E150" s="256">
        <v>10.96</v>
      </c>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356</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65" t="s">
        <v>498</v>
      </c>
      <c r="D151" s="255"/>
      <c r="E151" s="256">
        <v>10.96</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356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65" t="s">
        <v>499</v>
      </c>
      <c r="D152" s="255"/>
      <c r="E152" s="256">
        <v>8.0299999999999994</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356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65" t="s">
        <v>500</v>
      </c>
      <c r="D153" s="255"/>
      <c r="E153" s="256">
        <v>7.15</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356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65" t="s">
        <v>501</v>
      </c>
      <c r="D154" s="255"/>
      <c r="E154" s="256">
        <v>1.65</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356</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65" t="s">
        <v>502</v>
      </c>
      <c r="D155" s="255"/>
      <c r="E155" s="256">
        <v>1.63</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356</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65" t="s">
        <v>503</v>
      </c>
      <c r="D156" s="255"/>
      <c r="E156" s="256">
        <v>10.96</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356</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65" t="s">
        <v>504</v>
      </c>
      <c r="D157" s="255"/>
      <c r="E157" s="256">
        <v>10.96</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356</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65" t="s">
        <v>505</v>
      </c>
      <c r="D158" s="255"/>
      <c r="E158" s="256">
        <v>8.0299999999999994</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356</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65" t="s">
        <v>506</v>
      </c>
      <c r="D159" s="255"/>
      <c r="E159" s="256">
        <v>7.15</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356</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65" t="s">
        <v>507</v>
      </c>
      <c r="D160" s="255"/>
      <c r="E160" s="256">
        <v>1.65</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356</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65" t="s">
        <v>508</v>
      </c>
      <c r="D161" s="255"/>
      <c r="E161" s="256">
        <v>1.65</v>
      </c>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356</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65" t="s">
        <v>509</v>
      </c>
      <c r="D162" s="255"/>
      <c r="E162" s="256">
        <v>12.3</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356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65" t="s">
        <v>510</v>
      </c>
      <c r="D163" s="255"/>
      <c r="E163" s="256">
        <v>18.11</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356</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65" t="s">
        <v>511</v>
      </c>
      <c r="D164" s="255"/>
      <c r="E164" s="256">
        <v>7.7</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356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65" t="s">
        <v>512</v>
      </c>
      <c r="D165" s="255"/>
      <c r="E165" s="256">
        <v>7.45</v>
      </c>
      <c r="F165" s="220"/>
      <c r="G165" s="220"/>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356</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65" t="s">
        <v>513</v>
      </c>
      <c r="D166" s="255"/>
      <c r="E166" s="256">
        <v>2.15</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356</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65" t="s">
        <v>514</v>
      </c>
      <c r="D167" s="255"/>
      <c r="E167" s="256">
        <v>4.4800000000000004</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356</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65" t="s">
        <v>515</v>
      </c>
      <c r="D168" s="255"/>
      <c r="E168" s="256">
        <v>36.79</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356</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65" t="s">
        <v>516</v>
      </c>
      <c r="D169" s="255"/>
      <c r="E169" s="256">
        <v>7.79</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356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65" t="s">
        <v>517</v>
      </c>
      <c r="D170" s="255"/>
      <c r="E170" s="256">
        <v>2.12</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356</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65" t="s">
        <v>518</v>
      </c>
      <c r="D171" s="255"/>
      <c r="E171" s="256">
        <v>3.98</v>
      </c>
      <c r="F171" s="220"/>
      <c r="G171" s="220"/>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356</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
      <c r="A172" s="217"/>
      <c r="B172" s="218"/>
      <c r="C172" s="265" t="s">
        <v>519</v>
      </c>
      <c r="D172" s="255"/>
      <c r="E172" s="256">
        <v>2.2200000000000002</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356</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
      <c r="A173" s="217"/>
      <c r="B173" s="218"/>
      <c r="C173" s="265" t="s">
        <v>520</v>
      </c>
      <c r="D173" s="255"/>
      <c r="E173" s="256">
        <v>3.03</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356</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ht="33.75" outlineLevel="1" x14ac:dyDescent="0.2">
      <c r="A174" s="232">
        <v>19</v>
      </c>
      <c r="B174" s="233" t="s">
        <v>521</v>
      </c>
      <c r="C174" s="250" t="s">
        <v>522</v>
      </c>
      <c r="D174" s="234" t="s">
        <v>372</v>
      </c>
      <c r="E174" s="235">
        <v>62.42</v>
      </c>
      <c r="F174" s="236"/>
      <c r="G174" s="237">
        <f>ROUND(E174*F174,2)</f>
        <v>0</v>
      </c>
      <c r="H174" s="236"/>
      <c r="I174" s="237">
        <f>ROUND(E174*H174,2)</f>
        <v>0</v>
      </c>
      <c r="J174" s="236"/>
      <c r="K174" s="237">
        <f>ROUND(E174*J174,2)</f>
        <v>0</v>
      </c>
      <c r="L174" s="237">
        <v>21</v>
      </c>
      <c r="M174" s="237">
        <f>G174*(1+L174/100)</f>
        <v>0</v>
      </c>
      <c r="N174" s="235">
        <v>1.6910000000000001E-2</v>
      </c>
      <c r="O174" s="235">
        <f>ROUND(E174*N174,2)</f>
        <v>1.06</v>
      </c>
      <c r="P174" s="235">
        <v>0</v>
      </c>
      <c r="Q174" s="235">
        <f>ROUND(E174*P174,2)</f>
        <v>0</v>
      </c>
      <c r="R174" s="237" t="s">
        <v>353</v>
      </c>
      <c r="S174" s="237" t="s">
        <v>302</v>
      </c>
      <c r="T174" s="238" t="s">
        <v>354</v>
      </c>
      <c r="U174" s="220">
        <v>1</v>
      </c>
      <c r="V174" s="220">
        <f>ROUND(E174*U174,2)</f>
        <v>62.42</v>
      </c>
      <c r="W174" s="220"/>
      <c r="X174" s="220" t="s">
        <v>314</v>
      </c>
      <c r="Y174" s="220" t="s">
        <v>305</v>
      </c>
      <c r="Z174" s="210"/>
      <c r="AA174" s="210"/>
      <c r="AB174" s="210"/>
      <c r="AC174" s="210"/>
      <c r="AD174" s="210"/>
      <c r="AE174" s="210"/>
      <c r="AF174" s="210"/>
      <c r="AG174" s="210" t="s">
        <v>315</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51" t="s">
        <v>445</v>
      </c>
      <c r="D175" s="247"/>
      <c r="E175" s="247"/>
      <c r="F175" s="247"/>
      <c r="G175" s="247"/>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317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
      <c r="A176" s="217"/>
      <c r="B176" s="218"/>
      <c r="C176" s="265" t="s">
        <v>523</v>
      </c>
      <c r="D176" s="255"/>
      <c r="E176" s="256">
        <v>31.44</v>
      </c>
      <c r="F176" s="220"/>
      <c r="G176" s="220"/>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356</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65" t="s">
        <v>524</v>
      </c>
      <c r="D177" s="255"/>
      <c r="E177" s="256">
        <v>30.98</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356</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32">
        <v>20</v>
      </c>
      <c r="B178" s="233" t="s">
        <v>525</v>
      </c>
      <c r="C178" s="250" t="s">
        <v>526</v>
      </c>
      <c r="D178" s="234" t="s">
        <v>372</v>
      </c>
      <c r="E178" s="235">
        <v>1405.3920000000001</v>
      </c>
      <c r="F178" s="236"/>
      <c r="G178" s="237">
        <f>ROUND(E178*F178,2)</f>
        <v>0</v>
      </c>
      <c r="H178" s="236"/>
      <c r="I178" s="237">
        <f>ROUND(E178*H178,2)</f>
        <v>0</v>
      </c>
      <c r="J178" s="236"/>
      <c r="K178" s="237">
        <f>ROUND(E178*J178,2)</f>
        <v>0</v>
      </c>
      <c r="L178" s="237">
        <v>21</v>
      </c>
      <c r="M178" s="237">
        <f>G178*(1+L178/100)</f>
        <v>0</v>
      </c>
      <c r="N178" s="235">
        <v>1.6910000000000001E-2</v>
      </c>
      <c r="O178" s="235">
        <f>ROUND(E178*N178,2)</f>
        <v>23.77</v>
      </c>
      <c r="P178" s="235">
        <v>0</v>
      </c>
      <c r="Q178" s="235">
        <f>ROUND(E178*P178,2)</f>
        <v>0</v>
      </c>
      <c r="R178" s="237"/>
      <c r="S178" s="237" t="s">
        <v>313</v>
      </c>
      <c r="T178" s="238" t="s">
        <v>303</v>
      </c>
      <c r="U178" s="220">
        <v>0</v>
      </c>
      <c r="V178" s="220">
        <f>ROUND(E178*U178,2)</f>
        <v>0</v>
      </c>
      <c r="W178" s="220"/>
      <c r="X178" s="220" t="s">
        <v>314</v>
      </c>
      <c r="Y178" s="220" t="s">
        <v>305</v>
      </c>
      <c r="Z178" s="210"/>
      <c r="AA178" s="210"/>
      <c r="AB178" s="210"/>
      <c r="AC178" s="210"/>
      <c r="AD178" s="210"/>
      <c r="AE178" s="210"/>
      <c r="AF178" s="210"/>
      <c r="AG178" s="210" t="s">
        <v>315</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65" t="s">
        <v>527</v>
      </c>
      <c r="D179" s="255"/>
      <c r="E179" s="256">
        <v>1405.3920000000001</v>
      </c>
      <c r="F179" s="220"/>
      <c r="G179" s="220"/>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356</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32">
        <v>21</v>
      </c>
      <c r="B180" s="233" t="s">
        <v>528</v>
      </c>
      <c r="C180" s="250" t="s">
        <v>529</v>
      </c>
      <c r="D180" s="234" t="s">
        <v>372</v>
      </c>
      <c r="E180" s="235">
        <v>70.896000000000001</v>
      </c>
      <c r="F180" s="236"/>
      <c r="G180" s="237">
        <f>ROUND(E180*F180,2)</f>
        <v>0</v>
      </c>
      <c r="H180" s="236"/>
      <c r="I180" s="237">
        <f>ROUND(E180*H180,2)</f>
        <v>0</v>
      </c>
      <c r="J180" s="236"/>
      <c r="K180" s="237">
        <f>ROUND(E180*J180,2)</f>
        <v>0</v>
      </c>
      <c r="L180" s="237">
        <v>21</v>
      </c>
      <c r="M180" s="237">
        <f>G180*(1+L180/100)</f>
        <v>0</v>
      </c>
      <c r="N180" s="235">
        <v>1.6910000000000001E-2</v>
      </c>
      <c r="O180" s="235">
        <f>ROUND(E180*N180,2)</f>
        <v>1.2</v>
      </c>
      <c r="P180" s="235">
        <v>0</v>
      </c>
      <c r="Q180" s="235">
        <f>ROUND(E180*P180,2)</f>
        <v>0</v>
      </c>
      <c r="R180" s="237"/>
      <c r="S180" s="237" t="s">
        <v>313</v>
      </c>
      <c r="T180" s="238" t="s">
        <v>303</v>
      </c>
      <c r="U180" s="220">
        <v>0</v>
      </c>
      <c r="V180" s="220">
        <f>ROUND(E180*U180,2)</f>
        <v>0</v>
      </c>
      <c r="W180" s="220"/>
      <c r="X180" s="220" t="s">
        <v>314</v>
      </c>
      <c r="Y180" s="220" t="s">
        <v>305</v>
      </c>
      <c r="Z180" s="210"/>
      <c r="AA180" s="210"/>
      <c r="AB180" s="210"/>
      <c r="AC180" s="210"/>
      <c r="AD180" s="210"/>
      <c r="AE180" s="210"/>
      <c r="AF180" s="210"/>
      <c r="AG180" s="210" t="s">
        <v>315</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65" t="s">
        <v>530</v>
      </c>
      <c r="D181" s="255"/>
      <c r="E181" s="256">
        <v>70.896000000000001</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356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32">
        <v>22</v>
      </c>
      <c r="B182" s="233" t="s">
        <v>531</v>
      </c>
      <c r="C182" s="250" t="s">
        <v>532</v>
      </c>
      <c r="D182" s="234" t="s">
        <v>533</v>
      </c>
      <c r="E182" s="235">
        <v>1</v>
      </c>
      <c r="F182" s="236"/>
      <c r="G182" s="237">
        <f>ROUND(E182*F182,2)</f>
        <v>0</v>
      </c>
      <c r="H182" s="236"/>
      <c r="I182" s="237">
        <f>ROUND(E182*H182,2)</f>
        <v>0</v>
      </c>
      <c r="J182" s="236"/>
      <c r="K182" s="237">
        <f>ROUND(E182*J182,2)</f>
        <v>0</v>
      </c>
      <c r="L182" s="237">
        <v>21</v>
      </c>
      <c r="M182" s="237">
        <f>G182*(1+L182/100)</f>
        <v>0</v>
      </c>
      <c r="N182" s="235">
        <v>0</v>
      </c>
      <c r="O182" s="235">
        <f>ROUND(E182*N182,2)</f>
        <v>0</v>
      </c>
      <c r="P182" s="235">
        <v>0</v>
      </c>
      <c r="Q182" s="235">
        <f>ROUND(E182*P182,2)</f>
        <v>0</v>
      </c>
      <c r="R182" s="237"/>
      <c r="S182" s="237" t="s">
        <v>313</v>
      </c>
      <c r="T182" s="238" t="s">
        <v>303</v>
      </c>
      <c r="U182" s="220">
        <v>0</v>
      </c>
      <c r="V182" s="220">
        <f>ROUND(E182*U182,2)</f>
        <v>0</v>
      </c>
      <c r="W182" s="220"/>
      <c r="X182" s="220" t="s">
        <v>314</v>
      </c>
      <c r="Y182" s="220" t="s">
        <v>305</v>
      </c>
      <c r="Z182" s="210"/>
      <c r="AA182" s="210"/>
      <c r="AB182" s="210"/>
      <c r="AC182" s="210"/>
      <c r="AD182" s="210"/>
      <c r="AE182" s="210"/>
      <c r="AF182" s="210"/>
      <c r="AG182" s="210" t="s">
        <v>315</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65" t="s">
        <v>534</v>
      </c>
      <c r="D183" s="255"/>
      <c r="E183" s="256">
        <v>1</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356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2.5" outlineLevel="1" x14ac:dyDescent="0.2">
      <c r="A184" s="232">
        <v>23</v>
      </c>
      <c r="B184" s="233" t="s">
        <v>535</v>
      </c>
      <c r="C184" s="250" t="s">
        <v>536</v>
      </c>
      <c r="D184" s="234" t="s">
        <v>537</v>
      </c>
      <c r="E184" s="235">
        <v>141</v>
      </c>
      <c r="F184" s="236"/>
      <c r="G184" s="237">
        <f>ROUND(E184*F184,2)</f>
        <v>0</v>
      </c>
      <c r="H184" s="236"/>
      <c r="I184" s="237">
        <f>ROUND(E184*H184,2)</f>
        <v>0</v>
      </c>
      <c r="J184" s="236"/>
      <c r="K184" s="237">
        <f>ROUND(E184*J184,2)</f>
        <v>0</v>
      </c>
      <c r="L184" s="237">
        <v>21</v>
      </c>
      <c r="M184" s="237">
        <f>G184*(1+L184/100)</f>
        <v>0</v>
      </c>
      <c r="N184" s="235">
        <v>0</v>
      </c>
      <c r="O184" s="235">
        <f>ROUND(E184*N184,2)</f>
        <v>0</v>
      </c>
      <c r="P184" s="235">
        <v>0</v>
      </c>
      <c r="Q184" s="235">
        <f>ROUND(E184*P184,2)</f>
        <v>0</v>
      </c>
      <c r="R184" s="237"/>
      <c r="S184" s="237" t="s">
        <v>313</v>
      </c>
      <c r="T184" s="238" t="s">
        <v>303</v>
      </c>
      <c r="U184" s="220">
        <v>0</v>
      </c>
      <c r="V184" s="220">
        <f>ROUND(E184*U184,2)</f>
        <v>0</v>
      </c>
      <c r="W184" s="220"/>
      <c r="X184" s="220" t="s">
        <v>314</v>
      </c>
      <c r="Y184" s="220" t="s">
        <v>305</v>
      </c>
      <c r="Z184" s="210"/>
      <c r="AA184" s="210"/>
      <c r="AB184" s="210"/>
      <c r="AC184" s="210"/>
      <c r="AD184" s="210"/>
      <c r="AE184" s="210"/>
      <c r="AF184" s="210"/>
      <c r="AG184" s="210" t="s">
        <v>315</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2" x14ac:dyDescent="0.2">
      <c r="A185" s="217"/>
      <c r="B185" s="218"/>
      <c r="C185" s="265" t="s">
        <v>538</v>
      </c>
      <c r="D185" s="255"/>
      <c r="E185" s="256">
        <v>141</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356</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x14ac:dyDescent="0.2">
      <c r="A186" s="225" t="s">
        <v>297</v>
      </c>
      <c r="B186" s="226" t="s">
        <v>170</v>
      </c>
      <c r="C186" s="248" t="s">
        <v>171</v>
      </c>
      <c r="D186" s="227"/>
      <c r="E186" s="228"/>
      <c r="F186" s="229"/>
      <c r="G186" s="229">
        <f>SUMIF(AG187:AG347,"&lt;&gt;NOR",G187:G347)</f>
        <v>0</v>
      </c>
      <c r="H186" s="229"/>
      <c r="I186" s="229">
        <f>SUM(I187:I347)</f>
        <v>0</v>
      </c>
      <c r="J186" s="229"/>
      <c r="K186" s="229">
        <f>SUM(K187:K347)</f>
        <v>0</v>
      </c>
      <c r="L186" s="229"/>
      <c r="M186" s="229">
        <f>SUM(M187:M347)</f>
        <v>0</v>
      </c>
      <c r="N186" s="228"/>
      <c r="O186" s="228">
        <f>SUM(O187:O347)</f>
        <v>39.479999999999997</v>
      </c>
      <c r="P186" s="228"/>
      <c r="Q186" s="228">
        <f>SUM(Q187:Q347)</f>
        <v>0</v>
      </c>
      <c r="R186" s="229"/>
      <c r="S186" s="229"/>
      <c r="T186" s="230"/>
      <c r="U186" s="224"/>
      <c r="V186" s="224">
        <f>SUM(V187:V347)</f>
        <v>1570.5699999999997</v>
      </c>
      <c r="W186" s="224"/>
      <c r="X186" s="224"/>
      <c r="Y186" s="224"/>
      <c r="AG186" t="s">
        <v>298</v>
      </c>
    </row>
    <row r="187" spans="1:60" outlineLevel="1" x14ac:dyDescent="0.2">
      <c r="A187" s="232">
        <v>24</v>
      </c>
      <c r="B187" s="233" t="s">
        <v>539</v>
      </c>
      <c r="C187" s="250" t="s">
        <v>540</v>
      </c>
      <c r="D187" s="234" t="s">
        <v>372</v>
      </c>
      <c r="E187" s="235">
        <v>2408.7492000000002</v>
      </c>
      <c r="F187" s="236"/>
      <c r="G187" s="237">
        <f>ROUND(E187*F187,2)</f>
        <v>0</v>
      </c>
      <c r="H187" s="236"/>
      <c r="I187" s="237">
        <f>ROUND(E187*H187,2)</f>
        <v>0</v>
      </c>
      <c r="J187" s="236"/>
      <c r="K187" s="237">
        <f>ROUND(E187*J187,2)</f>
        <v>0</v>
      </c>
      <c r="L187" s="237">
        <v>21</v>
      </c>
      <c r="M187" s="237">
        <f>G187*(1+L187/100)</f>
        <v>0</v>
      </c>
      <c r="N187" s="235">
        <v>7.3699999999999998E-3</v>
      </c>
      <c r="O187" s="235">
        <f>ROUND(E187*N187,2)</f>
        <v>17.75</v>
      </c>
      <c r="P187" s="235">
        <v>0</v>
      </c>
      <c r="Q187" s="235">
        <f>ROUND(E187*P187,2)</f>
        <v>0</v>
      </c>
      <c r="R187" s="237" t="s">
        <v>353</v>
      </c>
      <c r="S187" s="237" t="s">
        <v>302</v>
      </c>
      <c r="T187" s="238" t="s">
        <v>354</v>
      </c>
      <c r="U187" s="220">
        <v>0.152</v>
      </c>
      <c r="V187" s="220">
        <f>ROUND(E187*U187,2)</f>
        <v>366.13</v>
      </c>
      <c r="W187" s="220"/>
      <c r="X187" s="220" t="s">
        <v>314</v>
      </c>
      <c r="Y187" s="220" t="s">
        <v>305</v>
      </c>
      <c r="Z187" s="210"/>
      <c r="AA187" s="210"/>
      <c r="AB187" s="210"/>
      <c r="AC187" s="210"/>
      <c r="AD187" s="210"/>
      <c r="AE187" s="210"/>
      <c r="AF187" s="210"/>
      <c r="AG187" s="210" t="s">
        <v>315</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
      <c r="A188" s="217"/>
      <c r="B188" s="218"/>
      <c r="C188" s="266" t="s">
        <v>541</v>
      </c>
      <c r="D188" s="263"/>
      <c r="E188" s="263"/>
      <c r="F188" s="263"/>
      <c r="G188" s="263"/>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374</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65" t="s">
        <v>542</v>
      </c>
      <c r="D189" s="255"/>
      <c r="E189" s="256">
        <v>76.091999999999999</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356</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65" t="s">
        <v>543</v>
      </c>
      <c r="D190" s="255"/>
      <c r="E190" s="256">
        <v>-4.5999999999999996</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356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65" t="s">
        <v>544</v>
      </c>
      <c r="D191" s="255"/>
      <c r="E191" s="256">
        <v>-1.63</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356</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65" t="s">
        <v>398</v>
      </c>
      <c r="D192" s="255"/>
      <c r="E192" s="256">
        <v>-1.8</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356</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65" t="s">
        <v>403</v>
      </c>
      <c r="D193" s="255"/>
      <c r="E193" s="256">
        <v>-3.96</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356</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5" t="s">
        <v>545</v>
      </c>
      <c r="D194" s="255"/>
      <c r="E194" s="256">
        <v>19.060400000000001</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356</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65" t="s">
        <v>406</v>
      </c>
      <c r="D195" s="255"/>
      <c r="E195" s="256">
        <v>-1.6</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356</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65" t="s">
        <v>546</v>
      </c>
      <c r="D196" s="255"/>
      <c r="E196" s="256">
        <v>196.554</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356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5" t="s">
        <v>547</v>
      </c>
      <c r="D197" s="255"/>
      <c r="E197" s="256">
        <v>-4.2</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356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5" t="s">
        <v>548</v>
      </c>
      <c r="D198" s="255"/>
      <c r="E198" s="256">
        <v>-11.2</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356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65" t="s">
        <v>549</v>
      </c>
      <c r="D199" s="255"/>
      <c r="E199" s="256">
        <v>-5.4</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356</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65" t="s">
        <v>550</v>
      </c>
      <c r="D200" s="255"/>
      <c r="E200" s="256">
        <v>-3.92</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356</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65" t="s">
        <v>403</v>
      </c>
      <c r="D201" s="255"/>
      <c r="E201" s="256">
        <v>-3.96</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356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65" t="s">
        <v>551</v>
      </c>
      <c r="D202" s="255"/>
      <c r="E202" s="256">
        <v>25.84</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356</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65" t="s">
        <v>404</v>
      </c>
      <c r="D203" s="255"/>
      <c r="E203" s="256">
        <v>-4.8</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356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5" t="s">
        <v>552</v>
      </c>
      <c r="D204" s="255"/>
      <c r="E204" s="256">
        <v>29.988</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356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65" t="s">
        <v>406</v>
      </c>
      <c r="D205" s="255"/>
      <c r="E205" s="256">
        <v>-1.6</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356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65" t="s">
        <v>553</v>
      </c>
      <c r="D206" s="255"/>
      <c r="E206" s="256">
        <v>44.88</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356</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65" t="s">
        <v>406</v>
      </c>
      <c r="D207" s="255"/>
      <c r="E207" s="256">
        <v>-1.6</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356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65" t="s">
        <v>554</v>
      </c>
      <c r="D208" s="255"/>
      <c r="E208" s="256">
        <v>59.704000000000001</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356</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65" t="s">
        <v>555</v>
      </c>
      <c r="D209" s="255"/>
      <c r="E209" s="256">
        <v>2.89</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356</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65" t="s">
        <v>406</v>
      </c>
      <c r="D210" s="255"/>
      <c r="E210" s="256">
        <v>-1.6</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356</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65" t="s">
        <v>556</v>
      </c>
      <c r="D211" s="255"/>
      <c r="E211" s="256">
        <v>36.04</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356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65" t="s">
        <v>398</v>
      </c>
      <c r="D212" s="255"/>
      <c r="E212" s="256">
        <v>-1.8</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356</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
      <c r="A213" s="217"/>
      <c r="B213" s="218"/>
      <c r="C213" s="265" t="s">
        <v>557</v>
      </c>
      <c r="D213" s="255"/>
      <c r="E213" s="256">
        <v>50.728000000000002</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356</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
      <c r="A214" s="217"/>
      <c r="B214" s="218"/>
      <c r="C214" s="265" t="s">
        <v>406</v>
      </c>
      <c r="D214" s="255"/>
      <c r="E214" s="256">
        <v>-1.6</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356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65" t="s">
        <v>558</v>
      </c>
      <c r="D215" s="255"/>
      <c r="E215" s="256">
        <v>59.517000000000003</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356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65" t="s">
        <v>559</v>
      </c>
      <c r="D216" s="255"/>
      <c r="E216" s="256">
        <v>-7.84</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356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65" t="s">
        <v>560</v>
      </c>
      <c r="D217" s="255"/>
      <c r="E217" s="256">
        <v>28.797999999999998</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356</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
      <c r="A218" s="217"/>
      <c r="B218" s="218"/>
      <c r="C218" s="265" t="s">
        <v>561</v>
      </c>
      <c r="D218" s="255"/>
      <c r="E218" s="256">
        <v>18.7</v>
      </c>
      <c r="F218" s="220"/>
      <c r="G218" s="220"/>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356</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3" x14ac:dyDescent="0.2">
      <c r="A219" s="217"/>
      <c r="B219" s="218"/>
      <c r="C219" s="265" t="s">
        <v>380</v>
      </c>
      <c r="D219" s="255"/>
      <c r="E219" s="256">
        <v>-2.8</v>
      </c>
      <c r="F219" s="220"/>
      <c r="G219" s="220"/>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356</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65" t="s">
        <v>562</v>
      </c>
      <c r="D220" s="255"/>
      <c r="E220" s="256">
        <v>23.46</v>
      </c>
      <c r="F220" s="220"/>
      <c r="G220" s="220"/>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356</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65" t="s">
        <v>376</v>
      </c>
      <c r="D221" s="255"/>
      <c r="E221" s="256">
        <v>-1.4</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356</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65" t="s">
        <v>563</v>
      </c>
      <c r="D222" s="255"/>
      <c r="E222" s="256">
        <v>43.112000000000002</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356</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65" t="s">
        <v>398</v>
      </c>
      <c r="D223" s="255"/>
      <c r="E223" s="256">
        <v>-1.8</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356</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
      <c r="A224" s="217"/>
      <c r="B224" s="218"/>
      <c r="C224" s="265" t="s">
        <v>564</v>
      </c>
      <c r="D224" s="255"/>
      <c r="E224" s="256">
        <v>37.06</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356</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65" t="s">
        <v>392</v>
      </c>
      <c r="D225" s="255"/>
      <c r="E225" s="256">
        <v>-3.2</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356</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65" t="s">
        <v>565</v>
      </c>
      <c r="D226" s="255"/>
      <c r="E226" s="256">
        <v>21.623999999999999</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356</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65" t="s">
        <v>376</v>
      </c>
      <c r="D227" s="255"/>
      <c r="E227" s="256">
        <v>-1.4</v>
      </c>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356</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
      <c r="A228" s="217"/>
      <c r="B228" s="218"/>
      <c r="C228" s="265" t="s">
        <v>566</v>
      </c>
      <c r="D228" s="255"/>
      <c r="E228" s="256">
        <v>30.225999999999999</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356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
      <c r="A229" s="217"/>
      <c r="B229" s="218"/>
      <c r="C229" s="265" t="s">
        <v>406</v>
      </c>
      <c r="D229" s="255"/>
      <c r="E229" s="256">
        <v>-1.6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356</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65" t="s">
        <v>567</v>
      </c>
      <c r="D230" s="255"/>
      <c r="E230" s="256">
        <v>25.5</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356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65" t="s">
        <v>406</v>
      </c>
      <c r="D231" s="255"/>
      <c r="E231" s="256">
        <v>-1.6</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356</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65" t="s">
        <v>568</v>
      </c>
      <c r="D232" s="255"/>
      <c r="E232" s="256">
        <v>17.68</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356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65" t="s">
        <v>376</v>
      </c>
      <c r="D233" s="255"/>
      <c r="E233" s="256">
        <v>-1.4</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356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65" t="s">
        <v>569</v>
      </c>
      <c r="D234" s="255"/>
      <c r="E234" s="256">
        <v>199.172</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356</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65" t="s">
        <v>570</v>
      </c>
      <c r="D235" s="255"/>
      <c r="E235" s="256">
        <v>-8</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356</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65" t="s">
        <v>549</v>
      </c>
      <c r="D236" s="255"/>
      <c r="E236" s="256">
        <v>-5.4</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356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65" t="s">
        <v>571</v>
      </c>
      <c r="D237" s="255"/>
      <c r="E237" s="256">
        <v>-3.22</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356</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65" t="s">
        <v>572</v>
      </c>
      <c r="D238" s="255"/>
      <c r="E238" s="256">
        <v>-17.07</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356</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65" t="s">
        <v>573</v>
      </c>
      <c r="D239" s="255"/>
      <c r="E239" s="256">
        <v>-1.28</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356</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
      <c r="A240" s="217"/>
      <c r="B240" s="218"/>
      <c r="C240" s="265" t="s">
        <v>574</v>
      </c>
      <c r="D240" s="255"/>
      <c r="E240" s="256">
        <v>50.116</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356</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
      <c r="A241" s="217"/>
      <c r="B241" s="218"/>
      <c r="C241" s="265" t="s">
        <v>392</v>
      </c>
      <c r="D241" s="255"/>
      <c r="E241" s="256">
        <v>-3.2</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356</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
      <c r="A242" s="217"/>
      <c r="B242" s="218"/>
      <c r="C242" s="265" t="s">
        <v>575</v>
      </c>
      <c r="D242" s="255"/>
      <c r="E242" s="256">
        <v>53.72</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356</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
      <c r="A243" s="217"/>
      <c r="B243" s="218"/>
      <c r="C243" s="265" t="s">
        <v>392</v>
      </c>
      <c r="D243" s="255"/>
      <c r="E243" s="256">
        <v>-3.2</v>
      </c>
      <c r="F243" s="220"/>
      <c r="G243" s="220"/>
      <c r="H243" s="220"/>
      <c r="I243" s="220"/>
      <c r="J243" s="220"/>
      <c r="K243" s="220"/>
      <c r="L243" s="220"/>
      <c r="M243" s="220"/>
      <c r="N243" s="219"/>
      <c r="O243" s="219"/>
      <c r="P243" s="219"/>
      <c r="Q243" s="219"/>
      <c r="R243" s="220"/>
      <c r="S243" s="220"/>
      <c r="T243" s="220"/>
      <c r="U243" s="220"/>
      <c r="V243" s="220"/>
      <c r="W243" s="220"/>
      <c r="X243" s="220"/>
      <c r="Y243" s="220"/>
      <c r="Z243" s="210"/>
      <c r="AA243" s="210"/>
      <c r="AB243" s="210"/>
      <c r="AC243" s="210"/>
      <c r="AD243" s="210"/>
      <c r="AE243" s="210"/>
      <c r="AF243" s="210"/>
      <c r="AG243" s="210" t="s">
        <v>356</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
      <c r="A244" s="217"/>
      <c r="B244" s="218"/>
      <c r="C244" s="265" t="s">
        <v>576</v>
      </c>
      <c r="D244" s="255"/>
      <c r="E244" s="256">
        <v>39.712000000000003</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356</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
      <c r="A245" s="217"/>
      <c r="B245" s="218"/>
      <c r="C245" s="265" t="s">
        <v>577</v>
      </c>
      <c r="D245" s="255"/>
      <c r="E245" s="256">
        <v>2.04</v>
      </c>
      <c r="F245" s="220"/>
      <c r="G245" s="220"/>
      <c r="H245" s="220"/>
      <c r="I245" s="220"/>
      <c r="J245" s="220"/>
      <c r="K245" s="220"/>
      <c r="L245" s="220"/>
      <c r="M245" s="220"/>
      <c r="N245" s="219"/>
      <c r="O245" s="219"/>
      <c r="P245" s="219"/>
      <c r="Q245" s="219"/>
      <c r="R245" s="220"/>
      <c r="S245" s="220"/>
      <c r="T245" s="220"/>
      <c r="U245" s="220"/>
      <c r="V245" s="220"/>
      <c r="W245" s="220"/>
      <c r="X245" s="220"/>
      <c r="Y245" s="220"/>
      <c r="Z245" s="210"/>
      <c r="AA245" s="210"/>
      <c r="AB245" s="210"/>
      <c r="AC245" s="210"/>
      <c r="AD245" s="210"/>
      <c r="AE245" s="210"/>
      <c r="AF245" s="210"/>
      <c r="AG245" s="210" t="s">
        <v>356</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
      <c r="A246" s="217"/>
      <c r="B246" s="218"/>
      <c r="C246" s="265" t="s">
        <v>392</v>
      </c>
      <c r="D246" s="255"/>
      <c r="E246" s="256">
        <v>-3.2</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356</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
      <c r="A247" s="217"/>
      <c r="B247" s="218"/>
      <c r="C247" s="265" t="s">
        <v>393</v>
      </c>
      <c r="D247" s="255"/>
      <c r="E247" s="256">
        <v>-3.6</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356</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
      <c r="A248" s="217"/>
      <c r="B248" s="218"/>
      <c r="C248" s="265" t="s">
        <v>578</v>
      </c>
      <c r="D248" s="255"/>
      <c r="E248" s="256">
        <v>38.08</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356</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3" x14ac:dyDescent="0.2">
      <c r="A249" s="217"/>
      <c r="B249" s="218"/>
      <c r="C249" s="265" t="s">
        <v>579</v>
      </c>
      <c r="D249" s="255"/>
      <c r="E249" s="256">
        <v>-2</v>
      </c>
      <c r="F249" s="220"/>
      <c r="G249" s="220"/>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356</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3" x14ac:dyDescent="0.2">
      <c r="A250" s="217"/>
      <c r="B250" s="218"/>
      <c r="C250" s="265" t="s">
        <v>580</v>
      </c>
      <c r="D250" s="255"/>
      <c r="E250" s="256">
        <v>19.04</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356</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3" x14ac:dyDescent="0.2">
      <c r="A251" s="217"/>
      <c r="B251" s="218"/>
      <c r="C251" s="265" t="s">
        <v>376</v>
      </c>
      <c r="D251" s="255"/>
      <c r="E251" s="256">
        <v>-1.4</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356</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
      <c r="A252" s="217"/>
      <c r="B252" s="218"/>
      <c r="C252" s="265" t="s">
        <v>581</v>
      </c>
      <c r="D252" s="255"/>
      <c r="E252" s="256">
        <v>19.04</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356</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
      <c r="A253" s="217"/>
      <c r="B253" s="218"/>
      <c r="C253" s="265" t="s">
        <v>376</v>
      </c>
      <c r="D253" s="255"/>
      <c r="E253" s="256">
        <v>-1.4</v>
      </c>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356</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
      <c r="A254" s="217"/>
      <c r="B254" s="218"/>
      <c r="C254" s="265" t="s">
        <v>582</v>
      </c>
      <c r="D254" s="255"/>
      <c r="E254" s="256">
        <v>49.911999999999999</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356</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
      <c r="A255" s="217"/>
      <c r="B255" s="218"/>
      <c r="C255" s="265" t="s">
        <v>404</v>
      </c>
      <c r="D255" s="255"/>
      <c r="E255" s="256">
        <v>-4.8</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356</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
      <c r="A256" s="217"/>
      <c r="B256" s="218"/>
      <c r="C256" s="265" t="s">
        <v>583</v>
      </c>
      <c r="D256" s="255"/>
      <c r="E256" s="256">
        <v>49.911999999999999</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356</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
      <c r="A257" s="217"/>
      <c r="B257" s="218"/>
      <c r="C257" s="265" t="s">
        <v>404</v>
      </c>
      <c r="D257" s="255"/>
      <c r="E257" s="256">
        <v>-4.8</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356</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65" t="s">
        <v>584</v>
      </c>
      <c r="D258" s="255"/>
      <c r="E258" s="256">
        <v>39.712000000000003</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356</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65" t="s">
        <v>577</v>
      </c>
      <c r="D259" s="255"/>
      <c r="E259" s="256">
        <v>2.04</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356</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65" t="s">
        <v>392</v>
      </c>
      <c r="D260" s="255"/>
      <c r="E260" s="256">
        <v>-3.2</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356</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
      <c r="A261" s="217"/>
      <c r="B261" s="218"/>
      <c r="C261" s="265" t="s">
        <v>393</v>
      </c>
      <c r="D261" s="255"/>
      <c r="E261" s="256">
        <v>-3.6</v>
      </c>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356</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3" x14ac:dyDescent="0.2">
      <c r="A262" s="217"/>
      <c r="B262" s="218"/>
      <c r="C262" s="265" t="s">
        <v>585</v>
      </c>
      <c r="D262" s="255"/>
      <c r="E262" s="256">
        <v>38.08</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356</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
      <c r="A263" s="217"/>
      <c r="B263" s="218"/>
      <c r="C263" s="265" t="s">
        <v>579</v>
      </c>
      <c r="D263" s="255"/>
      <c r="E263" s="256">
        <v>-2</v>
      </c>
      <c r="F263" s="220"/>
      <c r="G263" s="220"/>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356</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
      <c r="A264" s="217"/>
      <c r="B264" s="218"/>
      <c r="C264" s="265" t="s">
        <v>586</v>
      </c>
      <c r="D264" s="255"/>
      <c r="E264" s="256">
        <v>19.04</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356</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65" t="s">
        <v>376</v>
      </c>
      <c r="D265" s="255"/>
      <c r="E265" s="256">
        <v>-1.4</v>
      </c>
      <c r="F265" s="220"/>
      <c r="G265" s="220"/>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356</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65" t="s">
        <v>587</v>
      </c>
      <c r="D266" s="255"/>
      <c r="E266" s="256">
        <v>19.04</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356</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65" t="s">
        <v>376</v>
      </c>
      <c r="D267" s="255"/>
      <c r="E267" s="256">
        <v>-1.4</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356</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65" t="s">
        <v>588</v>
      </c>
      <c r="D268" s="255"/>
      <c r="E268" s="256">
        <v>51.612000000000002</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356</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65" t="s">
        <v>549</v>
      </c>
      <c r="D269" s="255"/>
      <c r="E269" s="256">
        <v>-5.4</v>
      </c>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356</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65" t="s">
        <v>589</v>
      </c>
      <c r="D270" s="255"/>
      <c r="E270" s="256">
        <v>61.696399999999997</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356</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65" t="s">
        <v>549</v>
      </c>
      <c r="D271" s="255"/>
      <c r="E271" s="256">
        <v>-5.4</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356</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65" t="s">
        <v>590</v>
      </c>
      <c r="D272" s="255"/>
      <c r="E272" s="256">
        <v>38.644399999999997</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356</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3" x14ac:dyDescent="0.2">
      <c r="A273" s="217"/>
      <c r="B273" s="218"/>
      <c r="C273" s="265" t="s">
        <v>376</v>
      </c>
      <c r="D273" s="255"/>
      <c r="E273" s="256">
        <v>-1.4</v>
      </c>
      <c r="F273" s="220"/>
      <c r="G273" s="220"/>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356</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3" x14ac:dyDescent="0.2">
      <c r="A274" s="217"/>
      <c r="B274" s="218"/>
      <c r="C274" s="265" t="s">
        <v>549</v>
      </c>
      <c r="D274" s="255"/>
      <c r="E274" s="256">
        <v>-5.4</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356</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3" x14ac:dyDescent="0.2">
      <c r="A275" s="217"/>
      <c r="B275" s="218"/>
      <c r="C275" s="265" t="s">
        <v>591</v>
      </c>
      <c r="D275" s="255"/>
      <c r="E275" s="256">
        <v>39.1</v>
      </c>
      <c r="F275" s="220"/>
      <c r="G275" s="220"/>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356</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3" x14ac:dyDescent="0.2">
      <c r="A276" s="217"/>
      <c r="B276" s="218"/>
      <c r="C276" s="265" t="s">
        <v>579</v>
      </c>
      <c r="D276" s="255"/>
      <c r="E276" s="256">
        <v>-2</v>
      </c>
      <c r="F276" s="220"/>
      <c r="G276" s="220"/>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356</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65" t="s">
        <v>592</v>
      </c>
      <c r="D277" s="255"/>
      <c r="E277" s="256">
        <v>22.44</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356</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65" t="s">
        <v>376</v>
      </c>
      <c r="D278" s="255"/>
      <c r="E278" s="256">
        <v>-1.4</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356</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65" t="s">
        <v>593</v>
      </c>
      <c r="D279" s="255"/>
      <c r="E279" s="256">
        <v>28.56</v>
      </c>
      <c r="F279" s="220"/>
      <c r="G279" s="220"/>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356</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65" t="s">
        <v>398</v>
      </c>
      <c r="D280" s="255"/>
      <c r="E280" s="256">
        <v>-1.8</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356</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65" t="s">
        <v>594</v>
      </c>
      <c r="D281" s="255"/>
      <c r="E281" s="256">
        <v>166.05600000000001</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356</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65" t="s">
        <v>595</v>
      </c>
      <c r="D282" s="255"/>
      <c r="E282" s="256">
        <v>21.42</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356</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3" x14ac:dyDescent="0.2">
      <c r="A283" s="217"/>
      <c r="B283" s="218"/>
      <c r="C283" s="265" t="s">
        <v>570</v>
      </c>
      <c r="D283" s="255"/>
      <c r="E283" s="256">
        <v>-8</v>
      </c>
      <c r="F283" s="220"/>
      <c r="G283" s="220"/>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356</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65" t="s">
        <v>596</v>
      </c>
      <c r="D284" s="255"/>
      <c r="E284" s="256">
        <v>-9</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356</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3" x14ac:dyDescent="0.2">
      <c r="A285" s="217"/>
      <c r="B285" s="218"/>
      <c r="C285" s="265" t="s">
        <v>550</v>
      </c>
      <c r="D285" s="255"/>
      <c r="E285" s="256">
        <v>-3.92</v>
      </c>
      <c r="F285" s="220"/>
      <c r="G285" s="220"/>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356</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3" x14ac:dyDescent="0.2">
      <c r="A286" s="217"/>
      <c r="B286" s="218"/>
      <c r="C286" s="265" t="s">
        <v>597</v>
      </c>
      <c r="D286" s="255"/>
      <c r="E286" s="256">
        <v>46.41</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356</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
      <c r="A287" s="217"/>
      <c r="B287" s="218"/>
      <c r="C287" s="265" t="s">
        <v>398</v>
      </c>
      <c r="D287" s="255"/>
      <c r="E287" s="256">
        <v>-1.8</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356</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
      <c r="A288" s="217"/>
      <c r="B288" s="218"/>
      <c r="C288" s="265" t="s">
        <v>598</v>
      </c>
      <c r="D288" s="255"/>
      <c r="E288" s="256">
        <v>38.08</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356</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65" t="s">
        <v>398</v>
      </c>
      <c r="D289" s="255"/>
      <c r="E289" s="256">
        <v>-1.8</v>
      </c>
      <c r="F289" s="220"/>
      <c r="G289" s="220"/>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356</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65" t="s">
        <v>391</v>
      </c>
      <c r="D290" s="255"/>
      <c r="E290" s="256">
        <v>-1</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356</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65" t="s">
        <v>599</v>
      </c>
      <c r="D291" s="255"/>
      <c r="E291" s="256"/>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356</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65" t="s">
        <v>600</v>
      </c>
      <c r="D292" s="255"/>
      <c r="E292" s="256">
        <v>21.352</v>
      </c>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356</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3" x14ac:dyDescent="0.2">
      <c r="A293" s="217"/>
      <c r="B293" s="218"/>
      <c r="C293" s="265" t="s">
        <v>376</v>
      </c>
      <c r="D293" s="255"/>
      <c r="E293" s="256">
        <v>-1.4</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356</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65" t="s">
        <v>601</v>
      </c>
      <c r="D294" s="255"/>
      <c r="E294" s="256">
        <v>103.63200000000001</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356</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65" t="s">
        <v>395</v>
      </c>
      <c r="D295" s="255"/>
      <c r="E295" s="256">
        <v>-2.64</v>
      </c>
      <c r="F295" s="220"/>
      <c r="G295" s="220"/>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356</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
      <c r="A296" s="217"/>
      <c r="B296" s="218"/>
      <c r="C296" s="265" t="s">
        <v>602</v>
      </c>
      <c r="D296" s="255"/>
      <c r="E296" s="256"/>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356</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
      <c r="A297" s="217"/>
      <c r="B297" s="218"/>
      <c r="C297" s="265" t="s">
        <v>603</v>
      </c>
      <c r="D297" s="255"/>
      <c r="E297" s="256">
        <v>93.024000000000001</v>
      </c>
      <c r="F297" s="220"/>
      <c r="G297" s="220"/>
      <c r="H297" s="220"/>
      <c r="I297" s="220"/>
      <c r="J297" s="220"/>
      <c r="K297" s="220"/>
      <c r="L297" s="220"/>
      <c r="M297" s="220"/>
      <c r="N297" s="219"/>
      <c r="O297" s="219"/>
      <c r="P297" s="219"/>
      <c r="Q297" s="219"/>
      <c r="R297" s="220"/>
      <c r="S297" s="220"/>
      <c r="T297" s="220"/>
      <c r="U297" s="220"/>
      <c r="V297" s="220"/>
      <c r="W297" s="220"/>
      <c r="X297" s="220"/>
      <c r="Y297" s="220"/>
      <c r="Z297" s="210"/>
      <c r="AA297" s="210"/>
      <c r="AB297" s="210"/>
      <c r="AC297" s="210"/>
      <c r="AD297" s="210"/>
      <c r="AE297" s="210"/>
      <c r="AF297" s="210"/>
      <c r="AG297" s="210" t="s">
        <v>356</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
      <c r="A298" s="217"/>
      <c r="B298" s="218"/>
      <c r="C298" s="265" t="s">
        <v>604</v>
      </c>
      <c r="D298" s="255"/>
      <c r="E298" s="256">
        <v>10.199999999999999</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356</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65" t="s">
        <v>395</v>
      </c>
      <c r="D299" s="255"/>
      <c r="E299" s="256">
        <v>-2.64</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356</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65" t="s">
        <v>605</v>
      </c>
      <c r="D300" s="255"/>
      <c r="E300" s="256">
        <v>70.924000000000007</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356</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65" t="s">
        <v>395</v>
      </c>
      <c r="D301" s="255"/>
      <c r="E301" s="256">
        <v>-2.64</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356</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3" x14ac:dyDescent="0.2">
      <c r="A302" s="217"/>
      <c r="B302" s="218"/>
      <c r="C302" s="265" t="s">
        <v>606</v>
      </c>
      <c r="D302" s="255"/>
      <c r="E302" s="256">
        <v>49.3</v>
      </c>
      <c r="F302" s="220"/>
      <c r="G302" s="220"/>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356</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3" x14ac:dyDescent="0.2">
      <c r="A303" s="217"/>
      <c r="B303" s="218"/>
      <c r="C303" s="265" t="s">
        <v>607</v>
      </c>
      <c r="D303" s="255"/>
      <c r="E303" s="256">
        <v>-2.99</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356</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65" t="s">
        <v>608</v>
      </c>
      <c r="D304" s="255"/>
      <c r="E304" s="256">
        <v>159.11000000000001</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356</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65" t="s">
        <v>609</v>
      </c>
      <c r="D305" s="255"/>
      <c r="E305" s="256">
        <v>-7.92</v>
      </c>
      <c r="F305" s="220"/>
      <c r="G305" s="220"/>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356</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
      <c r="A306" s="217"/>
      <c r="B306" s="218"/>
      <c r="C306" s="265" t="s">
        <v>610</v>
      </c>
      <c r="D306" s="255"/>
      <c r="E306" s="256">
        <v>-41.8035</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356</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65" t="s">
        <v>611</v>
      </c>
      <c r="D307" s="255"/>
      <c r="E307" s="256">
        <v>29.58</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356</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3" x14ac:dyDescent="0.2">
      <c r="A308" s="217"/>
      <c r="B308" s="218"/>
      <c r="C308" s="265" t="s">
        <v>392</v>
      </c>
      <c r="D308" s="255"/>
      <c r="E308" s="256">
        <v>-3.2</v>
      </c>
      <c r="F308" s="220"/>
      <c r="G308" s="220"/>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356</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3" x14ac:dyDescent="0.2">
      <c r="A309" s="217"/>
      <c r="B309" s="218"/>
      <c r="C309" s="265" t="s">
        <v>612</v>
      </c>
      <c r="D309" s="255"/>
      <c r="E309" s="256">
        <v>19.923999999999999</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356</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
      <c r="A310" s="217"/>
      <c r="B310" s="218"/>
      <c r="C310" s="265" t="s">
        <v>376</v>
      </c>
      <c r="D310" s="255"/>
      <c r="E310" s="256">
        <v>-1.4</v>
      </c>
      <c r="F310" s="220"/>
      <c r="G310" s="220"/>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356</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65" t="s">
        <v>613</v>
      </c>
      <c r="D311" s="255"/>
      <c r="E311" s="256">
        <v>24.276</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356</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65" t="s">
        <v>376</v>
      </c>
      <c r="D312" s="255"/>
      <c r="E312" s="256">
        <v>-1.4</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356</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
      <c r="A313" s="217"/>
      <c r="B313" s="218"/>
      <c r="C313" s="265" t="s">
        <v>614</v>
      </c>
      <c r="D313" s="255"/>
      <c r="E313" s="256">
        <v>28.5</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356</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3" x14ac:dyDescent="0.2">
      <c r="A314" s="217"/>
      <c r="B314" s="218"/>
      <c r="C314" s="265" t="s">
        <v>406</v>
      </c>
      <c r="D314" s="255"/>
      <c r="E314" s="256">
        <v>-1.6</v>
      </c>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356</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3" x14ac:dyDescent="0.2">
      <c r="A315" s="217"/>
      <c r="B315" s="218"/>
      <c r="C315" s="265" t="s">
        <v>615</v>
      </c>
      <c r="D315" s="255"/>
      <c r="E315" s="256">
        <v>42.75</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356</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65" t="s">
        <v>398</v>
      </c>
      <c r="D316" s="255"/>
      <c r="E316" s="256">
        <v>-1.8</v>
      </c>
      <c r="F316" s="220"/>
      <c r="G316" s="220"/>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356</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65" t="s">
        <v>616</v>
      </c>
      <c r="D317" s="255"/>
      <c r="E317" s="256">
        <v>31.682500000000001</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356</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65" t="s">
        <v>406</v>
      </c>
      <c r="D318" s="255"/>
      <c r="E318" s="256">
        <v>-1.6</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356</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65" t="s">
        <v>398</v>
      </c>
      <c r="D319" s="255"/>
      <c r="E319" s="256">
        <v>-1.8</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356</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ht="22.5" outlineLevel="1" x14ac:dyDescent="0.2">
      <c r="A320" s="232">
        <v>25</v>
      </c>
      <c r="B320" s="233" t="s">
        <v>617</v>
      </c>
      <c r="C320" s="250" t="s">
        <v>618</v>
      </c>
      <c r="D320" s="234" t="s">
        <v>372</v>
      </c>
      <c r="E320" s="235">
        <v>2408.7492000000002</v>
      </c>
      <c r="F320" s="236"/>
      <c r="G320" s="237">
        <f>ROUND(E320*F320,2)</f>
        <v>0</v>
      </c>
      <c r="H320" s="236"/>
      <c r="I320" s="237">
        <f>ROUND(E320*H320,2)</f>
        <v>0</v>
      </c>
      <c r="J320" s="236"/>
      <c r="K320" s="237">
        <f>ROUND(E320*J320,2)</f>
        <v>0</v>
      </c>
      <c r="L320" s="237">
        <v>21</v>
      </c>
      <c r="M320" s="237">
        <f>G320*(1+L320/100)</f>
        <v>0</v>
      </c>
      <c r="N320" s="235">
        <v>8.3999999999999995E-3</v>
      </c>
      <c r="O320" s="235">
        <f>ROUND(E320*N320,2)</f>
        <v>20.23</v>
      </c>
      <c r="P320" s="235">
        <v>0</v>
      </c>
      <c r="Q320" s="235">
        <f>ROUND(E320*P320,2)</f>
        <v>0</v>
      </c>
      <c r="R320" s="237" t="s">
        <v>353</v>
      </c>
      <c r="S320" s="237" t="s">
        <v>302</v>
      </c>
      <c r="T320" s="238" t="s">
        <v>354</v>
      </c>
      <c r="U320" s="220">
        <v>0.47</v>
      </c>
      <c r="V320" s="220">
        <f>ROUND(E320*U320,2)</f>
        <v>1132.1099999999999</v>
      </c>
      <c r="W320" s="220"/>
      <c r="X320" s="220" t="s">
        <v>314</v>
      </c>
      <c r="Y320" s="220" t="s">
        <v>305</v>
      </c>
      <c r="Z320" s="210"/>
      <c r="AA320" s="210"/>
      <c r="AB320" s="210"/>
      <c r="AC320" s="210"/>
      <c r="AD320" s="210"/>
      <c r="AE320" s="210"/>
      <c r="AF320" s="210"/>
      <c r="AG320" s="210" t="s">
        <v>315</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
      <c r="A321" s="217"/>
      <c r="B321" s="218"/>
      <c r="C321" s="266" t="s">
        <v>541</v>
      </c>
      <c r="D321" s="263"/>
      <c r="E321" s="263"/>
      <c r="F321" s="263"/>
      <c r="G321" s="263"/>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374</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32">
        <v>26</v>
      </c>
      <c r="B322" s="233" t="s">
        <v>619</v>
      </c>
      <c r="C322" s="250" t="s">
        <v>620</v>
      </c>
      <c r="D322" s="234" t="s">
        <v>450</v>
      </c>
      <c r="E322" s="235">
        <v>298.3</v>
      </c>
      <c r="F322" s="236"/>
      <c r="G322" s="237">
        <f>ROUND(E322*F322,2)</f>
        <v>0</v>
      </c>
      <c r="H322" s="236"/>
      <c r="I322" s="237">
        <f>ROUND(E322*H322,2)</f>
        <v>0</v>
      </c>
      <c r="J322" s="236"/>
      <c r="K322" s="237">
        <f>ROUND(E322*J322,2)</f>
        <v>0</v>
      </c>
      <c r="L322" s="237">
        <v>21</v>
      </c>
      <c r="M322" s="237">
        <f>G322*(1+L322/100)</f>
        <v>0</v>
      </c>
      <c r="N322" s="235">
        <v>3.7100000000000002E-3</v>
      </c>
      <c r="O322" s="235">
        <f>ROUND(E322*N322,2)</f>
        <v>1.1100000000000001</v>
      </c>
      <c r="P322" s="235">
        <v>0</v>
      </c>
      <c r="Q322" s="235">
        <f>ROUND(E322*P322,2)</f>
        <v>0</v>
      </c>
      <c r="R322" s="237"/>
      <c r="S322" s="237" t="s">
        <v>313</v>
      </c>
      <c r="T322" s="238" t="s">
        <v>303</v>
      </c>
      <c r="U322" s="220">
        <v>0</v>
      </c>
      <c r="V322" s="220">
        <f>ROUND(E322*U322,2)</f>
        <v>0</v>
      </c>
      <c r="W322" s="220"/>
      <c r="X322" s="220" t="s">
        <v>314</v>
      </c>
      <c r="Y322" s="220" t="s">
        <v>305</v>
      </c>
      <c r="Z322" s="210"/>
      <c r="AA322" s="210"/>
      <c r="AB322" s="210"/>
      <c r="AC322" s="210"/>
      <c r="AD322" s="210"/>
      <c r="AE322" s="210"/>
      <c r="AF322" s="210"/>
      <c r="AG322" s="210" t="s">
        <v>315</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
      <c r="A323" s="217"/>
      <c r="B323" s="218"/>
      <c r="C323" s="265" t="s">
        <v>621</v>
      </c>
      <c r="D323" s="255"/>
      <c r="E323" s="256">
        <v>298.3</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356</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32">
        <v>27</v>
      </c>
      <c r="B324" s="233" t="s">
        <v>622</v>
      </c>
      <c r="C324" s="250" t="s">
        <v>623</v>
      </c>
      <c r="D324" s="234" t="s">
        <v>450</v>
      </c>
      <c r="E324" s="235">
        <v>322.75</v>
      </c>
      <c r="F324" s="236"/>
      <c r="G324" s="237">
        <f>ROUND(E324*F324,2)</f>
        <v>0</v>
      </c>
      <c r="H324" s="236"/>
      <c r="I324" s="237">
        <f>ROUND(E324*H324,2)</f>
        <v>0</v>
      </c>
      <c r="J324" s="236"/>
      <c r="K324" s="237">
        <f>ROUND(E324*J324,2)</f>
        <v>0</v>
      </c>
      <c r="L324" s="237">
        <v>21</v>
      </c>
      <c r="M324" s="237">
        <f>G324*(1+L324/100)</f>
        <v>0</v>
      </c>
      <c r="N324" s="235">
        <v>4.6000000000000001E-4</v>
      </c>
      <c r="O324" s="235">
        <f>ROUND(E324*N324,2)</f>
        <v>0.15</v>
      </c>
      <c r="P324" s="235">
        <v>0</v>
      </c>
      <c r="Q324" s="235">
        <f>ROUND(E324*P324,2)</f>
        <v>0</v>
      </c>
      <c r="R324" s="237" t="s">
        <v>353</v>
      </c>
      <c r="S324" s="237" t="s">
        <v>302</v>
      </c>
      <c r="T324" s="238" t="s">
        <v>354</v>
      </c>
      <c r="U324" s="220">
        <v>0</v>
      </c>
      <c r="V324" s="220">
        <f>ROUND(E324*U324,2)</f>
        <v>0</v>
      </c>
      <c r="W324" s="220"/>
      <c r="X324" s="220" t="s">
        <v>314</v>
      </c>
      <c r="Y324" s="220" t="s">
        <v>305</v>
      </c>
      <c r="Z324" s="210"/>
      <c r="AA324" s="210"/>
      <c r="AB324" s="210"/>
      <c r="AC324" s="210"/>
      <c r="AD324" s="210"/>
      <c r="AE324" s="210"/>
      <c r="AF324" s="210"/>
      <c r="AG324" s="210" t="s">
        <v>315</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
      <c r="A325" s="217"/>
      <c r="B325" s="218"/>
      <c r="C325" s="266" t="s">
        <v>624</v>
      </c>
      <c r="D325" s="263"/>
      <c r="E325" s="263"/>
      <c r="F325" s="263"/>
      <c r="G325" s="263"/>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374</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46" t="str">
        <f>C325</f>
        <v>omítka vápenocementová, strojně nebo ručně nanášená v podlaží i ve schodišti na jakýkoliv druh podkladu, kompletní souvrství</v>
      </c>
      <c r="BB325" s="210"/>
      <c r="BC325" s="210"/>
      <c r="BD325" s="210"/>
      <c r="BE325" s="210"/>
      <c r="BF325" s="210"/>
      <c r="BG325" s="210"/>
      <c r="BH325" s="210"/>
    </row>
    <row r="326" spans="1:60" outlineLevel="2" x14ac:dyDescent="0.2">
      <c r="A326" s="217"/>
      <c r="B326" s="218"/>
      <c r="C326" s="270" t="s">
        <v>445</v>
      </c>
      <c r="D326" s="264"/>
      <c r="E326" s="264"/>
      <c r="F326" s="264"/>
      <c r="G326" s="264"/>
      <c r="H326" s="220"/>
      <c r="I326" s="220"/>
      <c r="J326" s="220"/>
      <c r="K326" s="220"/>
      <c r="L326" s="220"/>
      <c r="M326" s="220"/>
      <c r="N326" s="219"/>
      <c r="O326" s="219"/>
      <c r="P326" s="219"/>
      <c r="Q326" s="219"/>
      <c r="R326" s="220"/>
      <c r="S326" s="220"/>
      <c r="T326" s="220"/>
      <c r="U326" s="220"/>
      <c r="V326" s="220"/>
      <c r="W326" s="220"/>
      <c r="X326" s="220"/>
      <c r="Y326" s="220"/>
      <c r="Z326" s="210"/>
      <c r="AA326" s="210"/>
      <c r="AB326" s="210"/>
      <c r="AC326" s="210"/>
      <c r="AD326" s="210"/>
      <c r="AE326" s="210"/>
      <c r="AF326" s="210"/>
      <c r="AG326" s="210" t="s">
        <v>317</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65" t="s">
        <v>625</v>
      </c>
      <c r="D327" s="255"/>
      <c r="E327" s="256">
        <v>176.45</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356</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
      <c r="A328" s="217"/>
      <c r="B328" s="218"/>
      <c r="C328" s="265" t="s">
        <v>626</v>
      </c>
      <c r="D328" s="255"/>
      <c r="E328" s="256">
        <v>146.30000000000001</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356</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2.5" outlineLevel="1" x14ac:dyDescent="0.2">
      <c r="A329" s="232">
        <v>28</v>
      </c>
      <c r="B329" s="233" t="s">
        <v>627</v>
      </c>
      <c r="C329" s="250" t="s">
        <v>628</v>
      </c>
      <c r="D329" s="234" t="s">
        <v>372</v>
      </c>
      <c r="E329" s="235">
        <v>66.88</v>
      </c>
      <c r="F329" s="236"/>
      <c r="G329" s="237">
        <f>ROUND(E329*F329,2)</f>
        <v>0</v>
      </c>
      <c r="H329" s="236"/>
      <c r="I329" s="237">
        <f>ROUND(E329*H329,2)</f>
        <v>0</v>
      </c>
      <c r="J329" s="236"/>
      <c r="K329" s="237">
        <f>ROUND(E329*J329,2)</f>
        <v>0</v>
      </c>
      <c r="L329" s="237">
        <v>21</v>
      </c>
      <c r="M329" s="237">
        <f>G329*(1+L329/100)</f>
        <v>0</v>
      </c>
      <c r="N329" s="235">
        <v>0</v>
      </c>
      <c r="O329" s="235">
        <f>ROUND(E329*N329,2)</f>
        <v>0</v>
      </c>
      <c r="P329" s="235">
        <v>0</v>
      </c>
      <c r="Q329" s="235">
        <f>ROUND(E329*P329,2)</f>
        <v>0</v>
      </c>
      <c r="R329" s="237" t="s">
        <v>353</v>
      </c>
      <c r="S329" s="237" t="s">
        <v>302</v>
      </c>
      <c r="T329" s="238" t="s">
        <v>354</v>
      </c>
      <c r="U329" s="220">
        <v>0.36199999999999999</v>
      </c>
      <c r="V329" s="220">
        <f>ROUND(E329*U329,2)</f>
        <v>24.21</v>
      </c>
      <c r="W329" s="220"/>
      <c r="X329" s="220" t="s">
        <v>314</v>
      </c>
      <c r="Y329" s="220" t="s">
        <v>305</v>
      </c>
      <c r="Z329" s="210"/>
      <c r="AA329" s="210"/>
      <c r="AB329" s="210"/>
      <c r="AC329" s="210"/>
      <c r="AD329" s="210"/>
      <c r="AE329" s="210"/>
      <c r="AF329" s="210"/>
      <c r="AG329" s="210" t="s">
        <v>315</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2" x14ac:dyDescent="0.2">
      <c r="A330" s="217"/>
      <c r="B330" s="218"/>
      <c r="C330" s="265" t="s">
        <v>629</v>
      </c>
      <c r="D330" s="255"/>
      <c r="E330" s="256">
        <v>66.88</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356</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2.5" outlineLevel="1" x14ac:dyDescent="0.2">
      <c r="A331" s="232">
        <v>29</v>
      </c>
      <c r="B331" s="233" t="s">
        <v>630</v>
      </c>
      <c r="C331" s="250" t="s">
        <v>631</v>
      </c>
      <c r="D331" s="234" t="s">
        <v>450</v>
      </c>
      <c r="E331" s="235">
        <v>739.35</v>
      </c>
      <c r="F331" s="236"/>
      <c r="G331" s="237">
        <f>ROUND(E331*F331,2)</f>
        <v>0</v>
      </c>
      <c r="H331" s="236"/>
      <c r="I331" s="237">
        <f>ROUND(E331*H331,2)</f>
        <v>0</v>
      </c>
      <c r="J331" s="236"/>
      <c r="K331" s="237">
        <f>ROUND(E331*J331,2)</f>
        <v>0</v>
      </c>
      <c r="L331" s="237">
        <v>21</v>
      </c>
      <c r="M331" s="237">
        <f>G331*(1+L331/100)</f>
        <v>0</v>
      </c>
      <c r="N331" s="235">
        <v>3.1E-4</v>
      </c>
      <c r="O331" s="235">
        <f>ROUND(E331*N331,2)</f>
        <v>0.23</v>
      </c>
      <c r="P331" s="235">
        <v>0</v>
      </c>
      <c r="Q331" s="235">
        <f>ROUND(E331*P331,2)</f>
        <v>0</v>
      </c>
      <c r="R331" s="237" t="s">
        <v>353</v>
      </c>
      <c r="S331" s="237" t="s">
        <v>302</v>
      </c>
      <c r="T331" s="238" t="s">
        <v>354</v>
      </c>
      <c r="U331" s="220">
        <v>0.05</v>
      </c>
      <c r="V331" s="220">
        <f>ROUND(E331*U331,2)</f>
        <v>36.97</v>
      </c>
      <c r="W331" s="220"/>
      <c r="X331" s="220" t="s">
        <v>314</v>
      </c>
      <c r="Y331" s="220" t="s">
        <v>305</v>
      </c>
      <c r="Z331" s="210"/>
      <c r="AA331" s="210"/>
      <c r="AB331" s="210"/>
      <c r="AC331" s="210"/>
      <c r="AD331" s="210"/>
      <c r="AE331" s="210"/>
      <c r="AF331" s="210"/>
      <c r="AG331" s="210" t="s">
        <v>315</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
      <c r="A332" s="217"/>
      <c r="B332" s="218"/>
      <c r="C332" s="251" t="s">
        <v>445</v>
      </c>
      <c r="D332" s="247"/>
      <c r="E332" s="247"/>
      <c r="F332" s="247"/>
      <c r="G332" s="247"/>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317</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ht="22.5" outlineLevel="2" x14ac:dyDescent="0.2">
      <c r="A333" s="217"/>
      <c r="B333" s="218"/>
      <c r="C333" s="265" t="s">
        <v>632</v>
      </c>
      <c r="D333" s="255"/>
      <c r="E333" s="256">
        <v>739.35</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356</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
      <c r="A334" s="232">
        <v>30</v>
      </c>
      <c r="B334" s="233" t="s">
        <v>633</v>
      </c>
      <c r="C334" s="250" t="s">
        <v>634</v>
      </c>
      <c r="D334" s="234" t="s">
        <v>450</v>
      </c>
      <c r="E334" s="235">
        <v>5.0999999999999996</v>
      </c>
      <c r="F334" s="236"/>
      <c r="G334" s="237">
        <f>ROUND(E334*F334,2)</f>
        <v>0</v>
      </c>
      <c r="H334" s="236"/>
      <c r="I334" s="237">
        <f>ROUND(E334*H334,2)</f>
        <v>0</v>
      </c>
      <c r="J334" s="236"/>
      <c r="K334" s="237">
        <f>ROUND(E334*J334,2)</f>
        <v>0</v>
      </c>
      <c r="L334" s="237">
        <v>21</v>
      </c>
      <c r="M334" s="237">
        <f>G334*(1+L334/100)</f>
        <v>0</v>
      </c>
      <c r="N334" s="235">
        <v>0</v>
      </c>
      <c r="O334" s="235">
        <f>ROUND(E334*N334,2)</f>
        <v>0</v>
      </c>
      <c r="P334" s="235">
        <v>0</v>
      </c>
      <c r="Q334" s="235">
        <f>ROUND(E334*P334,2)</f>
        <v>0</v>
      </c>
      <c r="R334" s="237" t="s">
        <v>353</v>
      </c>
      <c r="S334" s="237" t="s">
        <v>302</v>
      </c>
      <c r="T334" s="238" t="s">
        <v>354</v>
      </c>
      <c r="U334" s="220">
        <v>0.06</v>
      </c>
      <c r="V334" s="220">
        <f>ROUND(E334*U334,2)</f>
        <v>0.31</v>
      </c>
      <c r="W334" s="220"/>
      <c r="X334" s="220" t="s">
        <v>314</v>
      </c>
      <c r="Y334" s="220" t="s">
        <v>305</v>
      </c>
      <c r="Z334" s="210"/>
      <c r="AA334" s="210"/>
      <c r="AB334" s="210"/>
      <c r="AC334" s="210"/>
      <c r="AD334" s="210"/>
      <c r="AE334" s="210"/>
      <c r="AF334" s="210"/>
      <c r="AG334" s="210" t="s">
        <v>315</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
      <c r="A335" s="217"/>
      <c r="B335" s="218"/>
      <c r="C335" s="265" t="s">
        <v>635</v>
      </c>
      <c r="D335" s="255"/>
      <c r="E335" s="256">
        <v>5.0999999999999996</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356</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32">
        <v>31</v>
      </c>
      <c r="B336" s="233" t="s">
        <v>636</v>
      </c>
      <c r="C336" s="250" t="s">
        <v>637</v>
      </c>
      <c r="D336" s="234" t="s">
        <v>450</v>
      </c>
      <c r="E336" s="235">
        <v>5.0999999999999996</v>
      </c>
      <c r="F336" s="236"/>
      <c r="G336" s="237">
        <f>ROUND(E336*F336,2)</f>
        <v>0</v>
      </c>
      <c r="H336" s="236"/>
      <c r="I336" s="237">
        <f>ROUND(E336*H336,2)</f>
        <v>0</v>
      </c>
      <c r="J336" s="236"/>
      <c r="K336" s="237">
        <f>ROUND(E336*J336,2)</f>
        <v>0</v>
      </c>
      <c r="L336" s="237">
        <v>21</v>
      </c>
      <c r="M336" s="237">
        <f>G336*(1+L336/100)</f>
        <v>0</v>
      </c>
      <c r="N336" s="235">
        <v>1.4999999999999999E-4</v>
      </c>
      <c r="O336" s="235">
        <f>ROUND(E336*N336,2)</f>
        <v>0</v>
      </c>
      <c r="P336" s="235">
        <v>0</v>
      </c>
      <c r="Q336" s="235">
        <f>ROUND(E336*P336,2)</f>
        <v>0</v>
      </c>
      <c r="R336" s="237" t="s">
        <v>353</v>
      </c>
      <c r="S336" s="237" t="s">
        <v>302</v>
      </c>
      <c r="T336" s="238" t="s">
        <v>354</v>
      </c>
      <c r="U336" s="220">
        <v>0.06</v>
      </c>
      <c r="V336" s="220">
        <f>ROUND(E336*U336,2)</f>
        <v>0.31</v>
      </c>
      <c r="W336" s="220"/>
      <c r="X336" s="220" t="s">
        <v>314</v>
      </c>
      <c r="Y336" s="220" t="s">
        <v>305</v>
      </c>
      <c r="Z336" s="210"/>
      <c r="AA336" s="210"/>
      <c r="AB336" s="210"/>
      <c r="AC336" s="210"/>
      <c r="AD336" s="210"/>
      <c r="AE336" s="210"/>
      <c r="AF336" s="210"/>
      <c r="AG336" s="210" t="s">
        <v>315</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2" x14ac:dyDescent="0.2">
      <c r="A337" s="217"/>
      <c r="B337" s="218"/>
      <c r="C337" s="251" t="s">
        <v>445</v>
      </c>
      <c r="D337" s="247"/>
      <c r="E337" s="247"/>
      <c r="F337" s="247"/>
      <c r="G337" s="247"/>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317</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
      <c r="A338" s="217"/>
      <c r="B338" s="218"/>
      <c r="C338" s="265" t="s">
        <v>638</v>
      </c>
      <c r="D338" s="255"/>
      <c r="E338" s="256">
        <v>5.0999999999999996</v>
      </c>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356</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32">
        <v>32</v>
      </c>
      <c r="B339" s="233" t="s">
        <v>639</v>
      </c>
      <c r="C339" s="250" t="s">
        <v>640</v>
      </c>
      <c r="D339" s="234" t="s">
        <v>372</v>
      </c>
      <c r="E339" s="235">
        <v>363.16514999999998</v>
      </c>
      <c r="F339" s="236"/>
      <c r="G339" s="237">
        <f>ROUND(E339*F339,2)</f>
        <v>0</v>
      </c>
      <c r="H339" s="236"/>
      <c r="I339" s="237">
        <f>ROUND(E339*H339,2)</f>
        <v>0</v>
      </c>
      <c r="J339" s="236"/>
      <c r="K339" s="237">
        <f>ROUND(E339*J339,2)</f>
        <v>0</v>
      </c>
      <c r="L339" s="237">
        <v>21</v>
      </c>
      <c r="M339" s="237">
        <f>G339*(1+L339/100)</f>
        <v>0</v>
      </c>
      <c r="N339" s="235">
        <v>2.0000000000000002E-5</v>
      </c>
      <c r="O339" s="235">
        <f>ROUND(E339*N339,2)</f>
        <v>0.01</v>
      </c>
      <c r="P339" s="235">
        <v>0</v>
      </c>
      <c r="Q339" s="235">
        <f>ROUND(E339*P339,2)</f>
        <v>0</v>
      </c>
      <c r="R339" s="237" t="s">
        <v>641</v>
      </c>
      <c r="S339" s="237" t="s">
        <v>302</v>
      </c>
      <c r="T339" s="238" t="s">
        <v>354</v>
      </c>
      <c r="U339" s="220">
        <v>2.9000000000000001E-2</v>
      </c>
      <c r="V339" s="220">
        <f>ROUND(E339*U339,2)</f>
        <v>10.53</v>
      </c>
      <c r="W339" s="220"/>
      <c r="X339" s="220" t="s">
        <v>314</v>
      </c>
      <c r="Y339" s="220" t="s">
        <v>305</v>
      </c>
      <c r="Z339" s="210"/>
      <c r="AA339" s="210"/>
      <c r="AB339" s="210"/>
      <c r="AC339" s="210"/>
      <c r="AD339" s="210"/>
      <c r="AE339" s="210"/>
      <c r="AF339" s="210"/>
      <c r="AG339" s="210" t="s">
        <v>642</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2" x14ac:dyDescent="0.2">
      <c r="A340" s="217"/>
      <c r="B340" s="218"/>
      <c r="C340" s="265" t="s">
        <v>643</v>
      </c>
      <c r="D340" s="255"/>
      <c r="E340" s="256">
        <v>363.16514999999998</v>
      </c>
      <c r="F340" s="220"/>
      <c r="G340" s="220"/>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356</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32">
        <v>33</v>
      </c>
      <c r="B341" s="233" t="s">
        <v>644</v>
      </c>
      <c r="C341" s="250" t="s">
        <v>645</v>
      </c>
      <c r="D341" s="234" t="s">
        <v>537</v>
      </c>
      <c r="E341" s="235">
        <v>24.64</v>
      </c>
      <c r="F341" s="236"/>
      <c r="G341" s="237">
        <f>ROUND(E341*F341,2)</f>
        <v>0</v>
      </c>
      <c r="H341" s="236"/>
      <c r="I341" s="237">
        <f>ROUND(E341*H341,2)</f>
        <v>0</v>
      </c>
      <c r="J341" s="236"/>
      <c r="K341" s="237">
        <f>ROUND(E341*J341,2)</f>
        <v>0</v>
      </c>
      <c r="L341" s="237">
        <v>21</v>
      </c>
      <c r="M341" s="237">
        <f>G341*(1+L341/100)</f>
        <v>0</v>
      </c>
      <c r="N341" s="235">
        <v>0</v>
      </c>
      <c r="O341" s="235">
        <f>ROUND(E341*N341,2)</f>
        <v>0</v>
      </c>
      <c r="P341" s="235">
        <v>0</v>
      </c>
      <c r="Q341" s="235">
        <f>ROUND(E341*P341,2)</f>
        <v>0</v>
      </c>
      <c r="R341" s="237"/>
      <c r="S341" s="237" t="s">
        <v>313</v>
      </c>
      <c r="T341" s="238" t="s">
        <v>303</v>
      </c>
      <c r="U341" s="220">
        <v>0</v>
      </c>
      <c r="V341" s="220">
        <f>ROUND(E341*U341,2)</f>
        <v>0</v>
      </c>
      <c r="W341" s="220"/>
      <c r="X341" s="220" t="s">
        <v>314</v>
      </c>
      <c r="Y341" s="220" t="s">
        <v>305</v>
      </c>
      <c r="Z341" s="210"/>
      <c r="AA341" s="210"/>
      <c r="AB341" s="210"/>
      <c r="AC341" s="210"/>
      <c r="AD341" s="210"/>
      <c r="AE341" s="210"/>
      <c r="AF341" s="210"/>
      <c r="AG341" s="210" t="s">
        <v>315</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2" x14ac:dyDescent="0.2">
      <c r="A342" s="217"/>
      <c r="B342" s="218"/>
      <c r="C342" s="265" t="s">
        <v>646</v>
      </c>
      <c r="D342" s="255"/>
      <c r="E342" s="256">
        <v>24.64</v>
      </c>
      <c r="F342" s="220"/>
      <c r="G342" s="220"/>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356</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32">
        <v>34</v>
      </c>
      <c r="B343" s="233" t="s">
        <v>647</v>
      </c>
      <c r="C343" s="250" t="s">
        <v>648</v>
      </c>
      <c r="D343" s="234" t="s">
        <v>537</v>
      </c>
      <c r="E343" s="235">
        <v>6.8</v>
      </c>
      <c r="F343" s="236"/>
      <c r="G343" s="237">
        <f>ROUND(E343*F343,2)</f>
        <v>0</v>
      </c>
      <c r="H343" s="236"/>
      <c r="I343" s="237">
        <f>ROUND(E343*H343,2)</f>
        <v>0</v>
      </c>
      <c r="J343" s="236"/>
      <c r="K343" s="237">
        <f>ROUND(E343*J343,2)</f>
        <v>0</v>
      </c>
      <c r="L343" s="237">
        <v>21</v>
      </c>
      <c r="M343" s="237">
        <f>G343*(1+L343/100)</f>
        <v>0</v>
      </c>
      <c r="N343" s="235">
        <v>0</v>
      </c>
      <c r="O343" s="235">
        <f>ROUND(E343*N343,2)</f>
        <v>0</v>
      </c>
      <c r="P343" s="235">
        <v>0</v>
      </c>
      <c r="Q343" s="235">
        <f>ROUND(E343*P343,2)</f>
        <v>0</v>
      </c>
      <c r="R343" s="237"/>
      <c r="S343" s="237" t="s">
        <v>313</v>
      </c>
      <c r="T343" s="238" t="s">
        <v>303</v>
      </c>
      <c r="U343" s="220">
        <v>0</v>
      </c>
      <c r="V343" s="220">
        <f>ROUND(E343*U343,2)</f>
        <v>0</v>
      </c>
      <c r="W343" s="220"/>
      <c r="X343" s="220" t="s">
        <v>314</v>
      </c>
      <c r="Y343" s="220" t="s">
        <v>305</v>
      </c>
      <c r="Z343" s="210"/>
      <c r="AA343" s="210"/>
      <c r="AB343" s="210"/>
      <c r="AC343" s="210"/>
      <c r="AD343" s="210"/>
      <c r="AE343" s="210"/>
      <c r="AF343" s="210"/>
      <c r="AG343" s="210" t="s">
        <v>315</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2" x14ac:dyDescent="0.2">
      <c r="A344" s="217"/>
      <c r="B344" s="218"/>
      <c r="C344" s="265" t="s">
        <v>649</v>
      </c>
      <c r="D344" s="255"/>
      <c r="E344" s="256">
        <v>6.8</v>
      </c>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356</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ht="22.5" outlineLevel="1" x14ac:dyDescent="0.2">
      <c r="A345" s="232">
        <v>35</v>
      </c>
      <c r="B345" s="233" t="s">
        <v>650</v>
      </c>
      <c r="C345" s="250" t="s">
        <v>651</v>
      </c>
      <c r="D345" s="234" t="s">
        <v>320</v>
      </c>
      <c r="E345" s="235">
        <v>4</v>
      </c>
      <c r="F345" s="236"/>
      <c r="G345" s="237">
        <f>ROUND(E345*F345,2)</f>
        <v>0</v>
      </c>
      <c r="H345" s="236"/>
      <c r="I345" s="237">
        <f>ROUND(E345*H345,2)</f>
        <v>0</v>
      </c>
      <c r="J345" s="236"/>
      <c r="K345" s="237">
        <f>ROUND(E345*J345,2)</f>
        <v>0</v>
      </c>
      <c r="L345" s="237">
        <v>21</v>
      </c>
      <c r="M345" s="237">
        <f>G345*(1+L345/100)</f>
        <v>0</v>
      </c>
      <c r="N345" s="235">
        <v>1.2E-4</v>
      </c>
      <c r="O345" s="235">
        <f>ROUND(E345*N345,2)</f>
        <v>0</v>
      </c>
      <c r="P345" s="235">
        <v>0</v>
      </c>
      <c r="Q345" s="235">
        <f>ROUND(E345*P345,2)</f>
        <v>0</v>
      </c>
      <c r="R345" s="237" t="s">
        <v>652</v>
      </c>
      <c r="S345" s="237" t="s">
        <v>354</v>
      </c>
      <c r="T345" s="238" t="s">
        <v>354</v>
      </c>
      <c r="U345" s="220">
        <v>0</v>
      </c>
      <c r="V345" s="220">
        <f>ROUND(E345*U345,2)</f>
        <v>0</v>
      </c>
      <c r="W345" s="220"/>
      <c r="X345" s="220" t="s">
        <v>653</v>
      </c>
      <c r="Y345" s="220" t="s">
        <v>305</v>
      </c>
      <c r="Z345" s="210"/>
      <c r="AA345" s="210"/>
      <c r="AB345" s="210"/>
      <c r="AC345" s="210"/>
      <c r="AD345" s="210"/>
      <c r="AE345" s="210"/>
      <c r="AF345" s="210"/>
      <c r="AG345" s="210" t="s">
        <v>654</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2" x14ac:dyDescent="0.2">
      <c r="A346" s="217"/>
      <c r="B346" s="218"/>
      <c r="C346" s="251" t="s">
        <v>445</v>
      </c>
      <c r="D346" s="247"/>
      <c r="E346" s="247"/>
      <c r="F346" s="247"/>
      <c r="G346" s="247"/>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317</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2" x14ac:dyDescent="0.2">
      <c r="A347" s="217"/>
      <c r="B347" s="218"/>
      <c r="C347" s="265" t="s">
        <v>655</v>
      </c>
      <c r="D347" s="255"/>
      <c r="E347" s="256">
        <v>4</v>
      </c>
      <c r="F347" s="220"/>
      <c r="G347" s="220"/>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356</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x14ac:dyDescent="0.2">
      <c r="A348" s="225" t="s">
        <v>297</v>
      </c>
      <c r="B348" s="226" t="s">
        <v>172</v>
      </c>
      <c r="C348" s="248" t="s">
        <v>173</v>
      </c>
      <c r="D348" s="227"/>
      <c r="E348" s="228"/>
      <c r="F348" s="229"/>
      <c r="G348" s="229">
        <f>SUMIF(AG349:AG370,"&lt;&gt;NOR",G349:G370)</f>
        <v>0</v>
      </c>
      <c r="H348" s="229"/>
      <c r="I348" s="229">
        <f>SUM(I349:I370)</f>
        <v>0</v>
      </c>
      <c r="J348" s="229"/>
      <c r="K348" s="229">
        <f>SUM(K349:K370)</f>
        <v>0</v>
      </c>
      <c r="L348" s="229"/>
      <c r="M348" s="229">
        <f>SUM(M349:M370)</f>
        <v>0</v>
      </c>
      <c r="N348" s="228"/>
      <c r="O348" s="228">
        <f>SUM(O349:O370)</f>
        <v>7.6</v>
      </c>
      <c r="P348" s="228"/>
      <c r="Q348" s="228">
        <f>SUM(Q349:Q370)</f>
        <v>0</v>
      </c>
      <c r="R348" s="229"/>
      <c r="S348" s="229"/>
      <c r="T348" s="230"/>
      <c r="U348" s="224"/>
      <c r="V348" s="224">
        <f>SUM(V349:V370)</f>
        <v>535.53</v>
      </c>
      <c r="W348" s="224"/>
      <c r="X348" s="224"/>
      <c r="Y348" s="224"/>
      <c r="AG348" t="s">
        <v>298</v>
      </c>
    </row>
    <row r="349" spans="1:60" ht="33.75" outlineLevel="1" x14ac:dyDescent="0.2">
      <c r="A349" s="232">
        <v>36</v>
      </c>
      <c r="B349" s="233" t="s">
        <v>656</v>
      </c>
      <c r="C349" s="250" t="s">
        <v>657</v>
      </c>
      <c r="D349" s="234" t="s">
        <v>372</v>
      </c>
      <c r="E349" s="235">
        <v>244.9128</v>
      </c>
      <c r="F349" s="236"/>
      <c r="G349" s="237">
        <f>ROUND(E349*F349,2)</f>
        <v>0</v>
      </c>
      <c r="H349" s="236"/>
      <c r="I349" s="237">
        <f>ROUND(E349*H349,2)</f>
        <v>0</v>
      </c>
      <c r="J349" s="236"/>
      <c r="K349" s="237">
        <f>ROUND(E349*J349,2)</f>
        <v>0</v>
      </c>
      <c r="L349" s="237">
        <v>21</v>
      </c>
      <c r="M349" s="237">
        <f>G349*(1+L349/100)</f>
        <v>0</v>
      </c>
      <c r="N349" s="235">
        <v>1.856E-2</v>
      </c>
      <c r="O349" s="235">
        <f>ROUND(E349*N349,2)</f>
        <v>4.55</v>
      </c>
      <c r="P349" s="235">
        <v>0</v>
      </c>
      <c r="Q349" s="235">
        <f>ROUND(E349*P349,2)</f>
        <v>0</v>
      </c>
      <c r="R349" s="237" t="s">
        <v>353</v>
      </c>
      <c r="S349" s="237" t="s">
        <v>302</v>
      </c>
      <c r="T349" s="238" t="s">
        <v>354</v>
      </c>
      <c r="U349" s="220">
        <v>1.2558</v>
      </c>
      <c r="V349" s="220">
        <f>ROUND(E349*U349,2)</f>
        <v>307.56</v>
      </c>
      <c r="W349" s="220"/>
      <c r="X349" s="220" t="s">
        <v>314</v>
      </c>
      <c r="Y349" s="220" t="s">
        <v>305</v>
      </c>
      <c r="Z349" s="210"/>
      <c r="AA349" s="210"/>
      <c r="AB349" s="210"/>
      <c r="AC349" s="210"/>
      <c r="AD349" s="210"/>
      <c r="AE349" s="210"/>
      <c r="AF349" s="210"/>
      <c r="AG349" s="210" t="s">
        <v>315</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ht="22.5" outlineLevel="2" x14ac:dyDescent="0.2">
      <c r="A350" s="217"/>
      <c r="B350" s="218"/>
      <c r="C350" s="266" t="s">
        <v>658</v>
      </c>
      <c r="D350" s="263"/>
      <c r="E350" s="263"/>
      <c r="F350" s="263"/>
      <c r="G350" s="263"/>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374</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46" t="str">
        <f>C350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0" s="210"/>
      <c r="BC350" s="210"/>
      <c r="BD350" s="210"/>
      <c r="BE350" s="210"/>
      <c r="BF350" s="210"/>
      <c r="BG350" s="210"/>
      <c r="BH350" s="210"/>
    </row>
    <row r="351" spans="1:60" outlineLevel="2" x14ac:dyDescent="0.2">
      <c r="A351" s="217"/>
      <c r="B351" s="218"/>
      <c r="C351" s="265" t="s">
        <v>659</v>
      </c>
      <c r="D351" s="255"/>
      <c r="E351" s="256">
        <v>244.9128</v>
      </c>
      <c r="F351" s="220"/>
      <c r="G351" s="220"/>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356</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ht="45" outlineLevel="1" x14ac:dyDescent="0.2">
      <c r="A352" s="232">
        <v>37</v>
      </c>
      <c r="B352" s="233" t="s">
        <v>660</v>
      </c>
      <c r="C352" s="250" t="s">
        <v>661</v>
      </c>
      <c r="D352" s="234" t="s">
        <v>372</v>
      </c>
      <c r="E352" s="235">
        <v>243.79</v>
      </c>
      <c r="F352" s="236"/>
      <c r="G352" s="237">
        <f>ROUND(E352*F352,2)</f>
        <v>0</v>
      </c>
      <c r="H352" s="236"/>
      <c r="I352" s="237">
        <f>ROUND(E352*H352,2)</f>
        <v>0</v>
      </c>
      <c r="J352" s="236"/>
      <c r="K352" s="237">
        <f>ROUND(E352*J352,2)</f>
        <v>0</v>
      </c>
      <c r="L352" s="237">
        <v>21</v>
      </c>
      <c r="M352" s="237">
        <f>G352*(1+L352/100)</f>
        <v>0</v>
      </c>
      <c r="N352" s="235">
        <v>1.2529999999999999E-2</v>
      </c>
      <c r="O352" s="235">
        <f>ROUND(E352*N352,2)</f>
        <v>3.05</v>
      </c>
      <c r="P352" s="235">
        <v>0</v>
      </c>
      <c r="Q352" s="235">
        <f>ROUND(E352*P352,2)</f>
        <v>0</v>
      </c>
      <c r="R352" s="237" t="s">
        <v>353</v>
      </c>
      <c r="S352" s="237" t="s">
        <v>302</v>
      </c>
      <c r="T352" s="238" t="s">
        <v>354</v>
      </c>
      <c r="U352" s="220">
        <v>0.85699999999999998</v>
      </c>
      <c r="V352" s="220">
        <f>ROUND(E352*U352,2)</f>
        <v>208.93</v>
      </c>
      <c r="W352" s="220"/>
      <c r="X352" s="220" t="s">
        <v>314</v>
      </c>
      <c r="Y352" s="220" t="s">
        <v>305</v>
      </c>
      <c r="Z352" s="210"/>
      <c r="AA352" s="210"/>
      <c r="AB352" s="210"/>
      <c r="AC352" s="210"/>
      <c r="AD352" s="210"/>
      <c r="AE352" s="210"/>
      <c r="AF352" s="210"/>
      <c r="AG352" s="210" t="s">
        <v>315</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ht="22.5" outlineLevel="2" x14ac:dyDescent="0.2">
      <c r="A353" s="217"/>
      <c r="B353" s="218"/>
      <c r="C353" s="266" t="s">
        <v>658</v>
      </c>
      <c r="D353" s="263"/>
      <c r="E353" s="263"/>
      <c r="F353" s="263"/>
      <c r="G353" s="263"/>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374</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46" t="str">
        <f>C353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53" s="210"/>
      <c r="BC353" s="210"/>
      <c r="BD353" s="210"/>
      <c r="BE353" s="210"/>
      <c r="BF353" s="210"/>
      <c r="BG353" s="210"/>
      <c r="BH353" s="210"/>
    </row>
    <row r="354" spans="1:60" ht="33.75" outlineLevel="2" x14ac:dyDescent="0.2">
      <c r="A354" s="217"/>
      <c r="B354" s="218"/>
      <c r="C354" s="265" t="s">
        <v>662</v>
      </c>
      <c r="D354" s="255"/>
      <c r="E354" s="256">
        <v>243.79</v>
      </c>
      <c r="F354" s="220"/>
      <c r="G354" s="220"/>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356</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
      <c r="A355" s="232">
        <v>38</v>
      </c>
      <c r="B355" s="233" t="s">
        <v>663</v>
      </c>
      <c r="C355" s="250" t="s">
        <v>664</v>
      </c>
      <c r="D355" s="234" t="s">
        <v>450</v>
      </c>
      <c r="E355" s="235">
        <v>17.3</v>
      </c>
      <c r="F355" s="236"/>
      <c r="G355" s="237">
        <f>ROUND(E355*F355,2)</f>
        <v>0</v>
      </c>
      <c r="H355" s="236"/>
      <c r="I355" s="237">
        <f>ROUND(E355*H355,2)</f>
        <v>0</v>
      </c>
      <c r="J355" s="236"/>
      <c r="K355" s="237">
        <f>ROUND(E355*J355,2)</f>
        <v>0</v>
      </c>
      <c r="L355" s="237">
        <v>21</v>
      </c>
      <c r="M355" s="237">
        <f>G355*(1+L355/100)</f>
        <v>0</v>
      </c>
      <c r="N355" s="235">
        <v>0</v>
      </c>
      <c r="O355" s="235">
        <f>ROUND(E355*N355,2)</f>
        <v>0</v>
      </c>
      <c r="P355" s="235">
        <v>0</v>
      </c>
      <c r="Q355" s="235">
        <f>ROUND(E355*P355,2)</f>
        <v>0</v>
      </c>
      <c r="R355" s="237" t="s">
        <v>353</v>
      </c>
      <c r="S355" s="237" t="s">
        <v>302</v>
      </c>
      <c r="T355" s="238" t="s">
        <v>354</v>
      </c>
      <c r="U355" s="220">
        <v>0.1</v>
      </c>
      <c r="V355" s="220">
        <f>ROUND(E355*U355,2)</f>
        <v>1.73</v>
      </c>
      <c r="W355" s="220"/>
      <c r="X355" s="220" t="s">
        <v>314</v>
      </c>
      <c r="Y355" s="220" t="s">
        <v>305</v>
      </c>
      <c r="Z355" s="210"/>
      <c r="AA355" s="210"/>
      <c r="AB355" s="210"/>
      <c r="AC355" s="210"/>
      <c r="AD355" s="210"/>
      <c r="AE355" s="210"/>
      <c r="AF355" s="210"/>
      <c r="AG355" s="210" t="s">
        <v>315</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2" x14ac:dyDescent="0.2">
      <c r="A356" s="217"/>
      <c r="B356" s="218"/>
      <c r="C356" s="251" t="s">
        <v>445</v>
      </c>
      <c r="D356" s="247"/>
      <c r="E356" s="247"/>
      <c r="F356" s="247"/>
      <c r="G356" s="247"/>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317</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2" x14ac:dyDescent="0.2">
      <c r="A357" s="217"/>
      <c r="B357" s="218"/>
      <c r="C357" s="265" t="s">
        <v>665</v>
      </c>
      <c r="D357" s="255"/>
      <c r="E357" s="256">
        <v>11.3</v>
      </c>
      <c r="F357" s="220"/>
      <c r="G357" s="220"/>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356</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3" x14ac:dyDescent="0.2">
      <c r="A358" s="217"/>
      <c r="B358" s="218"/>
      <c r="C358" s="265" t="s">
        <v>666</v>
      </c>
      <c r="D358" s="255"/>
      <c r="E358" s="256">
        <v>6</v>
      </c>
      <c r="F358" s="220"/>
      <c r="G358" s="220"/>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356</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32">
        <v>39</v>
      </c>
      <c r="B359" s="233" t="s">
        <v>667</v>
      </c>
      <c r="C359" s="250" t="s">
        <v>668</v>
      </c>
      <c r="D359" s="234" t="s">
        <v>450</v>
      </c>
      <c r="E359" s="235">
        <v>173.1</v>
      </c>
      <c r="F359" s="236"/>
      <c r="G359" s="237">
        <f>ROUND(E359*F359,2)</f>
        <v>0</v>
      </c>
      <c r="H359" s="236"/>
      <c r="I359" s="237">
        <f>ROUND(E359*H359,2)</f>
        <v>0</v>
      </c>
      <c r="J359" s="236"/>
      <c r="K359" s="237">
        <f>ROUND(E359*J359,2)</f>
        <v>0</v>
      </c>
      <c r="L359" s="237">
        <v>21</v>
      </c>
      <c r="M359" s="237">
        <f>G359*(1+L359/100)</f>
        <v>0</v>
      </c>
      <c r="N359" s="235">
        <v>0</v>
      </c>
      <c r="O359" s="235">
        <f>ROUND(E359*N359,2)</f>
        <v>0</v>
      </c>
      <c r="P359" s="235">
        <v>0</v>
      </c>
      <c r="Q359" s="235">
        <f>ROUND(E359*P359,2)</f>
        <v>0</v>
      </c>
      <c r="R359" s="237" t="s">
        <v>353</v>
      </c>
      <c r="S359" s="237" t="s">
        <v>302</v>
      </c>
      <c r="T359" s="238" t="s">
        <v>354</v>
      </c>
      <c r="U359" s="220">
        <v>0.1</v>
      </c>
      <c r="V359" s="220">
        <f>ROUND(E359*U359,2)</f>
        <v>17.309999999999999</v>
      </c>
      <c r="W359" s="220"/>
      <c r="X359" s="220" t="s">
        <v>314</v>
      </c>
      <c r="Y359" s="220" t="s">
        <v>305</v>
      </c>
      <c r="Z359" s="210"/>
      <c r="AA359" s="210"/>
      <c r="AB359" s="210"/>
      <c r="AC359" s="210"/>
      <c r="AD359" s="210"/>
      <c r="AE359" s="210"/>
      <c r="AF359" s="210"/>
      <c r="AG359" s="210" t="s">
        <v>315</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2" x14ac:dyDescent="0.2">
      <c r="A360" s="217"/>
      <c r="B360" s="218"/>
      <c r="C360" s="251" t="s">
        <v>445</v>
      </c>
      <c r="D360" s="247"/>
      <c r="E360" s="247"/>
      <c r="F360" s="247"/>
      <c r="G360" s="247"/>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317</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2" x14ac:dyDescent="0.2">
      <c r="A361" s="217"/>
      <c r="B361" s="218"/>
      <c r="C361" s="265" t="s">
        <v>669</v>
      </c>
      <c r="D361" s="255"/>
      <c r="E361" s="256">
        <v>173.1</v>
      </c>
      <c r="F361" s="220"/>
      <c r="G361" s="220"/>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356</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
      <c r="A362" s="232">
        <v>40</v>
      </c>
      <c r="B362" s="233" t="s">
        <v>670</v>
      </c>
      <c r="C362" s="250" t="s">
        <v>671</v>
      </c>
      <c r="D362" s="234" t="s">
        <v>450</v>
      </c>
      <c r="E362" s="235">
        <v>6.6</v>
      </c>
      <c r="F362" s="236"/>
      <c r="G362" s="237">
        <f>ROUND(E362*F362,2)</f>
        <v>0</v>
      </c>
      <c r="H362" s="236"/>
      <c r="I362" s="237">
        <f>ROUND(E362*H362,2)</f>
        <v>0</v>
      </c>
      <c r="J362" s="236"/>
      <c r="K362" s="237">
        <f>ROUND(E362*J362,2)</f>
        <v>0</v>
      </c>
      <c r="L362" s="237">
        <v>21</v>
      </c>
      <c r="M362" s="237">
        <f>G362*(1+L362/100)</f>
        <v>0</v>
      </c>
      <c r="N362" s="235">
        <v>5.0000000000000001E-4</v>
      </c>
      <c r="O362" s="235">
        <f>ROUND(E362*N362,2)</f>
        <v>0</v>
      </c>
      <c r="P362" s="235">
        <v>0</v>
      </c>
      <c r="Q362" s="235">
        <f>ROUND(E362*P362,2)</f>
        <v>0</v>
      </c>
      <c r="R362" s="237" t="s">
        <v>652</v>
      </c>
      <c r="S362" s="237" t="s">
        <v>354</v>
      </c>
      <c r="T362" s="238" t="s">
        <v>354</v>
      </c>
      <c r="U362" s="220">
        <v>0</v>
      </c>
      <c r="V362" s="220">
        <f>ROUND(E362*U362,2)</f>
        <v>0</v>
      </c>
      <c r="W362" s="220"/>
      <c r="X362" s="220" t="s">
        <v>653</v>
      </c>
      <c r="Y362" s="220" t="s">
        <v>305</v>
      </c>
      <c r="Z362" s="210"/>
      <c r="AA362" s="210"/>
      <c r="AB362" s="210"/>
      <c r="AC362" s="210"/>
      <c r="AD362" s="210"/>
      <c r="AE362" s="210"/>
      <c r="AF362" s="210"/>
      <c r="AG362" s="210" t="s">
        <v>654</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2" x14ac:dyDescent="0.2">
      <c r="A363" s="217"/>
      <c r="B363" s="218"/>
      <c r="C363" s="251" t="s">
        <v>445</v>
      </c>
      <c r="D363" s="247"/>
      <c r="E363" s="247"/>
      <c r="F363" s="247"/>
      <c r="G363" s="247"/>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317</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2" x14ac:dyDescent="0.2">
      <c r="A364" s="217"/>
      <c r="B364" s="218"/>
      <c r="C364" s="265" t="s">
        <v>672</v>
      </c>
      <c r="D364" s="255"/>
      <c r="E364" s="256">
        <v>6.6</v>
      </c>
      <c r="F364" s="220"/>
      <c r="G364" s="220"/>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356</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
      <c r="A365" s="232">
        <v>41</v>
      </c>
      <c r="B365" s="233" t="s">
        <v>673</v>
      </c>
      <c r="C365" s="250" t="s">
        <v>674</v>
      </c>
      <c r="D365" s="234" t="s">
        <v>450</v>
      </c>
      <c r="E365" s="235">
        <v>190.41</v>
      </c>
      <c r="F365" s="236"/>
      <c r="G365" s="237">
        <f>ROUND(E365*F365,2)</f>
        <v>0</v>
      </c>
      <c r="H365" s="236"/>
      <c r="I365" s="237">
        <f>ROUND(E365*H365,2)</f>
        <v>0</v>
      </c>
      <c r="J365" s="236"/>
      <c r="K365" s="237">
        <f>ROUND(E365*J365,2)</f>
        <v>0</v>
      </c>
      <c r="L365" s="237">
        <v>21</v>
      </c>
      <c r="M365" s="237">
        <f>G365*(1+L365/100)</f>
        <v>0</v>
      </c>
      <c r="N365" s="235">
        <v>1.0000000000000001E-5</v>
      </c>
      <c r="O365" s="235">
        <f>ROUND(E365*N365,2)</f>
        <v>0</v>
      </c>
      <c r="P365" s="235">
        <v>0</v>
      </c>
      <c r="Q365" s="235">
        <f>ROUND(E365*P365,2)</f>
        <v>0</v>
      </c>
      <c r="R365" s="237" t="s">
        <v>652</v>
      </c>
      <c r="S365" s="237" t="s">
        <v>354</v>
      </c>
      <c r="T365" s="238" t="s">
        <v>354</v>
      </c>
      <c r="U365" s="220">
        <v>0</v>
      </c>
      <c r="V365" s="220">
        <f>ROUND(E365*U365,2)</f>
        <v>0</v>
      </c>
      <c r="W365" s="220"/>
      <c r="X365" s="220" t="s">
        <v>653</v>
      </c>
      <c r="Y365" s="220" t="s">
        <v>305</v>
      </c>
      <c r="Z365" s="210"/>
      <c r="AA365" s="210"/>
      <c r="AB365" s="210"/>
      <c r="AC365" s="210"/>
      <c r="AD365" s="210"/>
      <c r="AE365" s="210"/>
      <c r="AF365" s="210"/>
      <c r="AG365" s="210" t="s">
        <v>654</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2" x14ac:dyDescent="0.2">
      <c r="A366" s="217"/>
      <c r="B366" s="218"/>
      <c r="C366" s="251" t="s">
        <v>445</v>
      </c>
      <c r="D366" s="247"/>
      <c r="E366" s="247"/>
      <c r="F366" s="247"/>
      <c r="G366" s="247"/>
      <c r="H366" s="220"/>
      <c r="I366" s="220"/>
      <c r="J366" s="220"/>
      <c r="K366" s="220"/>
      <c r="L366" s="220"/>
      <c r="M366" s="220"/>
      <c r="N366" s="219"/>
      <c r="O366" s="219"/>
      <c r="P366" s="219"/>
      <c r="Q366" s="219"/>
      <c r="R366" s="220"/>
      <c r="S366" s="220"/>
      <c r="T366" s="220"/>
      <c r="U366" s="220"/>
      <c r="V366" s="220"/>
      <c r="W366" s="220"/>
      <c r="X366" s="220"/>
      <c r="Y366" s="220"/>
      <c r="Z366" s="210"/>
      <c r="AA366" s="210"/>
      <c r="AB366" s="210"/>
      <c r="AC366" s="210"/>
      <c r="AD366" s="210"/>
      <c r="AE366" s="210"/>
      <c r="AF366" s="210"/>
      <c r="AG366" s="210" t="s">
        <v>317</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
      <c r="A367" s="217"/>
      <c r="B367" s="218"/>
      <c r="C367" s="265" t="s">
        <v>675</v>
      </c>
      <c r="D367" s="255"/>
      <c r="E367" s="256">
        <v>190.41</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356</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ht="22.5" outlineLevel="1" x14ac:dyDescent="0.2">
      <c r="A368" s="232">
        <v>42</v>
      </c>
      <c r="B368" s="233" t="s">
        <v>676</v>
      </c>
      <c r="C368" s="250" t="s">
        <v>677</v>
      </c>
      <c r="D368" s="234" t="s">
        <v>450</v>
      </c>
      <c r="E368" s="235">
        <v>12.43</v>
      </c>
      <c r="F368" s="236"/>
      <c r="G368" s="237">
        <f>ROUND(E368*F368,2)</f>
        <v>0</v>
      </c>
      <c r="H368" s="236"/>
      <c r="I368" s="237">
        <f>ROUND(E368*H368,2)</f>
        <v>0</v>
      </c>
      <c r="J368" s="236"/>
      <c r="K368" s="237">
        <f>ROUND(E368*J368,2)</f>
        <v>0</v>
      </c>
      <c r="L368" s="237">
        <v>21</v>
      </c>
      <c r="M368" s="237">
        <f>G368*(1+L368/100)</f>
        <v>0</v>
      </c>
      <c r="N368" s="235">
        <v>1E-4</v>
      </c>
      <c r="O368" s="235">
        <f>ROUND(E368*N368,2)</f>
        <v>0</v>
      </c>
      <c r="P368" s="235">
        <v>0</v>
      </c>
      <c r="Q368" s="235">
        <f>ROUND(E368*P368,2)</f>
        <v>0</v>
      </c>
      <c r="R368" s="237" t="s">
        <v>652</v>
      </c>
      <c r="S368" s="237" t="s">
        <v>302</v>
      </c>
      <c r="T368" s="238" t="s">
        <v>354</v>
      </c>
      <c r="U368" s="220">
        <v>0</v>
      </c>
      <c r="V368" s="220">
        <f>ROUND(E368*U368,2)</f>
        <v>0</v>
      </c>
      <c r="W368" s="220"/>
      <c r="X368" s="220" t="s">
        <v>653</v>
      </c>
      <c r="Y368" s="220" t="s">
        <v>305</v>
      </c>
      <c r="Z368" s="210"/>
      <c r="AA368" s="210"/>
      <c r="AB368" s="210"/>
      <c r="AC368" s="210"/>
      <c r="AD368" s="210"/>
      <c r="AE368" s="210"/>
      <c r="AF368" s="210"/>
      <c r="AG368" s="210" t="s">
        <v>654</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2" x14ac:dyDescent="0.2">
      <c r="A369" s="217"/>
      <c r="B369" s="218"/>
      <c r="C369" s="251" t="s">
        <v>445</v>
      </c>
      <c r="D369" s="247"/>
      <c r="E369" s="247"/>
      <c r="F369" s="247"/>
      <c r="G369" s="247"/>
      <c r="H369" s="220"/>
      <c r="I369" s="220"/>
      <c r="J369" s="220"/>
      <c r="K369" s="220"/>
      <c r="L369" s="220"/>
      <c r="M369" s="220"/>
      <c r="N369" s="219"/>
      <c r="O369" s="219"/>
      <c r="P369" s="219"/>
      <c r="Q369" s="219"/>
      <c r="R369" s="220"/>
      <c r="S369" s="220"/>
      <c r="T369" s="220"/>
      <c r="U369" s="220"/>
      <c r="V369" s="220"/>
      <c r="W369" s="220"/>
      <c r="X369" s="220"/>
      <c r="Y369" s="220"/>
      <c r="Z369" s="210"/>
      <c r="AA369" s="210"/>
      <c r="AB369" s="210"/>
      <c r="AC369" s="210"/>
      <c r="AD369" s="210"/>
      <c r="AE369" s="210"/>
      <c r="AF369" s="210"/>
      <c r="AG369" s="210" t="s">
        <v>317</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2" x14ac:dyDescent="0.2">
      <c r="A370" s="217"/>
      <c r="B370" s="218"/>
      <c r="C370" s="265" t="s">
        <v>678</v>
      </c>
      <c r="D370" s="255"/>
      <c r="E370" s="256">
        <v>12.43</v>
      </c>
      <c r="F370" s="220"/>
      <c r="G370" s="220"/>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356</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x14ac:dyDescent="0.2">
      <c r="A371" s="225" t="s">
        <v>297</v>
      </c>
      <c r="B371" s="226" t="s">
        <v>174</v>
      </c>
      <c r="C371" s="248" t="s">
        <v>175</v>
      </c>
      <c r="D371" s="227"/>
      <c r="E371" s="228"/>
      <c r="F371" s="229"/>
      <c r="G371" s="229">
        <f>SUMIF(AG372:AG519,"&lt;&gt;NOR",G372:G519)</f>
        <v>0</v>
      </c>
      <c r="H371" s="229"/>
      <c r="I371" s="229">
        <f>SUM(I372:I519)</f>
        <v>0</v>
      </c>
      <c r="J371" s="229"/>
      <c r="K371" s="229">
        <f>SUM(K372:K519)</f>
        <v>0</v>
      </c>
      <c r="L371" s="229"/>
      <c r="M371" s="229">
        <f>SUM(M372:M519)</f>
        <v>0</v>
      </c>
      <c r="N371" s="228"/>
      <c r="O371" s="228">
        <f>SUM(O372:O519)</f>
        <v>90.33</v>
      </c>
      <c r="P371" s="228"/>
      <c r="Q371" s="228">
        <f>SUM(Q372:Q519)</f>
        <v>0</v>
      </c>
      <c r="R371" s="229"/>
      <c r="S371" s="229"/>
      <c r="T371" s="230"/>
      <c r="U371" s="224"/>
      <c r="V371" s="224">
        <f>SUM(V372:V519)</f>
        <v>126.82</v>
      </c>
      <c r="W371" s="224"/>
      <c r="X371" s="224"/>
      <c r="Y371" s="224"/>
      <c r="AG371" t="s">
        <v>298</v>
      </c>
    </row>
    <row r="372" spans="1:60" ht="22.5" outlineLevel="1" x14ac:dyDescent="0.2">
      <c r="A372" s="232">
        <v>43</v>
      </c>
      <c r="B372" s="233" t="s">
        <v>679</v>
      </c>
      <c r="C372" s="250" t="s">
        <v>680</v>
      </c>
      <c r="D372" s="234" t="s">
        <v>450</v>
      </c>
      <c r="E372" s="235">
        <v>139.61199999999999</v>
      </c>
      <c r="F372" s="236"/>
      <c r="G372" s="237">
        <f>ROUND(E372*F372,2)</f>
        <v>0</v>
      </c>
      <c r="H372" s="236"/>
      <c r="I372" s="237">
        <f>ROUND(E372*H372,2)</f>
        <v>0</v>
      </c>
      <c r="J372" s="236"/>
      <c r="K372" s="237">
        <f>ROUND(E372*J372,2)</f>
        <v>0</v>
      </c>
      <c r="L372" s="237">
        <v>21</v>
      </c>
      <c r="M372" s="237">
        <f>G372*(1+L372/100)</f>
        <v>0</v>
      </c>
      <c r="N372" s="235">
        <v>0</v>
      </c>
      <c r="O372" s="235">
        <f>ROUND(E372*N372,2)</f>
        <v>0</v>
      </c>
      <c r="P372" s="235">
        <v>0</v>
      </c>
      <c r="Q372" s="235">
        <f>ROUND(E372*P372,2)</f>
        <v>0</v>
      </c>
      <c r="R372" s="237" t="s">
        <v>353</v>
      </c>
      <c r="S372" s="237" t="s">
        <v>302</v>
      </c>
      <c r="T372" s="238" t="s">
        <v>354</v>
      </c>
      <c r="U372" s="220">
        <v>5.8000000000000003E-2</v>
      </c>
      <c r="V372" s="220">
        <f>ROUND(E372*U372,2)</f>
        <v>8.1</v>
      </c>
      <c r="W372" s="220"/>
      <c r="X372" s="220" t="s">
        <v>314</v>
      </c>
      <c r="Y372" s="220" t="s">
        <v>305</v>
      </c>
      <c r="Z372" s="210"/>
      <c r="AA372" s="210"/>
      <c r="AB372" s="210"/>
      <c r="AC372" s="210"/>
      <c r="AD372" s="210"/>
      <c r="AE372" s="210"/>
      <c r="AF372" s="210"/>
      <c r="AG372" s="210" t="s">
        <v>315</v>
      </c>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2" x14ac:dyDescent="0.2">
      <c r="A373" s="217"/>
      <c r="B373" s="218"/>
      <c r="C373" s="266" t="s">
        <v>681</v>
      </c>
      <c r="D373" s="263"/>
      <c r="E373" s="263"/>
      <c r="F373" s="263"/>
      <c r="G373" s="263"/>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374</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ht="33.75" outlineLevel="2" x14ac:dyDescent="0.2">
      <c r="A374" s="217"/>
      <c r="B374" s="218"/>
      <c r="C374" s="265" t="s">
        <v>682</v>
      </c>
      <c r="D374" s="255"/>
      <c r="E374" s="256">
        <v>139.61199999999999</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356</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ht="22.5" outlineLevel="1" x14ac:dyDescent="0.2">
      <c r="A375" s="232">
        <v>44</v>
      </c>
      <c r="B375" s="233" t="s">
        <v>683</v>
      </c>
      <c r="C375" s="250" t="s">
        <v>684</v>
      </c>
      <c r="D375" s="234" t="s">
        <v>450</v>
      </c>
      <c r="E375" s="235">
        <v>0</v>
      </c>
      <c r="F375" s="236"/>
      <c r="G375" s="237">
        <f>ROUND(E375*F375,2)</f>
        <v>0</v>
      </c>
      <c r="H375" s="236"/>
      <c r="I375" s="237">
        <f>ROUND(E375*H375,2)</f>
        <v>0</v>
      </c>
      <c r="J375" s="236"/>
      <c r="K375" s="237">
        <f>ROUND(E375*J375,2)</f>
        <v>0</v>
      </c>
      <c r="L375" s="237">
        <v>21</v>
      </c>
      <c r="M375" s="237">
        <f>G375*(1+L375/100)</f>
        <v>0</v>
      </c>
      <c r="N375" s="235">
        <v>0</v>
      </c>
      <c r="O375" s="235">
        <f>ROUND(E375*N375,2)</f>
        <v>0</v>
      </c>
      <c r="P375" s="235">
        <v>0</v>
      </c>
      <c r="Q375" s="235">
        <f>ROUND(E375*P375,2)</f>
        <v>0</v>
      </c>
      <c r="R375" s="237" t="s">
        <v>353</v>
      </c>
      <c r="S375" s="237" t="s">
        <v>302</v>
      </c>
      <c r="T375" s="238" t="s">
        <v>354</v>
      </c>
      <c r="U375" s="220">
        <v>9.7000000000000003E-2</v>
      </c>
      <c r="V375" s="220">
        <f>ROUND(E375*U375,2)</f>
        <v>0</v>
      </c>
      <c r="W375" s="220"/>
      <c r="X375" s="220" t="s">
        <v>314</v>
      </c>
      <c r="Y375" s="220" t="s">
        <v>305</v>
      </c>
      <c r="Z375" s="210"/>
      <c r="AA375" s="210"/>
      <c r="AB375" s="210"/>
      <c r="AC375" s="210"/>
      <c r="AD375" s="210"/>
      <c r="AE375" s="210"/>
      <c r="AF375" s="210"/>
      <c r="AG375" s="210" t="s">
        <v>315</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2" x14ac:dyDescent="0.2">
      <c r="A376" s="217"/>
      <c r="B376" s="218"/>
      <c r="C376" s="266" t="s">
        <v>681</v>
      </c>
      <c r="D376" s="263"/>
      <c r="E376" s="263"/>
      <c r="F376" s="263"/>
      <c r="G376" s="263"/>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374</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ht="22.5" outlineLevel="1" x14ac:dyDescent="0.2">
      <c r="A377" s="232">
        <v>45</v>
      </c>
      <c r="B377" s="233" t="s">
        <v>685</v>
      </c>
      <c r="C377" s="250" t="s">
        <v>686</v>
      </c>
      <c r="D377" s="234" t="s">
        <v>450</v>
      </c>
      <c r="E377" s="235">
        <v>53.3</v>
      </c>
      <c r="F377" s="236"/>
      <c r="G377" s="237">
        <f>ROUND(E377*F377,2)</f>
        <v>0</v>
      </c>
      <c r="H377" s="236"/>
      <c r="I377" s="237">
        <f>ROUND(E377*H377,2)</f>
        <v>0</v>
      </c>
      <c r="J377" s="236"/>
      <c r="K377" s="237">
        <f>ROUND(E377*J377,2)</f>
        <v>0</v>
      </c>
      <c r="L377" s="237">
        <v>21</v>
      </c>
      <c r="M377" s="237">
        <f>G377*(1+L377/100)</f>
        <v>0</v>
      </c>
      <c r="N377" s="235">
        <v>0</v>
      </c>
      <c r="O377" s="235">
        <f>ROUND(E377*N377,2)</f>
        <v>0</v>
      </c>
      <c r="P377" s="235">
        <v>0</v>
      </c>
      <c r="Q377" s="235">
        <f>ROUND(E377*P377,2)</f>
        <v>0</v>
      </c>
      <c r="R377" s="237" t="s">
        <v>353</v>
      </c>
      <c r="S377" s="237" t="s">
        <v>302</v>
      </c>
      <c r="T377" s="238" t="s">
        <v>354</v>
      </c>
      <c r="U377" s="220">
        <v>8.7999999999999995E-2</v>
      </c>
      <c r="V377" s="220">
        <f>ROUND(E377*U377,2)</f>
        <v>4.6900000000000004</v>
      </c>
      <c r="W377" s="220"/>
      <c r="X377" s="220" t="s">
        <v>314</v>
      </c>
      <c r="Y377" s="220" t="s">
        <v>305</v>
      </c>
      <c r="Z377" s="210"/>
      <c r="AA377" s="210"/>
      <c r="AB377" s="210"/>
      <c r="AC377" s="210"/>
      <c r="AD377" s="210"/>
      <c r="AE377" s="210"/>
      <c r="AF377" s="210"/>
      <c r="AG377" s="210" t="s">
        <v>642</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2" x14ac:dyDescent="0.2">
      <c r="A378" s="217"/>
      <c r="B378" s="218"/>
      <c r="C378" s="266" t="s">
        <v>681</v>
      </c>
      <c r="D378" s="263"/>
      <c r="E378" s="263"/>
      <c r="F378" s="263"/>
      <c r="G378" s="263"/>
      <c r="H378" s="220"/>
      <c r="I378" s="220"/>
      <c r="J378" s="220"/>
      <c r="K378" s="220"/>
      <c r="L378" s="220"/>
      <c r="M378" s="220"/>
      <c r="N378" s="219"/>
      <c r="O378" s="219"/>
      <c r="P378" s="219"/>
      <c r="Q378" s="219"/>
      <c r="R378" s="220"/>
      <c r="S378" s="220"/>
      <c r="T378" s="220"/>
      <c r="U378" s="220"/>
      <c r="V378" s="220"/>
      <c r="W378" s="220"/>
      <c r="X378" s="220"/>
      <c r="Y378" s="220"/>
      <c r="Z378" s="210"/>
      <c r="AA378" s="210"/>
      <c r="AB378" s="210"/>
      <c r="AC378" s="210"/>
      <c r="AD378" s="210"/>
      <c r="AE378" s="210"/>
      <c r="AF378" s="210"/>
      <c r="AG378" s="210" t="s">
        <v>374</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
      <c r="A379" s="217"/>
      <c r="B379" s="218"/>
      <c r="C379" s="265" t="s">
        <v>687</v>
      </c>
      <c r="D379" s="255"/>
      <c r="E379" s="256">
        <v>53.3</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356</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32">
        <v>46</v>
      </c>
      <c r="B380" s="233" t="s">
        <v>688</v>
      </c>
      <c r="C380" s="250" t="s">
        <v>689</v>
      </c>
      <c r="D380" s="234" t="s">
        <v>450</v>
      </c>
      <c r="E380" s="235">
        <v>139.61199999999999</v>
      </c>
      <c r="F380" s="236"/>
      <c r="G380" s="237">
        <f>ROUND(E380*F380,2)</f>
        <v>0</v>
      </c>
      <c r="H380" s="236"/>
      <c r="I380" s="237">
        <f>ROUND(E380*H380,2)</f>
        <v>0</v>
      </c>
      <c r="J380" s="236"/>
      <c r="K380" s="237">
        <f>ROUND(E380*J380,2)</f>
        <v>0</v>
      </c>
      <c r="L380" s="237">
        <v>21</v>
      </c>
      <c r="M380" s="237">
        <f>G380*(1+L380/100)</f>
        <v>0</v>
      </c>
      <c r="N380" s="235">
        <v>2.0000000000000002E-5</v>
      </c>
      <c r="O380" s="235">
        <f>ROUND(E380*N380,2)</f>
        <v>0</v>
      </c>
      <c r="P380" s="235">
        <v>0</v>
      </c>
      <c r="Q380" s="235">
        <f>ROUND(E380*P380,2)</f>
        <v>0</v>
      </c>
      <c r="R380" s="237"/>
      <c r="S380" s="237" t="s">
        <v>313</v>
      </c>
      <c r="T380" s="238" t="s">
        <v>303</v>
      </c>
      <c r="U380" s="220">
        <v>0</v>
      </c>
      <c r="V380" s="220">
        <f>ROUND(E380*U380,2)</f>
        <v>0</v>
      </c>
      <c r="W380" s="220"/>
      <c r="X380" s="220" t="s">
        <v>314</v>
      </c>
      <c r="Y380" s="220" t="s">
        <v>305</v>
      </c>
      <c r="Z380" s="210"/>
      <c r="AA380" s="210"/>
      <c r="AB380" s="210"/>
      <c r="AC380" s="210"/>
      <c r="AD380" s="210"/>
      <c r="AE380" s="210"/>
      <c r="AF380" s="210"/>
      <c r="AG380" s="210" t="s">
        <v>642</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
      <c r="A381" s="217"/>
      <c r="B381" s="218"/>
      <c r="C381" s="265" t="s">
        <v>690</v>
      </c>
      <c r="D381" s="255"/>
      <c r="E381" s="256">
        <v>139.61199999999999</v>
      </c>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356</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
      <c r="A382" s="232">
        <v>47</v>
      </c>
      <c r="B382" s="233" t="s">
        <v>691</v>
      </c>
      <c r="C382" s="250" t="s">
        <v>692</v>
      </c>
      <c r="D382" s="234" t="s">
        <v>450</v>
      </c>
      <c r="E382" s="235">
        <v>7</v>
      </c>
      <c r="F382" s="236"/>
      <c r="G382" s="237">
        <f>ROUND(E382*F382,2)</f>
        <v>0</v>
      </c>
      <c r="H382" s="236"/>
      <c r="I382" s="237">
        <f>ROUND(E382*H382,2)</f>
        <v>0</v>
      </c>
      <c r="J382" s="236"/>
      <c r="K382" s="237">
        <f>ROUND(E382*J382,2)</f>
        <v>0</v>
      </c>
      <c r="L382" s="237">
        <v>21</v>
      </c>
      <c r="M382" s="237">
        <f>G382*(1+L382/100)</f>
        <v>0</v>
      </c>
      <c r="N382" s="235">
        <v>2.0000000000000002E-5</v>
      </c>
      <c r="O382" s="235">
        <f>ROUND(E382*N382,2)</f>
        <v>0</v>
      </c>
      <c r="P382" s="235">
        <v>0</v>
      </c>
      <c r="Q382" s="235">
        <f>ROUND(E382*P382,2)</f>
        <v>0</v>
      </c>
      <c r="R382" s="237"/>
      <c r="S382" s="237" t="s">
        <v>313</v>
      </c>
      <c r="T382" s="238" t="s">
        <v>303</v>
      </c>
      <c r="U382" s="220">
        <v>0</v>
      </c>
      <c r="V382" s="220">
        <f>ROUND(E382*U382,2)</f>
        <v>0</v>
      </c>
      <c r="W382" s="220"/>
      <c r="X382" s="220" t="s">
        <v>314</v>
      </c>
      <c r="Y382" s="220" t="s">
        <v>305</v>
      </c>
      <c r="Z382" s="210"/>
      <c r="AA382" s="210"/>
      <c r="AB382" s="210"/>
      <c r="AC382" s="210"/>
      <c r="AD382" s="210"/>
      <c r="AE382" s="210"/>
      <c r="AF382" s="210"/>
      <c r="AG382" s="210" t="s">
        <v>642</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2" x14ac:dyDescent="0.2">
      <c r="A383" s="217"/>
      <c r="B383" s="218"/>
      <c r="C383" s="265" t="s">
        <v>693</v>
      </c>
      <c r="D383" s="255"/>
      <c r="E383" s="256">
        <v>7</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356</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32">
        <v>48</v>
      </c>
      <c r="B384" s="233" t="s">
        <v>694</v>
      </c>
      <c r="C384" s="250" t="s">
        <v>695</v>
      </c>
      <c r="D384" s="234" t="s">
        <v>696</v>
      </c>
      <c r="E384" s="235">
        <v>30.376339999999999</v>
      </c>
      <c r="F384" s="236"/>
      <c r="G384" s="237">
        <f>ROUND(E384*F384,2)</f>
        <v>0</v>
      </c>
      <c r="H384" s="236"/>
      <c r="I384" s="237">
        <f>ROUND(E384*H384,2)</f>
        <v>0</v>
      </c>
      <c r="J384" s="236"/>
      <c r="K384" s="237">
        <f>ROUND(E384*J384,2)</f>
        <v>0</v>
      </c>
      <c r="L384" s="237">
        <v>21</v>
      </c>
      <c r="M384" s="237">
        <f>G384*(1+L384/100)</f>
        <v>0</v>
      </c>
      <c r="N384" s="235">
        <v>0</v>
      </c>
      <c r="O384" s="235">
        <f>ROUND(E384*N384,2)</f>
        <v>0</v>
      </c>
      <c r="P384" s="235">
        <v>0</v>
      </c>
      <c r="Q384" s="235">
        <f>ROUND(E384*P384,2)</f>
        <v>0</v>
      </c>
      <c r="R384" s="237" t="s">
        <v>353</v>
      </c>
      <c r="S384" s="237" t="s">
        <v>302</v>
      </c>
      <c r="T384" s="238" t="s">
        <v>354</v>
      </c>
      <c r="U384" s="220">
        <v>0.82</v>
      </c>
      <c r="V384" s="220">
        <f>ROUND(E384*U384,2)</f>
        <v>24.91</v>
      </c>
      <c r="W384" s="220"/>
      <c r="X384" s="220" t="s">
        <v>314</v>
      </c>
      <c r="Y384" s="220" t="s">
        <v>305</v>
      </c>
      <c r="Z384" s="210"/>
      <c r="AA384" s="210"/>
      <c r="AB384" s="210"/>
      <c r="AC384" s="210"/>
      <c r="AD384" s="210"/>
      <c r="AE384" s="210"/>
      <c r="AF384" s="210"/>
      <c r="AG384" s="210" t="s">
        <v>315</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2" x14ac:dyDescent="0.2">
      <c r="A385" s="217"/>
      <c r="B385" s="218"/>
      <c r="C385" s="266" t="s">
        <v>697</v>
      </c>
      <c r="D385" s="263"/>
      <c r="E385" s="263"/>
      <c r="F385" s="263"/>
      <c r="G385" s="263"/>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374</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2" x14ac:dyDescent="0.2">
      <c r="A386" s="217"/>
      <c r="B386" s="218"/>
      <c r="C386" s="265" t="s">
        <v>698</v>
      </c>
      <c r="D386" s="255"/>
      <c r="E386" s="256">
        <v>30.376339999999999</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356</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ht="22.5" outlineLevel="1" x14ac:dyDescent="0.2">
      <c r="A387" s="232">
        <v>49</v>
      </c>
      <c r="B387" s="233" t="s">
        <v>699</v>
      </c>
      <c r="C387" s="250" t="s">
        <v>700</v>
      </c>
      <c r="D387" s="234" t="s">
        <v>701</v>
      </c>
      <c r="E387" s="235">
        <v>0.69147999999999998</v>
      </c>
      <c r="F387" s="236"/>
      <c r="G387" s="237">
        <f>ROUND(E387*F387,2)</f>
        <v>0</v>
      </c>
      <c r="H387" s="236"/>
      <c r="I387" s="237">
        <f>ROUND(E387*H387,2)</f>
        <v>0</v>
      </c>
      <c r="J387" s="236"/>
      <c r="K387" s="237">
        <f>ROUND(E387*J387,2)</f>
        <v>0</v>
      </c>
      <c r="L387" s="237">
        <v>21</v>
      </c>
      <c r="M387" s="237">
        <f>G387*(1+L387/100)</f>
        <v>0</v>
      </c>
      <c r="N387" s="235">
        <v>1.06325</v>
      </c>
      <c r="O387" s="235">
        <f>ROUND(E387*N387,2)</f>
        <v>0.74</v>
      </c>
      <c r="P387" s="235">
        <v>0</v>
      </c>
      <c r="Q387" s="235">
        <f>ROUND(E387*P387,2)</f>
        <v>0</v>
      </c>
      <c r="R387" s="237" t="s">
        <v>353</v>
      </c>
      <c r="S387" s="237" t="s">
        <v>302</v>
      </c>
      <c r="T387" s="238" t="s">
        <v>354</v>
      </c>
      <c r="U387" s="220">
        <v>15.231</v>
      </c>
      <c r="V387" s="220">
        <f>ROUND(E387*U387,2)</f>
        <v>10.53</v>
      </c>
      <c r="W387" s="220"/>
      <c r="X387" s="220" t="s">
        <v>314</v>
      </c>
      <c r="Y387" s="220" t="s">
        <v>305</v>
      </c>
      <c r="Z387" s="210"/>
      <c r="AA387" s="210"/>
      <c r="AB387" s="210"/>
      <c r="AC387" s="210"/>
      <c r="AD387" s="210"/>
      <c r="AE387" s="210"/>
      <c r="AF387" s="210"/>
      <c r="AG387" s="210" t="s">
        <v>315</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2" x14ac:dyDescent="0.2">
      <c r="A388" s="217"/>
      <c r="B388" s="218"/>
      <c r="C388" s="266" t="s">
        <v>702</v>
      </c>
      <c r="D388" s="263"/>
      <c r="E388" s="263"/>
      <c r="F388" s="263"/>
      <c r="G388" s="263"/>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374</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2" x14ac:dyDescent="0.2">
      <c r="A389" s="217"/>
      <c r="B389" s="218"/>
      <c r="C389" s="265" t="s">
        <v>703</v>
      </c>
      <c r="D389" s="255"/>
      <c r="E389" s="256">
        <v>0.69147999999999998</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356</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ht="22.5" outlineLevel="1" x14ac:dyDescent="0.2">
      <c r="A390" s="232">
        <v>50</v>
      </c>
      <c r="B390" s="233" t="s">
        <v>704</v>
      </c>
      <c r="C390" s="250" t="s">
        <v>705</v>
      </c>
      <c r="D390" s="234" t="s">
        <v>372</v>
      </c>
      <c r="E390" s="235">
        <v>174.82</v>
      </c>
      <c r="F390" s="236"/>
      <c r="G390" s="237">
        <f>ROUND(E390*F390,2)</f>
        <v>0</v>
      </c>
      <c r="H390" s="236"/>
      <c r="I390" s="237">
        <f>ROUND(E390*H390,2)</f>
        <v>0</v>
      </c>
      <c r="J390" s="236"/>
      <c r="K390" s="237">
        <f>ROUND(E390*J390,2)</f>
        <v>0</v>
      </c>
      <c r="L390" s="237">
        <v>21</v>
      </c>
      <c r="M390" s="237">
        <f>G390*(1+L390/100)</f>
        <v>0</v>
      </c>
      <c r="N390" s="235">
        <v>3.5909999999999997E-2</v>
      </c>
      <c r="O390" s="235">
        <f>ROUND(E390*N390,2)</f>
        <v>6.28</v>
      </c>
      <c r="P390" s="235">
        <v>0</v>
      </c>
      <c r="Q390" s="235">
        <f>ROUND(E390*P390,2)</f>
        <v>0</v>
      </c>
      <c r="R390" s="237"/>
      <c r="S390" s="237" t="s">
        <v>313</v>
      </c>
      <c r="T390" s="238" t="s">
        <v>303</v>
      </c>
      <c r="U390" s="220">
        <v>0</v>
      </c>
      <c r="V390" s="220">
        <f>ROUND(E390*U390,2)</f>
        <v>0</v>
      </c>
      <c r="W390" s="220"/>
      <c r="X390" s="220" t="s">
        <v>314</v>
      </c>
      <c r="Y390" s="220" t="s">
        <v>305</v>
      </c>
      <c r="Z390" s="210"/>
      <c r="AA390" s="210"/>
      <c r="AB390" s="210"/>
      <c r="AC390" s="210"/>
      <c r="AD390" s="210"/>
      <c r="AE390" s="210"/>
      <c r="AF390" s="210"/>
      <c r="AG390" s="210" t="s">
        <v>315</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2" x14ac:dyDescent="0.2">
      <c r="A391" s="217"/>
      <c r="B391" s="218"/>
      <c r="C391" s="251" t="s">
        <v>706</v>
      </c>
      <c r="D391" s="247"/>
      <c r="E391" s="247"/>
      <c r="F391" s="247"/>
      <c r="G391" s="247"/>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317</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
      <c r="A392" s="217"/>
      <c r="B392" s="218"/>
      <c r="C392" s="265" t="s">
        <v>707</v>
      </c>
      <c r="D392" s="255"/>
      <c r="E392" s="256">
        <v>2.0699999999999998</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356</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
      <c r="A393" s="217"/>
      <c r="B393" s="218"/>
      <c r="C393" s="265" t="s">
        <v>708</v>
      </c>
      <c r="D393" s="255"/>
      <c r="E393" s="256">
        <v>167.23</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356</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
      <c r="A394" s="217"/>
      <c r="B394" s="218"/>
      <c r="C394" s="265" t="s">
        <v>709</v>
      </c>
      <c r="D394" s="255"/>
      <c r="E394" s="256">
        <v>5.52</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356</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ht="22.5" outlineLevel="1" x14ac:dyDescent="0.2">
      <c r="A395" s="232">
        <v>51</v>
      </c>
      <c r="B395" s="233" t="s">
        <v>710</v>
      </c>
      <c r="C395" s="250" t="s">
        <v>711</v>
      </c>
      <c r="D395" s="234" t="s">
        <v>372</v>
      </c>
      <c r="E395" s="235">
        <v>512.21</v>
      </c>
      <c r="F395" s="236"/>
      <c r="G395" s="237">
        <f>ROUND(E395*F395,2)</f>
        <v>0</v>
      </c>
      <c r="H395" s="236"/>
      <c r="I395" s="237">
        <f>ROUND(E395*H395,2)</f>
        <v>0</v>
      </c>
      <c r="J395" s="236"/>
      <c r="K395" s="237">
        <f>ROUND(E395*J395,2)</f>
        <v>0</v>
      </c>
      <c r="L395" s="237">
        <v>21</v>
      </c>
      <c r="M395" s="237">
        <f>G395*(1+L395/100)</f>
        <v>0</v>
      </c>
      <c r="N395" s="235">
        <v>0.1111</v>
      </c>
      <c r="O395" s="235">
        <f>ROUND(E395*N395,2)</f>
        <v>56.91</v>
      </c>
      <c r="P395" s="235">
        <v>0</v>
      </c>
      <c r="Q395" s="235">
        <f>ROUND(E395*P395,2)</f>
        <v>0</v>
      </c>
      <c r="R395" s="237" t="s">
        <v>353</v>
      </c>
      <c r="S395" s="237" t="s">
        <v>302</v>
      </c>
      <c r="T395" s="238" t="s">
        <v>354</v>
      </c>
      <c r="U395" s="220">
        <v>0.13100000000000001</v>
      </c>
      <c r="V395" s="220">
        <f>ROUND(E395*U395,2)</f>
        <v>67.099999999999994</v>
      </c>
      <c r="W395" s="220"/>
      <c r="X395" s="220" t="s">
        <v>314</v>
      </c>
      <c r="Y395" s="220" t="s">
        <v>305</v>
      </c>
      <c r="Z395" s="210"/>
      <c r="AA395" s="210"/>
      <c r="AB395" s="210"/>
      <c r="AC395" s="210"/>
      <c r="AD395" s="210"/>
      <c r="AE395" s="210"/>
      <c r="AF395" s="210"/>
      <c r="AG395" s="210" t="s">
        <v>315</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2" x14ac:dyDescent="0.2">
      <c r="A396" s="217"/>
      <c r="B396" s="218"/>
      <c r="C396" s="266" t="s">
        <v>712</v>
      </c>
      <c r="D396" s="263"/>
      <c r="E396" s="263"/>
      <c r="F396" s="263"/>
      <c r="G396" s="263"/>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374</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
      <c r="A397" s="217"/>
      <c r="B397" s="218"/>
      <c r="C397" s="270" t="s">
        <v>445</v>
      </c>
      <c r="D397" s="264"/>
      <c r="E397" s="264"/>
      <c r="F397" s="264"/>
      <c r="G397" s="264"/>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317</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2" x14ac:dyDescent="0.2">
      <c r="A398" s="217"/>
      <c r="B398" s="218"/>
      <c r="C398" s="265" t="s">
        <v>713</v>
      </c>
      <c r="D398" s="255"/>
      <c r="E398" s="256">
        <v>7.81</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356</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3" x14ac:dyDescent="0.2">
      <c r="A399" s="217"/>
      <c r="B399" s="218"/>
      <c r="C399" s="265" t="s">
        <v>714</v>
      </c>
      <c r="D399" s="255"/>
      <c r="E399" s="256">
        <v>3.72</v>
      </c>
      <c r="F399" s="220"/>
      <c r="G399" s="220"/>
      <c r="H399" s="220"/>
      <c r="I399" s="220"/>
      <c r="J399" s="220"/>
      <c r="K399" s="220"/>
      <c r="L399" s="220"/>
      <c r="M399" s="220"/>
      <c r="N399" s="219"/>
      <c r="O399" s="219"/>
      <c r="P399" s="219"/>
      <c r="Q399" s="219"/>
      <c r="R399" s="220"/>
      <c r="S399" s="220"/>
      <c r="T399" s="220"/>
      <c r="U399" s="220"/>
      <c r="V399" s="220"/>
      <c r="W399" s="220"/>
      <c r="X399" s="220"/>
      <c r="Y399" s="220"/>
      <c r="Z399" s="210"/>
      <c r="AA399" s="210"/>
      <c r="AB399" s="210"/>
      <c r="AC399" s="210"/>
      <c r="AD399" s="210"/>
      <c r="AE399" s="210"/>
      <c r="AF399" s="210"/>
      <c r="AG399" s="210" t="s">
        <v>356</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3" x14ac:dyDescent="0.2">
      <c r="A400" s="217"/>
      <c r="B400" s="218"/>
      <c r="C400" s="265" t="s">
        <v>715</v>
      </c>
      <c r="D400" s="255"/>
      <c r="E400" s="256">
        <v>86.52</v>
      </c>
      <c r="F400" s="220"/>
      <c r="G400" s="220"/>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356</v>
      </c>
      <c r="AH400" s="210">
        <v>0</v>
      </c>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3" x14ac:dyDescent="0.2">
      <c r="A401" s="217"/>
      <c r="B401" s="218"/>
      <c r="C401" s="265" t="s">
        <v>716</v>
      </c>
      <c r="D401" s="255"/>
      <c r="E401" s="256">
        <v>4.09</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356</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3" x14ac:dyDescent="0.2">
      <c r="A402" s="217"/>
      <c r="B402" s="218"/>
      <c r="C402" s="265" t="s">
        <v>717</v>
      </c>
      <c r="D402" s="255"/>
      <c r="E402" s="256">
        <v>16.440000000000001</v>
      </c>
      <c r="F402" s="220"/>
      <c r="G402" s="220"/>
      <c r="H402" s="220"/>
      <c r="I402" s="220"/>
      <c r="J402" s="220"/>
      <c r="K402" s="220"/>
      <c r="L402" s="220"/>
      <c r="M402" s="220"/>
      <c r="N402" s="219"/>
      <c r="O402" s="219"/>
      <c r="P402" s="219"/>
      <c r="Q402" s="219"/>
      <c r="R402" s="220"/>
      <c r="S402" s="220"/>
      <c r="T402" s="220"/>
      <c r="U402" s="220"/>
      <c r="V402" s="220"/>
      <c r="W402" s="220"/>
      <c r="X402" s="220"/>
      <c r="Y402" s="220"/>
      <c r="Z402" s="210"/>
      <c r="AA402" s="210"/>
      <c r="AB402" s="210"/>
      <c r="AC402" s="210"/>
      <c r="AD402" s="210"/>
      <c r="AE402" s="210"/>
      <c r="AF402" s="210"/>
      <c r="AG402" s="210" t="s">
        <v>356</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3" x14ac:dyDescent="0.2">
      <c r="A403" s="217"/>
      <c r="B403" s="218"/>
      <c r="C403" s="265" t="s">
        <v>718</v>
      </c>
      <c r="D403" s="255"/>
      <c r="E403" s="256">
        <v>11.35</v>
      </c>
      <c r="F403" s="220"/>
      <c r="G403" s="220"/>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356</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3" x14ac:dyDescent="0.2">
      <c r="A404" s="217"/>
      <c r="B404" s="218"/>
      <c r="C404" s="265" t="s">
        <v>719</v>
      </c>
      <c r="D404" s="255"/>
      <c r="E404" s="256">
        <v>6.55</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356</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3" x14ac:dyDescent="0.2">
      <c r="A405" s="217"/>
      <c r="B405" s="218"/>
      <c r="C405" s="265" t="s">
        <v>720</v>
      </c>
      <c r="D405" s="255"/>
      <c r="E405" s="256">
        <v>6.37</v>
      </c>
      <c r="F405" s="220"/>
      <c r="G405" s="220"/>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356</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
      <c r="A406" s="217"/>
      <c r="B406" s="218"/>
      <c r="C406" s="265" t="s">
        <v>721</v>
      </c>
      <c r="D406" s="255"/>
      <c r="E406" s="256">
        <v>36.79</v>
      </c>
      <c r="F406" s="220"/>
      <c r="G406" s="220"/>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356</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3" x14ac:dyDescent="0.2">
      <c r="A407" s="217"/>
      <c r="B407" s="218"/>
      <c r="C407" s="265" t="s">
        <v>722</v>
      </c>
      <c r="D407" s="255"/>
      <c r="E407" s="256">
        <v>11.28</v>
      </c>
      <c r="F407" s="220"/>
      <c r="G407" s="220"/>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356</v>
      </c>
      <c r="AH407" s="210">
        <v>0</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3" x14ac:dyDescent="0.2">
      <c r="A408" s="217"/>
      <c r="B408" s="218"/>
      <c r="C408" s="265" t="s">
        <v>723</v>
      </c>
      <c r="D408" s="255"/>
      <c r="E408" s="256">
        <v>7.79</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356</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3" x14ac:dyDescent="0.2">
      <c r="A409" s="217"/>
      <c r="B409" s="218"/>
      <c r="C409" s="265" t="s">
        <v>724</v>
      </c>
      <c r="D409" s="255"/>
      <c r="E409" s="256">
        <v>19.61</v>
      </c>
      <c r="F409" s="220"/>
      <c r="G409" s="220"/>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356</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3" x14ac:dyDescent="0.2">
      <c r="A410" s="217"/>
      <c r="B410" s="218"/>
      <c r="C410" s="265" t="s">
        <v>725</v>
      </c>
      <c r="D410" s="255"/>
      <c r="E410" s="256">
        <v>12.3</v>
      </c>
      <c r="F410" s="220"/>
      <c r="G410" s="220"/>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356</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3" x14ac:dyDescent="0.2">
      <c r="A411" s="217"/>
      <c r="B411" s="218"/>
      <c r="C411" s="265" t="s">
        <v>726</v>
      </c>
      <c r="D411" s="255"/>
      <c r="E411" s="256">
        <v>18.11</v>
      </c>
      <c r="F411" s="220"/>
      <c r="G411" s="220"/>
      <c r="H411" s="220"/>
      <c r="I411" s="220"/>
      <c r="J411" s="220"/>
      <c r="K411" s="220"/>
      <c r="L411" s="220"/>
      <c r="M411" s="220"/>
      <c r="N411" s="219"/>
      <c r="O411" s="219"/>
      <c r="P411" s="219"/>
      <c r="Q411" s="219"/>
      <c r="R411" s="220"/>
      <c r="S411" s="220"/>
      <c r="T411" s="220"/>
      <c r="U411" s="220"/>
      <c r="V411" s="220"/>
      <c r="W411" s="220"/>
      <c r="X411" s="220"/>
      <c r="Y411" s="220"/>
      <c r="Z411" s="210"/>
      <c r="AA411" s="210"/>
      <c r="AB411" s="210"/>
      <c r="AC411" s="210"/>
      <c r="AD411" s="210"/>
      <c r="AE411" s="210"/>
      <c r="AF411" s="210"/>
      <c r="AG411" s="210" t="s">
        <v>356</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3" x14ac:dyDescent="0.2">
      <c r="A412" s="217"/>
      <c r="B412" s="218"/>
      <c r="C412" s="265" t="s">
        <v>727</v>
      </c>
      <c r="D412" s="255"/>
      <c r="E412" s="256">
        <v>10.96</v>
      </c>
      <c r="F412" s="220"/>
      <c r="G412" s="220"/>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356</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3" x14ac:dyDescent="0.2">
      <c r="A413" s="217"/>
      <c r="B413" s="218"/>
      <c r="C413" s="265" t="s">
        <v>728</v>
      </c>
      <c r="D413" s="255"/>
      <c r="E413" s="256">
        <v>10.96</v>
      </c>
      <c r="F413" s="220"/>
      <c r="G413" s="220"/>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356</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3" x14ac:dyDescent="0.2">
      <c r="A414" s="217"/>
      <c r="B414" s="218"/>
      <c r="C414" s="265" t="s">
        <v>729</v>
      </c>
      <c r="D414" s="255"/>
      <c r="E414" s="256">
        <v>39.65</v>
      </c>
      <c r="F414" s="220"/>
      <c r="G414" s="220"/>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356</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3" x14ac:dyDescent="0.2">
      <c r="A415" s="217"/>
      <c r="B415" s="218"/>
      <c r="C415" s="265" t="s">
        <v>730</v>
      </c>
      <c r="D415" s="255"/>
      <c r="E415" s="256">
        <v>10.96</v>
      </c>
      <c r="F415" s="220"/>
      <c r="G415" s="220"/>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356</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3" x14ac:dyDescent="0.2">
      <c r="A416" s="217"/>
      <c r="B416" s="218"/>
      <c r="C416" s="265" t="s">
        <v>731</v>
      </c>
      <c r="D416" s="255"/>
      <c r="E416" s="256">
        <v>10.96</v>
      </c>
      <c r="F416" s="220"/>
      <c r="G416" s="220"/>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356</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3" x14ac:dyDescent="0.2">
      <c r="A417" s="217"/>
      <c r="B417" s="218"/>
      <c r="C417" s="265" t="s">
        <v>732</v>
      </c>
      <c r="D417" s="255"/>
      <c r="E417" s="256">
        <v>9.42</v>
      </c>
      <c r="F417" s="220"/>
      <c r="G417" s="220"/>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356</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3" x14ac:dyDescent="0.2">
      <c r="A418" s="217"/>
      <c r="B418" s="218"/>
      <c r="C418" s="265" t="s">
        <v>733</v>
      </c>
      <c r="D418" s="255"/>
      <c r="E418" s="256">
        <v>3.46</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356</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3" x14ac:dyDescent="0.2">
      <c r="A419" s="217"/>
      <c r="B419" s="218"/>
      <c r="C419" s="271" t="s">
        <v>734</v>
      </c>
      <c r="D419" s="261"/>
      <c r="E419" s="262">
        <v>345.1</v>
      </c>
      <c r="F419" s="220"/>
      <c r="G419" s="220"/>
      <c r="H419" s="220"/>
      <c r="I419" s="220"/>
      <c r="J419" s="220"/>
      <c r="K419" s="220"/>
      <c r="L419" s="220"/>
      <c r="M419" s="220"/>
      <c r="N419" s="219"/>
      <c r="O419" s="219"/>
      <c r="P419" s="219"/>
      <c r="Q419" s="219"/>
      <c r="R419" s="220"/>
      <c r="S419" s="220"/>
      <c r="T419" s="220"/>
      <c r="U419" s="220"/>
      <c r="V419" s="220"/>
      <c r="W419" s="220"/>
      <c r="X419" s="220"/>
      <c r="Y419" s="220"/>
      <c r="Z419" s="210"/>
      <c r="AA419" s="210"/>
      <c r="AB419" s="210"/>
      <c r="AC419" s="210"/>
      <c r="AD419" s="210"/>
      <c r="AE419" s="210"/>
      <c r="AF419" s="210"/>
      <c r="AG419" s="210" t="s">
        <v>356</v>
      </c>
      <c r="AH419" s="210">
        <v>1</v>
      </c>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3" x14ac:dyDescent="0.2">
      <c r="A420" s="217"/>
      <c r="B420" s="218"/>
      <c r="C420" s="265" t="s">
        <v>735</v>
      </c>
      <c r="D420" s="255"/>
      <c r="E420" s="256">
        <v>4.71</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356</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3" x14ac:dyDescent="0.2">
      <c r="A421" s="217"/>
      <c r="B421" s="218"/>
      <c r="C421" s="265" t="s">
        <v>736</v>
      </c>
      <c r="D421" s="255"/>
      <c r="E421" s="256">
        <v>1.23</v>
      </c>
      <c r="F421" s="220"/>
      <c r="G421" s="220"/>
      <c r="H421" s="220"/>
      <c r="I421" s="220"/>
      <c r="J421" s="220"/>
      <c r="K421" s="220"/>
      <c r="L421" s="220"/>
      <c r="M421" s="220"/>
      <c r="N421" s="219"/>
      <c r="O421" s="219"/>
      <c r="P421" s="219"/>
      <c r="Q421" s="219"/>
      <c r="R421" s="220"/>
      <c r="S421" s="220"/>
      <c r="T421" s="220"/>
      <c r="U421" s="220"/>
      <c r="V421" s="220"/>
      <c r="W421" s="220"/>
      <c r="X421" s="220"/>
      <c r="Y421" s="220"/>
      <c r="Z421" s="210"/>
      <c r="AA421" s="210"/>
      <c r="AB421" s="210"/>
      <c r="AC421" s="210"/>
      <c r="AD421" s="210"/>
      <c r="AE421" s="210"/>
      <c r="AF421" s="210"/>
      <c r="AG421" s="210" t="s">
        <v>356</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3" x14ac:dyDescent="0.2">
      <c r="A422" s="217"/>
      <c r="B422" s="218"/>
      <c r="C422" s="265" t="s">
        <v>737</v>
      </c>
      <c r="D422" s="255"/>
      <c r="E422" s="256">
        <v>1.25</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356</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3" x14ac:dyDescent="0.2">
      <c r="A423" s="217"/>
      <c r="B423" s="218"/>
      <c r="C423" s="265" t="s">
        <v>738</v>
      </c>
      <c r="D423" s="255"/>
      <c r="E423" s="256">
        <v>6.28</v>
      </c>
      <c r="F423" s="220"/>
      <c r="G423" s="220"/>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356</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
      <c r="A424" s="217"/>
      <c r="B424" s="218"/>
      <c r="C424" s="265" t="s">
        <v>739</v>
      </c>
      <c r="D424" s="255"/>
      <c r="E424" s="256">
        <v>4.25</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356</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3" x14ac:dyDescent="0.2">
      <c r="A425" s="217"/>
      <c r="B425" s="218"/>
      <c r="C425" s="265" t="s">
        <v>740</v>
      </c>
      <c r="D425" s="255"/>
      <c r="E425" s="256">
        <v>1.96</v>
      </c>
      <c r="F425" s="220"/>
      <c r="G425" s="220"/>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356</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3" x14ac:dyDescent="0.2">
      <c r="A426" s="217"/>
      <c r="B426" s="218"/>
      <c r="C426" s="265" t="s">
        <v>741</v>
      </c>
      <c r="D426" s="255"/>
      <c r="E426" s="256">
        <v>6.76</v>
      </c>
      <c r="F426" s="220"/>
      <c r="G426" s="220"/>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356</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3" x14ac:dyDescent="0.2">
      <c r="A427" s="217"/>
      <c r="B427" s="218"/>
      <c r="C427" s="265" t="s">
        <v>742</v>
      </c>
      <c r="D427" s="255"/>
      <c r="E427" s="256">
        <v>1.84</v>
      </c>
      <c r="F427" s="220"/>
      <c r="G427" s="220"/>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356</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3" x14ac:dyDescent="0.2">
      <c r="A428" s="217"/>
      <c r="B428" s="218"/>
      <c r="C428" s="265" t="s">
        <v>743</v>
      </c>
      <c r="D428" s="255"/>
      <c r="E428" s="256">
        <v>2.48</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356</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3" x14ac:dyDescent="0.2">
      <c r="A429" s="217"/>
      <c r="B429" s="218"/>
      <c r="C429" s="265" t="s">
        <v>744</v>
      </c>
      <c r="D429" s="255"/>
      <c r="E429" s="256">
        <v>2.44</v>
      </c>
      <c r="F429" s="220"/>
      <c r="G429" s="220"/>
      <c r="H429" s="220"/>
      <c r="I429" s="220"/>
      <c r="J429" s="220"/>
      <c r="K429" s="220"/>
      <c r="L429" s="220"/>
      <c r="M429" s="220"/>
      <c r="N429" s="219"/>
      <c r="O429" s="219"/>
      <c r="P429" s="219"/>
      <c r="Q429" s="219"/>
      <c r="R429" s="220"/>
      <c r="S429" s="220"/>
      <c r="T429" s="220"/>
      <c r="U429" s="220"/>
      <c r="V429" s="220"/>
      <c r="W429" s="220"/>
      <c r="X429" s="220"/>
      <c r="Y429" s="220"/>
      <c r="Z429" s="210"/>
      <c r="AA429" s="210"/>
      <c r="AB429" s="210"/>
      <c r="AC429" s="210"/>
      <c r="AD429" s="210"/>
      <c r="AE429" s="210"/>
      <c r="AF429" s="210"/>
      <c r="AG429" s="210" t="s">
        <v>356</v>
      </c>
      <c r="AH429" s="210">
        <v>0</v>
      </c>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3" x14ac:dyDescent="0.2">
      <c r="A430" s="217"/>
      <c r="B430" s="218"/>
      <c r="C430" s="265" t="s">
        <v>745</v>
      </c>
      <c r="D430" s="255"/>
      <c r="E430" s="256">
        <v>1.42</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356</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
      <c r="A431" s="217"/>
      <c r="B431" s="218"/>
      <c r="C431" s="265" t="s">
        <v>746</v>
      </c>
      <c r="D431" s="255"/>
      <c r="E431" s="256">
        <v>8.0299999999999994</v>
      </c>
      <c r="F431" s="220"/>
      <c r="G431" s="220"/>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356</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
      <c r="A432" s="217"/>
      <c r="B432" s="218"/>
      <c r="C432" s="265" t="s">
        <v>747</v>
      </c>
      <c r="D432" s="255"/>
      <c r="E432" s="256">
        <v>7.15</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356</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3" x14ac:dyDescent="0.2">
      <c r="A433" s="217"/>
      <c r="B433" s="218"/>
      <c r="C433" s="265" t="s">
        <v>748</v>
      </c>
      <c r="D433" s="255"/>
      <c r="E433" s="256">
        <v>1.65</v>
      </c>
      <c r="F433" s="220"/>
      <c r="G433" s="220"/>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356</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3" x14ac:dyDescent="0.2">
      <c r="A434" s="217"/>
      <c r="B434" s="218"/>
      <c r="C434" s="265" t="s">
        <v>749</v>
      </c>
      <c r="D434" s="255"/>
      <c r="E434" s="256">
        <v>1.63</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356</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3" x14ac:dyDescent="0.2">
      <c r="A435" s="217"/>
      <c r="B435" s="218"/>
      <c r="C435" s="265" t="s">
        <v>750</v>
      </c>
      <c r="D435" s="255"/>
      <c r="E435" s="256">
        <v>8.0299999999999994</v>
      </c>
      <c r="F435" s="220"/>
      <c r="G435" s="220"/>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356</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3" x14ac:dyDescent="0.2">
      <c r="A436" s="217"/>
      <c r="B436" s="218"/>
      <c r="C436" s="265" t="s">
        <v>751</v>
      </c>
      <c r="D436" s="255"/>
      <c r="E436" s="256">
        <v>7.15</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356</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
      <c r="A437" s="217"/>
      <c r="B437" s="218"/>
      <c r="C437" s="265" t="s">
        <v>752</v>
      </c>
      <c r="D437" s="255"/>
      <c r="E437" s="256">
        <v>1.65</v>
      </c>
      <c r="F437" s="220"/>
      <c r="G437" s="220"/>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356</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3" x14ac:dyDescent="0.2">
      <c r="A438" s="217"/>
      <c r="B438" s="218"/>
      <c r="C438" s="265" t="s">
        <v>753</v>
      </c>
      <c r="D438" s="255"/>
      <c r="E438" s="256">
        <v>1.65</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356</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3" x14ac:dyDescent="0.2">
      <c r="A439" s="217"/>
      <c r="B439" s="218"/>
      <c r="C439" s="265" t="s">
        <v>754</v>
      </c>
      <c r="D439" s="255"/>
      <c r="E439" s="256">
        <v>7.7</v>
      </c>
      <c r="F439" s="220"/>
      <c r="G439" s="220"/>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356</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3" x14ac:dyDescent="0.2">
      <c r="A440" s="217"/>
      <c r="B440" s="218"/>
      <c r="C440" s="265" t="s">
        <v>755</v>
      </c>
      <c r="D440" s="255"/>
      <c r="E440" s="256">
        <v>7.45</v>
      </c>
      <c r="F440" s="220"/>
      <c r="G440" s="220"/>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356</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
      <c r="A441" s="217"/>
      <c r="B441" s="218"/>
      <c r="C441" s="265" t="s">
        <v>756</v>
      </c>
      <c r="D441" s="255"/>
      <c r="E441" s="256">
        <v>2.15</v>
      </c>
      <c r="F441" s="220"/>
      <c r="G441" s="220"/>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356</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
      <c r="A442" s="217"/>
      <c r="B442" s="218"/>
      <c r="C442" s="265" t="s">
        <v>757</v>
      </c>
      <c r="D442" s="255"/>
      <c r="E442" s="256">
        <v>4.4800000000000004</v>
      </c>
      <c r="F442" s="220"/>
      <c r="G442" s="220"/>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356</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3" x14ac:dyDescent="0.2">
      <c r="A443" s="217"/>
      <c r="B443" s="218"/>
      <c r="C443" s="265" t="s">
        <v>758</v>
      </c>
      <c r="D443" s="255"/>
      <c r="E443" s="256">
        <v>2.12</v>
      </c>
      <c r="F443" s="220"/>
      <c r="G443" s="220"/>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356</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3" x14ac:dyDescent="0.2">
      <c r="A444" s="217"/>
      <c r="B444" s="218"/>
      <c r="C444" s="265" t="s">
        <v>759</v>
      </c>
      <c r="D444" s="255"/>
      <c r="E444" s="256">
        <v>3.98</v>
      </c>
      <c r="F444" s="220"/>
      <c r="G444" s="220"/>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356</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3" x14ac:dyDescent="0.2">
      <c r="A445" s="217"/>
      <c r="B445" s="218"/>
      <c r="C445" s="265" t="s">
        <v>760</v>
      </c>
      <c r="D445" s="255"/>
      <c r="E445" s="256">
        <v>2.2200000000000002</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356</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3" x14ac:dyDescent="0.2">
      <c r="A446" s="217"/>
      <c r="B446" s="218"/>
      <c r="C446" s="265" t="s">
        <v>761</v>
      </c>
      <c r="D446" s="255"/>
      <c r="E446" s="256">
        <v>3.03</v>
      </c>
      <c r="F446" s="220"/>
      <c r="G446" s="220"/>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356</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3" x14ac:dyDescent="0.2">
      <c r="A447" s="217"/>
      <c r="B447" s="218"/>
      <c r="C447" s="271" t="s">
        <v>734</v>
      </c>
      <c r="D447" s="261"/>
      <c r="E447" s="262">
        <v>104.69</v>
      </c>
      <c r="F447" s="220"/>
      <c r="G447" s="220"/>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356</v>
      </c>
      <c r="AH447" s="210">
        <v>1</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3" x14ac:dyDescent="0.2">
      <c r="A448" s="217"/>
      <c r="B448" s="218"/>
      <c r="C448" s="265" t="s">
        <v>762</v>
      </c>
      <c r="D448" s="255"/>
      <c r="E448" s="256">
        <v>31.44</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356</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
      <c r="A449" s="217"/>
      <c r="B449" s="218"/>
      <c r="C449" s="265" t="s">
        <v>763</v>
      </c>
      <c r="D449" s="255"/>
      <c r="E449" s="256">
        <v>30.98</v>
      </c>
      <c r="F449" s="220"/>
      <c r="G449" s="220"/>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356</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
      <c r="A450" s="217"/>
      <c r="B450" s="218"/>
      <c r="C450" s="271" t="s">
        <v>734</v>
      </c>
      <c r="D450" s="261"/>
      <c r="E450" s="262">
        <v>62.42</v>
      </c>
      <c r="F450" s="220"/>
      <c r="G450" s="220"/>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356</v>
      </c>
      <c r="AH450" s="210">
        <v>1</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ht="22.5" outlineLevel="1" x14ac:dyDescent="0.2">
      <c r="A451" s="232">
        <v>52</v>
      </c>
      <c r="B451" s="233" t="s">
        <v>764</v>
      </c>
      <c r="C451" s="250" t="s">
        <v>765</v>
      </c>
      <c r="D451" s="234" t="s">
        <v>372</v>
      </c>
      <c r="E451" s="235">
        <v>2173.6799999999998</v>
      </c>
      <c r="F451" s="236"/>
      <c r="G451" s="237">
        <f>ROUND(E451*F451,2)</f>
        <v>0</v>
      </c>
      <c r="H451" s="236"/>
      <c r="I451" s="237">
        <f>ROUND(E451*H451,2)</f>
        <v>0</v>
      </c>
      <c r="J451" s="236"/>
      <c r="K451" s="237">
        <f>ROUND(E451*J451,2)</f>
        <v>0</v>
      </c>
      <c r="L451" s="237">
        <v>21</v>
      </c>
      <c r="M451" s="237">
        <f>G451*(1+L451/100)</f>
        <v>0</v>
      </c>
      <c r="N451" s="235">
        <v>1.111E-2</v>
      </c>
      <c r="O451" s="235">
        <f>ROUND(E451*N451,2)</f>
        <v>24.15</v>
      </c>
      <c r="P451" s="235">
        <v>0</v>
      </c>
      <c r="Q451" s="235">
        <f>ROUND(E451*P451,2)</f>
        <v>0</v>
      </c>
      <c r="R451" s="237" t="s">
        <v>353</v>
      </c>
      <c r="S451" s="237" t="s">
        <v>302</v>
      </c>
      <c r="T451" s="238" t="s">
        <v>354</v>
      </c>
      <c r="U451" s="220">
        <v>4.0000000000000001E-3</v>
      </c>
      <c r="V451" s="220">
        <f>ROUND(E451*U451,2)</f>
        <v>8.69</v>
      </c>
      <c r="W451" s="220"/>
      <c r="X451" s="220" t="s">
        <v>314</v>
      </c>
      <c r="Y451" s="220" t="s">
        <v>305</v>
      </c>
      <c r="Z451" s="210"/>
      <c r="AA451" s="210"/>
      <c r="AB451" s="210"/>
      <c r="AC451" s="210"/>
      <c r="AD451" s="210"/>
      <c r="AE451" s="210"/>
      <c r="AF451" s="210"/>
      <c r="AG451" s="210" t="s">
        <v>315</v>
      </c>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2" x14ac:dyDescent="0.2">
      <c r="A452" s="217"/>
      <c r="B452" s="218"/>
      <c r="C452" s="266" t="s">
        <v>712</v>
      </c>
      <c r="D452" s="263"/>
      <c r="E452" s="263"/>
      <c r="F452" s="263"/>
      <c r="G452" s="263"/>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374</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67" t="s">
        <v>410</v>
      </c>
      <c r="D453" s="257"/>
      <c r="E453" s="258"/>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356</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
      <c r="A454" s="217"/>
      <c r="B454" s="218"/>
      <c r="C454" s="268" t="s">
        <v>766</v>
      </c>
      <c r="D454" s="257"/>
      <c r="E454" s="258">
        <v>7.81</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356</v>
      </c>
      <c r="AH454" s="210">
        <v>2</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
      <c r="A455" s="217"/>
      <c r="B455" s="218"/>
      <c r="C455" s="268" t="s">
        <v>767</v>
      </c>
      <c r="D455" s="257"/>
      <c r="E455" s="258">
        <v>3.72</v>
      </c>
      <c r="F455" s="220"/>
      <c r="G455" s="220"/>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356</v>
      </c>
      <c r="AH455" s="210">
        <v>2</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
      <c r="A456" s="217"/>
      <c r="B456" s="218"/>
      <c r="C456" s="268" t="s">
        <v>768</v>
      </c>
      <c r="D456" s="257"/>
      <c r="E456" s="258">
        <v>86.52</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356</v>
      </c>
      <c r="AH456" s="210">
        <v>2</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
      <c r="A457" s="217"/>
      <c r="B457" s="218"/>
      <c r="C457" s="268" t="s">
        <v>769</v>
      </c>
      <c r="D457" s="257"/>
      <c r="E457" s="258">
        <v>4.09</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356</v>
      </c>
      <c r="AH457" s="210">
        <v>2</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3" x14ac:dyDescent="0.2">
      <c r="A458" s="217"/>
      <c r="B458" s="218"/>
      <c r="C458" s="268" t="s">
        <v>770</v>
      </c>
      <c r="D458" s="257"/>
      <c r="E458" s="258">
        <v>16.440000000000001</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356</v>
      </c>
      <c r="AH458" s="210">
        <v>2</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3" x14ac:dyDescent="0.2">
      <c r="A459" s="217"/>
      <c r="B459" s="218"/>
      <c r="C459" s="268" t="s">
        <v>771</v>
      </c>
      <c r="D459" s="257"/>
      <c r="E459" s="258">
        <v>11.35</v>
      </c>
      <c r="F459" s="220"/>
      <c r="G459" s="220"/>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356</v>
      </c>
      <c r="AH459" s="210">
        <v>2</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3" x14ac:dyDescent="0.2">
      <c r="A460" s="217"/>
      <c r="B460" s="218"/>
      <c r="C460" s="268" t="s">
        <v>772</v>
      </c>
      <c r="D460" s="257"/>
      <c r="E460" s="258">
        <v>6.55</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356</v>
      </c>
      <c r="AH460" s="210">
        <v>2</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3" x14ac:dyDescent="0.2">
      <c r="A461" s="217"/>
      <c r="B461" s="218"/>
      <c r="C461" s="268" t="s">
        <v>773</v>
      </c>
      <c r="D461" s="257"/>
      <c r="E461" s="258">
        <v>6.37</v>
      </c>
      <c r="F461" s="220"/>
      <c r="G461" s="220"/>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356</v>
      </c>
      <c r="AH461" s="210">
        <v>2</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3" x14ac:dyDescent="0.2">
      <c r="A462" s="217"/>
      <c r="B462" s="218"/>
      <c r="C462" s="268" t="s">
        <v>774</v>
      </c>
      <c r="D462" s="257"/>
      <c r="E462" s="258">
        <v>36.79</v>
      </c>
      <c r="F462" s="220"/>
      <c r="G462" s="220"/>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356</v>
      </c>
      <c r="AH462" s="210">
        <v>2</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3" x14ac:dyDescent="0.2">
      <c r="A463" s="217"/>
      <c r="B463" s="218"/>
      <c r="C463" s="268" t="s">
        <v>775</v>
      </c>
      <c r="D463" s="257"/>
      <c r="E463" s="258">
        <v>11.28</v>
      </c>
      <c r="F463" s="220"/>
      <c r="G463" s="220"/>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356</v>
      </c>
      <c r="AH463" s="210">
        <v>2</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3" x14ac:dyDescent="0.2">
      <c r="A464" s="217"/>
      <c r="B464" s="218"/>
      <c r="C464" s="268" t="s">
        <v>776</v>
      </c>
      <c r="D464" s="257"/>
      <c r="E464" s="258">
        <v>7.79</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356</v>
      </c>
      <c r="AH464" s="210">
        <v>2</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3" x14ac:dyDescent="0.2">
      <c r="A465" s="217"/>
      <c r="B465" s="218"/>
      <c r="C465" s="268" t="s">
        <v>777</v>
      </c>
      <c r="D465" s="257"/>
      <c r="E465" s="258">
        <v>19.61</v>
      </c>
      <c r="F465" s="220"/>
      <c r="G465" s="220"/>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356</v>
      </c>
      <c r="AH465" s="210">
        <v>2</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3" x14ac:dyDescent="0.2">
      <c r="A466" s="217"/>
      <c r="B466" s="218"/>
      <c r="C466" s="268" t="s">
        <v>778</v>
      </c>
      <c r="D466" s="257"/>
      <c r="E466" s="258">
        <v>12.3</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356</v>
      </c>
      <c r="AH466" s="210">
        <v>2</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3" x14ac:dyDescent="0.2">
      <c r="A467" s="217"/>
      <c r="B467" s="218"/>
      <c r="C467" s="268" t="s">
        <v>779</v>
      </c>
      <c r="D467" s="257"/>
      <c r="E467" s="258">
        <v>18.11</v>
      </c>
      <c r="F467" s="220"/>
      <c r="G467" s="220"/>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356</v>
      </c>
      <c r="AH467" s="210">
        <v>2</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3" x14ac:dyDescent="0.2">
      <c r="A468" s="217"/>
      <c r="B468" s="218"/>
      <c r="C468" s="268" t="s">
        <v>780</v>
      </c>
      <c r="D468" s="257"/>
      <c r="E468" s="258">
        <v>10.96</v>
      </c>
      <c r="F468" s="220"/>
      <c r="G468" s="220"/>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356</v>
      </c>
      <c r="AH468" s="210">
        <v>2</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3" x14ac:dyDescent="0.2">
      <c r="A469" s="217"/>
      <c r="B469" s="218"/>
      <c r="C469" s="268" t="s">
        <v>781</v>
      </c>
      <c r="D469" s="257"/>
      <c r="E469" s="258">
        <v>10.96</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356</v>
      </c>
      <c r="AH469" s="210">
        <v>2</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
      <c r="A470" s="217"/>
      <c r="B470" s="218"/>
      <c r="C470" s="268" t="s">
        <v>782</v>
      </c>
      <c r="D470" s="257"/>
      <c r="E470" s="258">
        <v>39.65</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356</v>
      </c>
      <c r="AH470" s="210">
        <v>2</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
      <c r="A471" s="217"/>
      <c r="B471" s="218"/>
      <c r="C471" s="268" t="s">
        <v>783</v>
      </c>
      <c r="D471" s="257"/>
      <c r="E471" s="258">
        <v>10.96</v>
      </c>
      <c r="F471" s="220"/>
      <c r="G471" s="220"/>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356</v>
      </c>
      <c r="AH471" s="210">
        <v>2</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
      <c r="A472" s="217"/>
      <c r="B472" s="218"/>
      <c r="C472" s="268" t="s">
        <v>784</v>
      </c>
      <c r="D472" s="257"/>
      <c r="E472" s="258">
        <v>10.96</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356</v>
      </c>
      <c r="AH472" s="210">
        <v>2</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3" x14ac:dyDescent="0.2">
      <c r="A473" s="217"/>
      <c r="B473" s="218"/>
      <c r="C473" s="268" t="s">
        <v>785</v>
      </c>
      <c r="D473" s="257"/>
      <c r="E473" s="258">
        <v>9.42</v>
      </c>
      <c r="F473" s="220"/>
      <c r="G473" s="220"/>
      <c r="H473" s="220"/>
      <c r="I473" s="220"/>
      <c r="J473" s="220"/>
      <c r="K473" s="220"/>
      <c r="L473" s="220"/>
      <c r="M473" s="220"/>
      <c r="N473" s="219"/>
      <c r="O473" s="219"/>
      <c r="P473" s="219"/>
      <c r="Q473" s="219"/>
      <c r="R473" s="220"/>
      <c r="S473" s="220"/>
      <c r="T473" s="220"/>
      <c r="U473" s="220"/>
      <c r="V473" s="220"/>
      <c r="W473" s="220"/>
      <c r="X473" s="220"/>
      <c r="Y473" s="220"/>
      <c r="Z473" s="210"/>
      <c r="AA473" s="210"/>
      <c r="AB473" s="210"/>
      <c r="AC473" s="210"/>
      <c r="AD473" s="210"/>
      <c r="AE473" s="210"/>
      <c r="AF473" s="210"/>
      <c r="AG473" s="210" t="s">
        <v>356</v>
      </c>
      <c r="AH473" s="210">
        <v>2</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3" x14ac:dyDescent="0.2">
      <c r="A474" s="217"/>
      <c r="B474" s="218"/>
      <c r="C474" s="268" t="s">
        <v>786</v>
      </c>
      <c r="D474" s="257"/>
      <c r="E474" s="258">
        <v>3.46</v>
      </c>
      <c r="F474" s="220"/>
      <c r="G474" s="220"/>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356</v>
      </c>
      <c r="AH474" s="210">
        <v>2</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3" x14ac:dyDescent="0.2">
      <c r="A475" s="217"/>
      <c r="B475" s="218"/>
      <c r="C475" s="268" t="s">
        <v>787</v>
      </c>
      <c r="D475" s="257"/>
      <c r="E475" s="258">
        <v>4.71</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356</v>
      </c>
      <c r="AH475" s="210">
        <v>2</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
      <c r="A476" s="217"/>
      <c r="B476" s="218"/>
      <c r="C476" s="268" t="s">
        <v>788</v>
      </c>
      <c r="D476" s="257"/>
      <c r="E476" s="258">
        <v>1.23</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356</v>
      </c>
      <c r="AH476" s="210">
        <v>2</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
      <c r="A477" s="217"/>
      <c r="B477" s="218"/>
      <c r="C477" s="268" t="s">
        <v>789</v>
      </c>
      <c r="D477" s="257"/>
      <c r="E477" s="258">
        <v>1.25</v>
      </c>
      <c r="F477" s="220"/>
      <c r="G477" s="220"/>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356</v>
      </c>
      <c r="AH477" s="210">
        <v>2</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
      <c r="A478" s="217"/>
      <c r="B478" s="218"/>
      <c r="C478" s="268" t="s">
        <v>790</v>
      </c>
      <c r="D478" s="257"/>
      <c r="E478" s="258">
        <v>6.28</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356</v>
      </c>
      <c r="AH478" s="210">
        <v>2</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3" x14ac:dyDescent="0.2">
      <c r="A479" s="217"/>
      <c r="B479" s="218"/>
      <c r="C479" s="268" t="s">
        <v>791</v>
      </c>
      <c r="D479" s="257"/>
      <c r="E479" s="258">
        <v>4.25</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356</v>
      </c>
      <c r="AH479" s="210">
        <v>2</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3" x14ac:dyDescent="0.2">
      <c r="A480" s="217"/>
      <c r="B480" s="218"/>
      <c r="C480" s="268" t="s">
        <v>792</v>
      </c>
      <c r="D480" s="257"/>
      <c r="E480" s="258">
        <v>1.96</v>
      </c>
      <c r="F480" s="220"/>
      <c r="G480" s="220"/>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356</v>
      </c>
      <c r="AH480" s="210">
        <v>2</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3" x14ac:dyDescent="0.2">
      <c r="A481" s="217"/>
      <c r="B481" s="218"/>
      <c r="C481" s="268" t="s">
        <v>793</v>
      </c>
      <c r="D481" s="257"/>
      <c r="E481" s="258">
        <v>6.76</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356</v>
      </c>
      <c r="AH481" s="210">
        <v>2</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3" x14ac:dyDescent="0.2">
      <c r="A482" s="217"/>
      <c r="B482" s="218"/>
      <c r="C482" s="268" t="s">
        <v>794</v>
      </c>
      <c r="D482" s="257"/>
      <c r="E482" s="258">
        <v>1.84</v>
      </c>
      <c r="F482" s="220"/>
      <c r="G482" s="220"/>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356</v>
      </c>
      <c r="AH482" s="210">
        <v>2</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3" x14ac:dyDescent="0.2">
      <c r="A483" s="217"/>
      <c r="B483" s="218"/>
      <c r="C483" s="268" t="s">
        <v>795</v>
      </c>
      <c r="D483" s="257"/>
      <c r="E483" s="258">
        <v>2.48</v>
      </c>
      <c r="F483" s="220"/>
      <c r="G483" s="220"/>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356</v>
      </c>
      <c r="AH483" s="210">
        <v>2</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3" x14ac:dyDescent="0.2">
      <c r="A484" s="217"/>
      <c r="B484" s="218"/>
      <c r="C484" s="268" t="s">
        <v>796</v>
      </c>
      <c r="D484" s="257"/>
      <c r="E484" s="258">
        <v>2.44</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356</v>
      </c>
      <c r="AH484" s="210">
        <v>2</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68" t="s">
        <v>797</v>
      </c>
      <c r="D485" s="257"/>
      <c r="E485" s="258">
        <v>1.42</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356</v>
      </c>
      <c r="AH485" s="210">
        <v>2</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
      <c r="A486" s="217"/>
      <c r="B486" s="218"/>
      <c r="C486" s="268" t="s">
        <v>798</v>
      </c>
      <c r="D486" s="257"/>
      <c r="E486" s="258">
        <v>8.0299999999999994</v>
      </c>
      <c r="F486" s="220"/>
      <c r="G486" s="220"/>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356</v>
      </c>
      <c r="AH486" s="210">
        <v>2</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3" x14ac:dyDescent="0.2">
      <c r="A487" s="217"/>
      <c r="B487" s="218"/>
      <c r="C487" s="268" t="s">
        <v>799</v>
      </c>
      <c r="D487" s="257"/>
      <c r="E487" s="258">
        <v>7.15</v>
      </c>
      <c r="F487" s="220"/>
      <c r="G487" s="220"/>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356</v>
      </c>
      <c r="AH487" s="210">
        <v>2</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3" x14ac:dyDescent="0.2">
      <c r="A488" s="217"/>
      <c r="B488" s="218"/>
      <c r="C488" s="268" t="s">
        <v>800</v>
      </c>
      <c r="D488" s="257"/>
      <c r="E488" s="258">
        <v>1.65</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356</v>
      </c>
      <c r="AH488" s="210">
        <v>2</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
      <c r="A489" s="217"/>
      <c r="B489" s="218"/>
      <c r="C489" s="268" t="s">
        <v>801</v>
      </c>
      <c r="D489" s="257"/>
      <c r="E489" s="258">
        <v>1.63</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356</v>
      </c>
      <c r="AH489" s="210">
        <v>2</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
      <c r="A490" s="217"/>
      <c r="B490" s="218"/>
      <c r="C490" s="268" t="s">
        <v>802</v>
      </c>
      <c r="D490" s="257"/>
      <c r="E490" s="258">
        <v>8.0299999999999994</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356</v>
      </c>
      <c r="AH490" s="210">
        <v>2</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68" t="s">
        <v>803</v>
      </c>
      <c r="D491" s="257"/>
      <c r="E491" s="258">
        <v>7.15</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356</v>
      </c>
      <c r="AH491" s="210">
        <v>2</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
      <c r="A492" s="217"/>
      <c r="B492" s="218"/>
      <c r="C492" s="268" t="s">
        <v>804</v>
      </c>
      <c r="D492" s="257"/>
      <c r="E492" s="258">
        <v>1.65</v>
      </c>
      <c r="F492" s="220"/>
      <c r="G492" s="220"/>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356</v>
      </c>
      <c r="AH492" s="210">
        <v>2</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3" x14ac:dyDescent="0.2">
      <c r="A493" s="217"/>
      <c r="B493" s="218"/>
      <c r="C493" s="268" t="s">
        <v>805</v>
      </c>
      <c r="D493" s="257"/>
      <c r="E493" s="258">
        <v>1.65</v>
      </c>
      <c r="F493" s="220"/>
      <c r="G493" s="220"/>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356</v>
      </c>
      <c r="AH493" s="210">
        <v>2</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3" x14ac:dyDescent="0.2">
      <c r="A494" s="217"/>
      <c r="B494" s="218"/>
      <c r="C494" s="268" t="s">
        <v>806</v>
      </c>
      <c r="D494" s="257"/>
      <c r="E494" s="258">
        <v>7.7</v>
      </c>
      <c r="F494" s="220"/>
      <c r="G494" s="220"/>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356</v>
      </c>
      <c r="AH494" s="210">
        <v>2</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
      <c r="A495" s="217"/>
      <c r="B495" s="218"/>
      <c r="C495" s="268" t="s">
        <v>807</v>
      </c>
      <c r="D495" s="257"/>
      <c r="E495" s="258">
        <v>7.45</v>
      </c>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356</v>
      </c>
      <c r="AH495" s="210">
        <v>2</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3" x14ac:dyDescent="0.2">
      <c r="A496" s="217"/>
      <c r="B496" s="218"/>
      <c r="C496" s="268" t="s">
        <v>808</v>
      </c>
      <c r="D496" s="257"/>
      <c r="E496" s="258">
        <v>2.15</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356</v>
      </c>
      <c r="AH496" s="210">
        <v>2</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
      <c r="A497" s="217"/>
      <c r="B497" s="218"/>
      <c r="C497" s="268" t="s">
        <v>809</v>
      </c>
      <c r="D497" s="257"/>
      <c r="E497" s="258">
        <v>4.4800000000000004</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356</v>
      </c>
      <c r="AH497" s="210">
        <v>2</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
      <c r="A498" s="217"/>
      <c r="B498" s="218"/>
      <c r="C498" s="268" t="s">
        <v>810</v>
      </c>
      <c r="D498" s="257"/>
      <c r="E498" s="258">
        <v>2.12</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356</v>
      </c>
      <c r="AH498" s="210">
        <v>2</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68" t="s">
        <v>811</v>
      </c>
      <c r="D499" s="257"/>
      <c r="E499" s="258">
        <v>3.98</v>
      </c>
      <c r="F499" s="220"/>
      <c r="G499" s="220"/>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356</v>
      </c>
      <c r="AH499" s="210">
        <v>2</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3" x14ac:dyDescent="0.2">
      <c r="A500" s="217"/>
      <c r="B500" s="218"/>
      <c r="C500" s="268" t="s">
        <v>812</v>
      </c>
      <c r="D500" s="257"/>
      <c r="E500" s="258">
        <v>2.2200000000000002</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356</v>
      </c>
      <c r="AH500" s="210">
        <v>2</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
      <c r="A501" s="217"/>
      <c r="B501" s="218"/>
      <c r="C501" s="268" t="s">
        <v>813</v>
      </c>
      <c r="D501" s="257"/>
      <c r="E501" s="258">
        <v>3.03</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356</v>
      </c>
      <c r="AH501" s="210">
        <v>2</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
      <c r="A502" s="217"/>
      <c r="B502" s="218"/>
      <c r="C502" s="269" t="s">
        <v>424</v>
      </c>
      <c r="D502" s="259"/>
      <c r="E502" s="260">
        <v>449.79</v>
      </c>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356</v>
      </c>
      <c r="AH502" s="210">
        <v>3</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
      <c r="A503" s="217"/>
      <c r="B503" s="218"/>
      <c r="C503" s="267" t="s">
        <v>425</v>
      </c>
      <c r="D503" s="257"/>
      <c r="E503" s="258"/>
      <c r="F503" s="220"/>
      <c r="G503" s="220"/>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356</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
      <c r="A504" s="217"/>
      <c r="B504" s="218"/>
      <c r="C504" s="265" t="s">
        <v>814</v>
      </c>
      <c r="D504" s="255"/>
      <c r="E504" s="256">
        <v>1799.16</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356</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3" x14ac:dyDescent="0.2">
      <c r="A505" s="217"/>
      <c r="B505" s="218"/>
      <c r="C505" s="267" t="s">
        <v>410</v>
      </c>
      <c r="D505" s="257"/>
      <c r="E505" s="258"/>
      <c r="F505" s="220"/>
      <c r="G505" s="220"/>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356</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3" x14ac:dyDescent="0.2">
      <c r="A506" s="217"/>
      <c r="B506" s="218"/>
      <c r="C506" s="268" t="s">
        <v>815</v>
      </c>
      <c r="D506" s="257"/>
      <c r="E506" s="258">
        <v>31.44</v>
      </c>
      <c r="F506" s="220"/>
      <c r="G506" s="220"/>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356</v>
      </c>
      <c r="AH506" s="210">
        <v>2</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3" x14ac:dyDescent="0.2">
      <c r="A507" s="217"/>
      <c r="B507" s="218"/>
      <c r="C507" s="268" t="s">
        <v>816</v>
      </c>
      <c r="D507" s="257"/>
      <c r="E507" s="258">
        <v>30.98</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356</v>
      </c>
      <c r="AH507" s="210">
        <v>2</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3" x14ac:dyDescent="0.2">
      <c r="A508" s="217"/>
      <c r="B508" s="218"/>
      <c r="C508" s="269" t="s">
        <v>424</v>
      </c>
      <c r="D508" s="259"/>
      <c r="E508" s="260">
        <v>62.42</v>
      </c>
      <c r="F508" s="220"/>
      <c r="G508" s="220"/>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356</v>
      </c>
      <c r="AH508" s="210">
        <v>3</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3" x14ac:dyDescent="0.2">
      <c r="A509" s="217"/>
      <c r="B509" s="218"/>
      <c r="C509" s="267" t="s">
        <v>425</v>
      </c>
      <c r="D509" s="257"/>
      <c r="E509" s="258"/>
      <c r="F509" s="220"/>
      <c r="G509" s="220"/>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356</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3" x14ac:dyDescent="0.2">
      <c r="A510" s="217"/>
      <c r="B510" s="218"/>
      <c r="C510" s="265" t="s">
        <v>817</v>
      </c>
      <c r="D510" s="255"/>
      <c r="E510" s="256">
        <v>374.52</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356</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
      <c r="A511" s="232">
        <v>53</v>
      </c>
      <c r="B511" s="233" t="s">
        <v>818</v>
      </c>
      <c r="C511" s="250" t="s">
        <v>819</v>
      </c>
      <c r="D511" s="234" t="s">
        <v>372</v>
      </c>
      <c r="E511" s="235">
        <v>174.82</v>
      </c>
      <c r="F511" s="236"/>
      <c r="G511" s="237">
        <f>ROUND(E511*F511,2)</f>
        <v>0</v>
      </c>
      <c r="H511" s="236"/>
      <c r="I511" s="237">
        <f>ROUND(E511*H511,2)</f>
        <v>0</v>
      </c>
      <c r="J511" s="236"/>
      <c r="K511" s="237">
        <f>ROUND(E511*J511,2)</f>
        <v>0</v>
      </c>
      <c r="L511" s="237">
        <v>21</v>
      </c>
      <c r="M511" s="237">
        <f>G511*(1+L511/100)</f>
        <v>0</v>
      </c>
      <c r="N511" s="235">
        <v>0</v>
      </c>
      <c r="O511" s="235">
        <f>ROUND(E511*N511,2)</f>
        <v>0</v>
      </c>
      <c r="P511" s="235">
        <v>0</v>
      </c>
      <c r="Q511" s="235">
        <f>ROUND(E511*P511,2)</f>
        <v>0</v>
      </c>
      <c r="R511" s="237" t="s">
        <v>820</v>
      </c>
      <c r="S511" s="237" t="s">
        <v>302</v>
      </c>
      <c r="T511" s="238" t="s">
        <v>354</v>
      </c>
      <c r="U511" s="220">
        <v>1.6E-2</v>
      </c>
      <c r="V511" s="220">
        <f>ROUND(E511*U511,2)</f>
        <v>2.8</v>
      </c>
      <c r="W511" s="220"/>
      <c r="X511" s="220" t="s">
        <v>314</v>
      </c>
      <c r="Y511" s="220" t="s">
        <v>305</v>
      </c>
      <c r="Z511" s="210"/>
      <c r="AA511" s="210"/>
      <c r="AB511" s="210"/>
      <c r="AC511" s="210"/>
      <c r="AD511" s="210"/>
      <c r="AE511" s="210"/>
      <c r="AF511" s="210"/>
      <c r="AG511" s="210" t="s">
        <v>642</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
      <c r="A512" s="217"/>
      <c r="B512" s="218"/>
      <c r="C512" s="265" t="s">
        <v>707</v>
      </c>
      <c r="D512" s="255"/>
      <c r="E512" s="256">
        <v>2.0699999999999998</v>
      </c>
      <c r="F512" s="220"/>
      <c r="G512" s="220"/>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356</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3" x14ac:dyDescent="0.2">
      <c r="A513" s="217"/>
      <c r="B513" s="218"/>
      <c r="C513" s="265" t="s">
        <v>708</v>
      </c>
      <c r="D513" s="255"/>
      <c r="E513" s="256">
        <v>167.23</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356</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3" x14ac:dyDescent="0.2">
      <c r="A514" s="217"/>
      <c r="B514" s="218"/>
      <c r="C514" s="265" t="s">
        <v>709</v>
      </c>
      <c r="D514" s="255"/>
      <c r="E514" s="256">
        <v>5.52</v>
      </c>
      <c r="F514" s="220"/>
      <c r="G514" s="220"/>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356</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ht="22.5" outlineLevel="1" x14ac:dyDescent="0.2">
      <c r="A515" s="232">
        <v>54</v>
      </c>
      <c r="B515" s="233" t="s">
        <v>821</v>
      </c>
      <c r="C515" s="250" t="s">
        <v>822</v>
      </c>
      <c r="D515" s="234" t="s">
        <v>823</v>
      </c>
      <c r="E515" s="235">
        <v>2</v>
      </c>
      <c r="F515" s="236"/>
      <c r="G515" s="237">
        <f>ROUND(E515*F515,2)</f>
        <v>0</v>
      </c>
      <c r="H515" s="236"/>
      <c r="I515" s="237">
        <f>ROUND(E515*H515,2)</f>
        <v>0</v>
      </c>
      <c r="J515" s="236"/>
      <c r="K515" s="237">
        <f>ROUND(E515*J515,2)</f>
        <v>0</v>
      </c>
      <c r="L515" s="237">
        <v>21</v>
      </c>
      <c r="M515" s="237">
        <f>G515*(1+L515/100)</f>
        <v>0</v>
      </c>
      <c r="N515" s="235">
        <v>1.1246</v>
      </c>
      <c r="O515" s="235">
        <f>ROUND(E515*N515,2)</f>
        <v>2.25</v>
      </c>
      <c r="P515" s="235">
        <v>0</v>
      </c>
      <c r="Q515" s="235">
        <f>ROUND(E515*P515,2)</f>
        <v>0</v>
      </c>
      <c r="R515" s="237"/>
      <c r="S515" s="237" t="s">
        <v>313</v>
      </c>
      <c r="T515" s="238" t="s">
        <v>303</v>
      </c>
      <c r="U515" s="220">
        <v>0</v>
      </c>
      <c r="V515" s="220">
        <f>ROUND(E515*U515,2)</f>
        <v>0</v>
      </c>
      <c r="W515" s="220"/>
      <c r="X515" s="220" t="s">
        <v>314</v>
      </c>
      <c r="Y515" s="220" t="s">
        <v>305</v>
      </c>
      <c r="Z515" s="210"/>
      <c r="AA515" s="210"/>
      <c r="AB515" s="210"/>
      <c r="AC515" s="210"/>
      <c r="AD515" s="210"/>
      <c r="AE515" s="210"/>
      <c r="AF515" s="210"/>
      <c r="AG515" s="210" t="s">
        <v>315</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2" x14ac:dyDescent="0.2">
      <c r="A516" s="217"/>
      <c r="B516" s="218"/>
      <c r="C516" s="251" t="s">
        <v>445</v>
      </c>
      <c r="D516" s="247"/>
      <c r="E516" s="247"/>
      <c r="F516" s="247"/>
      <c r="G516" s="247"/>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317</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2" x14ac:dyDescent="0.2">
      <c r="A517" s="217"/>
      <c r="B517" s="218"/>
      <c r="C517" s="265" t="s">
        <v>824</v>
      </c>
      <c r="D517" s="255"/>
      <c r="E517" s="256">
        <v>2</v>
      </c>
      <c r="F517" s="220"/>
      <c r="G517" s="220"/>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356</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
      <c r="A518" s="232">
        <v>55</v>
      </c>
      <c r="B518" s="233" t="s">
        <v>825</v>
      </c>
      <c r="C518" s="250" t="s">
        <v>826</v>
      </c>
      <c r="D518" s="234" t="s">
        <v>823</v>
      </c>
      <c r="E518" s="235">
        <v>72</v>
      </c>
      <c r="F518" s="236"/>
      <c r="G518" s="237">
        <f>ROUND(E518*F518,2)</f>
        <v>0</v>
      </c>
      <c r="H518" s="236"/>
      <c r="I518" s="237">
        <f>ROUND(E518*H518,2)</f>
        <v>0</v>
      </c>
      <c r="J518" s="236"/>
      <c r="K518" s="237">
        <f>ROUND(E518*J518,2)</f>
        <v>0</v>
      </c>
      <c r="L518" s="237">
        <v>21</v>
      </c>
      <c r="M518" s="237">
        <f>G518*(1+L518/100)</f>
        <v>0</v>
      </c>
      <c r="N518" s="235">
        <v>2.0000000000000002E-5</v>
      </c>
      <c r="O518" s="235">
        <f>ROUND(E518*N518,2)</f>
        <v>0</v>
      </c>
      <c r="P518" s="235">
        <v>0</v>
      </c>
      <c r="Q518" s="235">
        <f>ROUND(E518*P518,2)</f>
        <v>0</v>
      </c>
      <c r="R518" s="237"/>
      <c r="S518" s="237" t="s">
        <v>313</v>
      </c>
      <c r="T518" s="238" t="s">
        <v>303</v>
      </c>
      <c r="U518" s="220">
        <v>0</v>
      </c>
      <c r="V518" s="220">
        <f>ROUND(E518*U518,2)</f>
        <v>0</v>
      </c>
      <c r="W518" s="220"/>
      <c r="X518" s="220" t="s">
        <v>314</v>
      </c>
      <c r="Y518" s="220" t="s">
        <v>305</v>
      </c>
      <c r="Z518" s="210"/>
      <c r="AA518" s="210"/>
      <c r="AB518" s="210"/>
      <c r="AC518" s="210"/>
      <c r="AD518" s="210"/>
      <c r="AE518" s="210"/>
      <c r="AF518" s="210"/>
      <c r="AG518" s="210" t="s">
        <v>315</v>
      </c>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2" x14ac:dyDescent="0.2">
      <c r="A519" s="217"/>
      <c r="B519" s="218"/>
      <c r="C519" s="265" t="s">
        <v>827</v>
      </c>
      <c r="D519" s="255"/>
      <c r="E519" s="256">
        <v>72</v>
      </c>
      <c r="F519" s="220"/>
      <c r="G519" s="220"/>
      <c r="H519" s="220"/>
      <c r="I519" s="220"/>
      <c r="J519" s="220"/>
      <c r="K519" s="220"/>
      <c r="L519" s="220"/>
      <c r="M519" s="220"/>
      <c r="N519" s="219"/>
      <c r="O519" s="219"/>
      <c r="P519" s="219"/>
      <c r="Q519" s="219"/>
      <c r="R519" s="220"/>
      <c r="S519" s="220"/>
      <c r="T519" s="220"/>
      <c r="U519" s="220"/>
      <c r="V519" s="220"/>
      <c r="W519" s="220"/>
      <c r="X519" s="220"/>
      <c r="Y519" s="220"/>
      <c r="Z519" s="210"/>
      <c r="AA519" s="210"/>
      <c r="AB519" s="210"/>
      <c r="AC519" s="210"/>
      <c r="AD519" s="210"/>
      <c r="AE519" s="210"/>
      <c r="AF519" s="210"/>
      <c r="AG519" s="210" t="s">
        <v>356</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x14ac:dyDescent="0.2">
      <c r="A520" s="225" t="s">
        <v>297</v>
      </c>
      <c r="B520" s="226" t="s">
        <v>176</v>
      </c>
      <c r="C520" s="248" t="s">
        <v>177</v>
      </c>
      <c r="D520" s="227"/>
      <c r="E520" s="228"/>
      <c r="F520" s="229"/>
      <c r="G520" s="229">
        <f>SUMIF(AG521:AG554,"&lt;&gt;NOR",G521:G554)</f>
        <v>0</v>
      </c>
      <c r="H520" s="229"/>
      <c r="I520" s="229">
        <f>SUM(I521:I554)</f>
        <v>0</v>
      </c>
      <c r="J520" s="229"/>
      <c r="K520" s="229">
        <f>SUM(K521:K554)</f>
        <v>0</v>
      </c>
      <c r="L520" s="229"/>
      <c r="M520" s="229">
        <f>SUM(M521:M554)</f>
        <v>0</v>
      </c>
      <c r="N520" s="228"/>
      <c r="O520" s="228">
        <f>SUM(O521:O554)</f>
        <v>1.24</v>
      </c>
      <c r="P520" s="228"/>
      <c r="Q520" s="228">
        <f>SUM(Q521:Q554)</f>
        <v>0</v>
      </c>
      <c r="R520" s="229"/>
      <c r="S520" s="229"/>
      <c r="T520" s="230"/>
      <c r="U520" s="224"/>
      <c r="V520" s="224">
        <f>SUM(V521:V554)</f>
        <v>132.16999999999999</v>
      </c>
      <c r="W520" s="224"/>
      <c r="X520" s="224"/>
      <c r="Y520" s="224"/>
      <c r="AG520" t="s">
        <v>298</v>
      </c>
    </row>
    <row r="521" spans="1:60" ht="33.75" outlineLevel="1" x14ac:dyDescent="0.2">
      <c r="A521" s="232">
        <v>56</v>
      </c>
      <c r="B521" s="233" t="s">
        <v>828</v>
      </c>
      <c r="C521" s="250" t="s">
        <v>829</v>
      </c>
      <c r="D521" s="234" t="s">
        <v>320</v>
      </c>
      <c r="E521" s="235">
        <v>8</v>
      </c>
      <c r="F521" s="236"/>
      <c r="G521" s="237">
        <f>ROUND(E521*F521,2)</f>
        <v>0</v>
      </c>
      <c r="H521" s="236"/>
      <c r="I521" s="237">
        <f>ROUND(E521*H521,2)</f>
        <v>0</v>
      </c>
      <c r="J521" s="236"/>
      <c r="K521" s="237">
        <f>ROUND(E521*J521,2)</f>
        <v>0</v>
      </c>
      <c r="L521" s="237">
        <v>21</v>
      </c>
      <c r="M521" s="237">
        <f>G521*(1+L521/100)</f>
        <v>0</v>
      </c>
      <c r="N521" s="235">
        <v>2.2669999999999999E-2</v>
      </c>
      <c r="O521" s="235">
        <f>ROUND(E521*N521,2)</f>
        <v>0.18</v>
      </c>
      <c r="P521" s="235">
        <v>0</v>
      </c>
      <c r="Q521" s="235">
        <f>ROUND(E521*P521,2)</f>
        <v>0</v>
      </c>
      <c r="R521" s="237" t="s">
        <v>353</v>
      </c>
      <c r="S521" s="237" t="s">
        <v>302</v>
      </c>
      <c r="T521" s="238" t="s">
        <v>354</v>
      </c>
      <c r="U521" s="220">
        <v>2.3879999999999999</v>
      </c>
      <c r="V521" s="220">
        <f>ROUND(E521*U521,2)</f>
        <v>19.100000000000001</v>
      </c>
      <c r="W521" s="220"/>
      <c r="X521" s="220" t="s">
        <v>314</v>
      </c>
      <c r="Y521" s="220" t="s">
        <v>305</v>
      </c>
      <c r="Z521" s="210"/>
      <c r="AA521" s="210"/>
      <c r="AB521" s="210"/>
      <c r="AC521" s="210"/>
      <c r="AD521" s="210"/>
      <c r="AE521" s="210"/>
      <c r="AF521" s="210"/>
      <c r="AG521" s="210" t="s">
        <v>315</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ht="22.5" outlineLevel="2" x14ac:dyDescent="0.2">
      <c r="A522" s="217"/>
      <c r="B522" s="218"/>
      <c r="C522" s="266" t="s">
        <v>830</v>
      </c>
      <c r="D522" s="263"/>
      <c r="E522" s="263"/>
      <c r="F522" s="263"/>
      <c r="G522" s="263"/>
      <c r="H522" s="220"/>
      <c r="I522" s="220"/>
      <c r="J522" s="220"/>
      <c r="K522" s="220"/>
      <c r="L522" s="220"/>
      <c r="M522" s="220"/>
      <c r="N522" s="219"/>
      <c r="O522" s="219"/>
      <c r="P522" s="219"/>
      <c r="Q522" s="219"/>
      <c r="R522" s="220"/>
      <c r="S522" s="220"/>
      <c r="T522" s="220"/>
      <c r="U522" s="220"/>
      <c r="V522" s="220"/>
      <c r="W522" s="220"/>
      <c r="X522" s="220"/>
      <c r="Y522" s="220"/>
      <c r="Z522" s="210"/>
      <c r="AA522" s="210"/>
      <c r="AB522" s="210"/>
      <c r="AC522" s="210"/>
      <c r="AD522" s="210"/>
      <c r="AE522" s="210"/>
      <c r="AF522" s="210"/>
      <c r="AG522" s="210" t="s">
        <v>374</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46" t="str">
        <f>C522</f>
        <v>osazení ocelových dvourámových zárubní do stěnových konstrukcí staveb, především do hotových příček včetně omítky s příslušným stavebním rozměrem a hotovou podlahou</v>
      </c>
      <c r="BB522" s="210"/>
      <c r="BC522" s="210"/>
      <c r="BD522" s="210"/>
      <c r="BE522" s="210"/>
      <c r="BF522" s="210"/>
      <c r="BG522" s="210"/>
      <c r="BH522" s="210"/>
    </row>
    <row r="523" spans="1:60" outlineLevel="2" x14ac:dyDescent="0.2">
      <c r="A523" s="217"/>
      <c r="B523" s="218"/>
      <c r="C523" s="270" t="s">
        <v>445</v>
      </c>
      <c r="D523" s="264"/>
      <c r="E523" s="264"/>
      <c r="F523" s="264"/>
      <c r="G523" s="264"/>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317</v>
      </c>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2" x14ac:dyDescent="0.2">
      <c r="A524" s="217"/>
      <c r="B524" s="218"/>
      <c r="C524" s="265" t="s">
        <v>831</v>
      </c>
      <c r="D524" s="255"/>
      <c r="E524" s="256">
        <v>3</v>
      </c>
      <c r="F524" s="220"/>
      <c r="G524" s="220"/>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356</v>
      </c>
      <c r="AH524" s="210">
        <v>0</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
      <c r="A525" s="217"/>
      <c r="B525" s="218"/>
      <c r="C525" s="265" t="s">
        <v>832</v>
      </c>
      <c r="D525" s="255"/>
      <c r="E525" s="256">
        <v>5</v>
      </c>
      <c r="F525" s="220"/>
      <c r="G525" s="220"/>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356</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ht="33.75" outlineLevel="1" x14ac:dyDescent="0.2">
      <c r="A526" s="232">
        <v>57</v>
      </c>
      <c r="B526" s="233" t="s">
        <v>833</v>
      </c>
      <c r="C526" s="250" t="s">
        <v>834</v>
      </c>
      <c r="D526" s="234" t="s">
        <v>320</v>
      </c>
      <c r="E526" s="235">
        <v>4</v>
      </c>
      <c r="F526" s="236"/>
      <c r="G526" s="237">
        <f>ROUND(E526*F526,2)</f>
        <v>0</v>
      </c>
      <c r="H526" s="236"/>
      <c r="I526" s="237">
        <f>ROUND(E526*H526,2)</f>
        <v>0</v>
      </c>
      <c r="J526" s="236"/>
      <c r="K526" s="237">
        <f>ROUND(E526*J526,2)</f>
        <v>0</v>
      </c>
      <c r="L526" s="237">
        <v>21</v>
      </c>
      <c r="M526" s="237">
        <f>G526*(1+L526/100)</f>
        <v>0</v>
      </c>
      <c r="N526" s="235">
        <v>2.4559999999999998E-2</v>
      </c>
      <c r="O526" s="235">
        <f>ROUND(E526*N526,2)</f>
        <v>0.1</v>
      </c>
      <c r="P526" s="235">
        <v>0</v>
      </c>
      <c r="Q526" s="235">
        <f>ROUND(E526*P526,2)</f>
        <v>0</v>
      </c>
      <c r="R526" s="237" t="s">
        <v>353</v>
      </c>
      <c r="S526" s="237" t="s">
        <v>302</v>
      </c>
      <c r="T526" s="238" t="s">
        <v>354</v>
      </c>
      <c r="U526" s="220">
        <v>2.758</v>
      </c>
      <c r="V526" s="220">
        <f>ROUND(E526*U526,2)</f>
        <v>11.03</v>
      </c>
      <c r="W526" s="220"/>
      <c r="X526" s="220" t="s">
        <v>314</v>
      </c>
      <c r="Y526" s="220" t="s">
        <v>305</v>
      </c>
      <c r="Z526" s="210"/>
      <c r="AA526" s="210"/>
      <c r="AB526" s="210"/>
      <c r="AC526" s="210"/>
      <c r="AD526" s="210"/>
      <c r="AE526" s="210"/>
      <c r="AF526" s="210"/>
      <c r="AG526" s="210" t="s">
        <v>315</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ht="22.5" outlineLevel="2" x14ac:dyDescent="0.2">
      <c r="A527" s="217"/>
      <c r="B527" s="218"/>
      <c r="C527" s="266" t="s">
        <v>830</v>
      </c>
      <c r="D527" s="263"/>
      <c r="E527" s="263"/>
      <c r="F527" s="263"/>
      <c r="G527" s="263"/>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374</v>
      </c>
      <c r="AH527" s="210"/>
      <c r="AI527" s="210"/>
      <c r="AJ527" s="210"/>
      <c r="AK527" s="210"/>
      <c r="AL527" s="210"/>
      <c r="AM527" s="210"/>
      <c r="AN527" s="210"/>
      <c r="AO527" s="210"/>
      <c r="AP527" s="210"/>
      <c r="AQ527" s="210"/>
      <c r="AR527" s="210"/>
      <c r="AS527" s="210"/>
      <c r="AT527" s="210"/>
      <c r="AU527" s="210"/>
      <c r="AV527" s="210"/>
      <c r="AW527" s="210"/>
      <c r="AX527" s="210"/>
      <c r="AY527" s="210"/>
      <c r="AZ527" s="210"/>
      <c r="BA527" s="246" t="str">
        <f>C527</f>
        <v>osazení ocelových dvourámových zárubní do stěnových konstrukcí staveb, především do hotových příček včetně omítky s příslušným stavebním rozměrem a hotovou podlahou</v>
      </c>
      <c r="BB527" s="210"/>
      <c r="BC527" s="210"/>
      <c r="BD527" s="210"/>
      <c r="BE527" s="210"/>
      <c r="BF527" s="210"/>
      <c r="BG527" s="210"/>
      <c r="BH527" s="210"/>
    </row>
    <row r="528" spans="1:60" outlineLevel="2" x14ac:dyDescent="0.2">
      <c r="A528" s="217"/>
      <c r="B528" s="218"/>
      <c r="C528" s="270" t="s">
        <v>445</v>
      </c>
      <c r="D528" s="264"/>
      <c r="E528" s="264"/>
      <c r="F528" s="264"/>
      <c r="G528" s="264"/>
      <c r="H528" s="220"/>
      <c r="I528" s="220"/>
      <c r="J528" s="220"/>
      <c r="K528" s="220"/>
      <c r="L528" s="220"/>
      <c r="M528" s="220"/>
      <c r="N528" s="219"/>
      <c r="O528" s="219"/>
      <c r="P528" s="219"/>
      <c r="Q528" s="219"/>
      <c r="R528" s="220"/>
      <c r="S528" s="220"/>
      <c r="T528" s="220"/>
      <c r="U528" s="220"/>
      <c r="V528" s="220"/>
      <c r="W528" s="220"/>
      <c r="X528" s="220"/>
      <c r="Y528" s="220"/>
      <c r="Z528" s="210"/>
      <c r="AA528" s="210"/>
      <c r="AB528" s="210"/>
      <c r="AC528" s="210"/>
      <c r="AD528" s="210"/>
      <c r="AE528" s="210"/>
      <c r="AF528" s="210"/>
      <c r="AG528" s="210" t="s">
        <v>317</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
      <c r="A529" s="217"/>
      <c r="B529" s="218"/>
      <c r="C529" s="265" t="s">
        <v>835</v>
      </c>
      <c r="D529" s="255"/>
      <c r="E529" s="256">
        <v>2</v>
      </c>
      <c r="F529" s="220"/>
      <c r="G529" s="220"/>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356</v>
      </c>
      <c r="AH529" s="210">
        <v>0</v>
      </c>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3" x14ac:dyDescent="0.2">
      <c r="A530" s="217"/>
      <c r="B530" s="218"/>
      <c r="C530" s="265" t="s">
        <v>836</v>
      </c>
      <c r="D530" s="255"/>
      <c r="E530" s="256">
        <v>1</v>
      </c>
      <c r="F530" s="220"/>
      <c r="G530" s="220"/>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356</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3" x14ac:dyDescent="0.2">
      <c r="A531" s="217"/>
      <c r="B531" s="218"/>
      <c r="C531" s="265" t="s">
        <v>837</v>
      </c>
      <c r="D531" s="255"/>
      <c r="E531" s="256">
        <v>1</v>
      </c>
      <c r="F531" s="220"/>
      <c r="G531" s="220"/>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356</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ht="33.75" outlineLevel="1" x14ac:dyDescent="0.2">
      <c r="A532" s="232">
        <v>58</v>
      </c>
      <c r="B532" s="233" t="s">
        <v>838</v>
      </c>
      <c r="C532" s="250" t="s">
        <v>839</v>
      </c>
      <c r="D532" s="234" t="s">
        <v>320</v>
      </c>
      <c r="E532" s="235">
        <v>24</v>
      </c>
      <c r="F532" s="236"/>
      <c r="G532" s="237">
        <f>ROUND(E532*F532,2)</f>
        <v>0</v>
      </c>
      <c r="H532" s="236"/>
      <c r="I532" s="237">
        <f>ROUND(E532*H532,2)</f>
        <v>0</v>
      </c>
      <c r="J532" s="236"/>
      <c r="K532" s="237">
        <f>ROUND(E532*J532,2)</f>
        <v>0</v>
      </c>
      <c r="L532" s="237">
        <v>21</v>
      </c>
      <c r="M532" s="237">
        <f>G532*(1+L532/100)</f>
        <v>0</v>
      </c>
      <c r="N532" s="235">
        <v>2.5559999999999999E-2</v>
      </c>
      <c r="O532" s="235">
        <f>ROUND(E532*N532,2)</f>
        <v>0.61</v>
      </c>
      <c r="P532" s="235">
        <v>0</v>
      </c>
      <c r="Q532" s="235">
        <f>ROUND(E532*P532,2)</f>
        <v>0</v>
      </c>
      <c r="R532" s="237" t="s">
        <v>353</v>
      </c>
      <c r="S532" s="237" t="s">
        <v>302</v>
      </c>
      <c r="T532" s="238" t="s">
        <v>354</v>
      </c>
      <c r="U532" s="220">
        <v>2.758</v>
      </c>
      <c r="V532" s="220">
        <f>ROUND(E532*U532,2)</f>
        <v>66.19</v>
      </c>
      <c r="W532" s="220"/>
      <c r="X532" s="220" t="s">
        <v>314</v>
      </c>
      <c r="Y532" s="220" t="s">
        <v>305</v>
      </c>
      <c r="Z532" s="210"/>
      <c r="AA532" s="210"/>
      <c r="AB532" s="210"/>
      <c r="AC532" s="210"/>
      <c r="AD532" s="210"/>
      <c r="AE532" s="210"/>
      <c r="AF532" s="210"/>
      <c r="AG532" s="210" t="s">
        <v>315</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ht="22.5" outlineLevel="2" x14ac:dyDescent="0.2">
      <c r="A533" s="217"/>
      <c r="B533" s="218"/>
      <c r="C533" s="266" t="s">
        <v>830</v>
      </c>
      <c r="D533" s="263"/>
      <c r="E533" s="263"/>
      <c r="F533" s="263"/>
      <c r="G533" s="263"/>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374</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46" t="str">
        <f>C533</f>
        <v>osazení ocelových dvourámových zárubní do stěnových konstrukcí staveb, především do hotových příček včetně omítky s příslušným stavebním rozměrem a hotovou podlahou</v>
      </c>
      <c r="BB533" s="210"/>
      <c r="BC533" s="210"/>
      <c r="BD533" s="210"/>
      <c r="BE533" s="210"/>
      <c r="BF533" s="210"/>
      <c r="BG533" s="210"/>
      <c r="BH533" s="210"/>
    </row>
    <row r="534" spans="1:60" outlineLevel="2" x14ac:dyDescent="0.2">
      <c r="A534" s="217"/>
      <c r="B534" s="218"/>
      <c r="C534" s="270" t="s">
        <v>445</v>
      </c>
      <c r="D534" s="264"/>
      <c r="E534" s="264"/>
      <c r="F534" s="264"/>
      <c r="G534" s="264"/>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317</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2" x14ac:dyDescent="0.2">
      <c r="A535" s="217"/>
      <c r="B535" s="218"/>
      <c r="C535" s="265" t="s">
        <v>840</v>
      </c>
      <c r="D535" s="255"/>
      <c r="E535" s="256">
        <v>12</v>
      </c>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356</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3" x14ac:dyDescent="0.2">
      <c r="A536" s="217"/>
      <c r="B536" s="218"/>
      <c r="C536" s="265" t="s">
        <v>841</v>
      </c>
      <c r="D536" s="255"/>
      <c r="E536" s="256">
        <v>7</v>
      </c>
      <c r="F536" s="220"/>
      <c r="G536" s="220"/>
      <c r="H536" s="220"/>
      <c r="I536" s="220"/>
      <c r="J536" s="220"/>
      <c r="K536" s="220"/>
      <c r="L536" s="220"/>
      <c r="M536" s="220"/>
      <c r="N536" s="219"/>
      <c r="O536" s="219"/>
      <c r="P536" s="219"/>
      <c r="Q536" s="219"/>
      <c r="R536" s="220"/>
      <c r="S536" s="220"/>
      <c r="T536" s="220"/>
      <c r="U536" s="220"/>
      <c r="V536" s="220"/>
      <c r="W536" s="220"/>
      <c r="X536" s="220"/>
      <c r="Y536" s="220"/>
      <c r="Z536" s="210"/>
      <c r="AA536" s="210"/>
      <c r="AB536" s="210"/>
      <c r="AC536" s="210"/>
      <c r="AD536" s="210"/>
      <c r="AE536" s="210"/>
      <c r="AF536" s="210"/>
      <c r="AG536" s="210" t="s">
        <v>356</v>
      </c>
      <c r="AH536" s="210">
        <v>0</v>
      </c>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3" x14ac:dyDescent="0.2">
      <c r="A537" s="217"/>
      <c r="B537" s="218"/>
      <c r="C537" s="265" t="s">
        <v>842</v>
      </c>
      <c r="D537" s="255"/>
      <c r="E537" s="256">
        <v>3</v>
      </c>
      <c r="F537" s="220"/>
      <c r="G537" s="220"/>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356</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3" x14ac:dyDescent="0.2">
      <c r="A538" s="217"/>
      <c r="B538" s="218"/>
      <c r="C538" s="265" t="s">
        <v>843</v>
      </c>
      <c r="D538" s="255"/>
      <c r="E538" s="256">
        <v>2</v>
      </c>
      <c r="F538" s="220"/>
      <c r="G538" s="220"/>
      <c r="H538" s="220"/>
      <c r="I538" s="220"/>
      <c r="J538" s="220"/>
      <c r="K538" s="220"/>
      <c r="L538" s="220"/>
      <c r="M538" s="220"/>
      <c r="N538" s="219"/>
      <c r="O538" s="219"/>
      <c r="P538" s="219"/>
      <c r="Q538" s="219"/>
      <c r="R538" s="220"/>
      <c r="S538" s="220"/>
      <c r="T538" s="220"/>
      <c r="U538" s="220"/>
      <c r="V538" s="220"/>
      <c r="W538" s="220"/>
      <c r="X538" s="220"/>
      <c r="Y538" s="220"/>
      <c r="Z538" s="210"/>
      <c r="AA538" s="210"/>
      <c r="AB538" s="210"/>
      <c r="AC538" s="210"/>
      <c r="AD538" s="210"/>
      <c r="AE538" s="210"/>
      <c r="AF538" s="210"/>
      <c r="AG538" s="210" t="s">
        <v>356</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ht="33.75" outlineLevel="1" x14ac:dyDescent="0.2">
      <c r="A539" s="232">
        <v>59</v>
      </c>
      <c r="B539" s="233" t="s">
        <v>844</v>
      </c>
      <c r="C539" s="250" t="s">
        <v>845</v>
      </c>
      <c r="D539" s="234" t="s">
        <v>320</v>
      </c>
      <c r="E539" s="235">
        <v>13</v>
      </c>
      <c r="F539" s="236"/>
      <c r="G539" s="237">
        <f>ROUND(E539*F539,2)</f>
        <v>0</v>
      </c>
      <c r="H539" s="236"/>
      <c r="I539" s="237">
        <f>ROUND(E539*H539,2)</f>
        <v>0</v>
      </c>
      <c r="J539" s="236"/>
      <c r="K539" s="237">
        <f>ROUND(E539*J539,2)</f>
        <v>0</v>
      </c>
      <c r="L539" s="237">
        <v>21</v>
      </c>
      <c r="M539" s="237">
        <f>G539*(1+L539/100)</f>
        <v>0</v>
      </c>
      <c r="N539" s="235">
        <v>2.656E-2</v>
      </c>
      <c r="O539" s="235">
        <f>ROUND(E539*N539,2)</f>
        <v>0.35</v>
      </c>
      <c r="P539" s="235">
        <v>0</v>
      </c>
      <c r="Q539" s="235">
        <f>ROUND(E539*P539,2)</f>
        <v>0</v>
      </c>
      <c r="R539" s="237" t="s">
        <v>353</v>
      </c>
      <c r="S539" s="237" t="s">
        <v>302</v>
      </c>
      <c r="T539" s="238" t="s">
        <v>354</v>
      </c>
      <c r="U539" s="220">
        <v>2.758</v>
      </c>
      <c r="V539" s="220">
        <f>ROUND(E539*U539,2)</f>
        <v>35.85</v>
      </c>
      <c r="W539" s="220"/>
      <c r="X539" s="220" t="s">
        <v>314</v>
      </c>
      <c r="Y539" s="220" t="s">
        <v>305</v>
      </c>
      <c r="Z539" s="210"/>
      <c r="AA539" s="210"/>
      <c r="AB539" s="210"/>
      <c r="AC539" s="210"/>
      <c r="AD539" s="210"/>
      <c r="AE539" s="210"/>
      <c r="AF539" s="210"/>
      <c r="AG539" s="210" t="s">
        <v>315</v>
      </c>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ht="22.5" outlineLevel="2" x14ac:dyDescent="0.2">
      <c r="A540" s="217"/>
      <c r="B540" s="218"/>
      <c r="C540" s="266" t="s">
        <v>830</v>
      </c>
      <c r="D540" s="263"/>
      <c r="E540" s="263"/>
      <c r="F540" s="263"/>
      <c r="G540" s="263"/>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374</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46" t="str">
        <f>C540</f>
        <v>osazení ocelových dvourámových zárubní do stěnových konstrukcí staveb, především do hotových příček včetně omítky s příslušným stavebním rozměrem a hotovou podlahou</v>
      </c>
      <c r="BB540" s="210"/>
      <c r="BC540" s="210"/>
      <c r="BD540" s="210"/>
      <c r="BE540" s="210"/>
      <c r="BF540" s="210"/>
      <c r="BG540" s="210"/>
      <c r="BH540" s="210"/>
    </row>
    <row r="541" spans="1:60" outlineLevel="2" x14ac:dyDescent="0.2">
      <c r="A541" s="217"/>
      <c r="B541" s="218"/>
      <c r="C541" s="270" t="s">
        <v>445</v>
      </c>
      <c r="D541" s="264"/>
      <c r="E541" s="264"/>
      <c r="F541" s="264"/>
      <c r="G541" s="264"/>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317</v>
      </c>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2" x14ac:dyDescent="0.2">
      <c r="A542" s="217"/>
      <c r="B542" s="218"/>
      <c r="C542" s="265" t="s">
        <v>846</v>
      </c>
      <c r="D542" s="255"/>
      <c r="E542" s="256">
        <v>3</v>
      </c>
      <c r="F542" s="220"/>
      <c r="G542" s="220"/>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356</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
      <c r="A543" s="217"/>
      <c r="B543" s="218"/>
      <c r="C543" s="265" t="s">
        <v>847</v>
      </c>
      <c r="D543" s="255"/>
      <c r="E543" s="256">
        <v>1</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356</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
      <c r="A544" s="217"/>
      <c r="B544" s="218"/>
      <c r="C544" s="265" t="s">
        <v>848</v>
      </c>
      <c r="D544" s="255"/>
      <c r="E544" s="256">
        <v>1</v>
      </c>
      <c r="F544" s="220"/>
      <c r="G544" s="220"/>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356</v>
      </c>
      <c r="AH544" s="210">
        <v>0</v>
      </c>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
      <c r="A545" s="217"/>
      <c r="B545" s="218"/>
      <c r="C545" s="265" t="s">
        <v>849</v>
      </c>
      <c r="D545" s="255"/>
      <c r="E545" s="256">
        <v>3</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356</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3" x14ac:dyDescent="0.2">
      <c r="A546" s="217"/>
      <c r="B546" s="218"/>
      <c r="C546" s="265" t="s">
        <v>850</v>
      </c>
      <c r="D546" s="255"/>
      <c r="E546" s="256">
        <v>2</v>
      </c>
      <c r="F546" s="220"/>
      <c r="G546" s="220"/>
      <c r="H546" s="220"/>
      <c r="I546" s="220"/>
      <c r="J546" s="220"/>
      <c r="K546" s="220"/>
      <c r="L546" s="220"/>
      <c r="M546" s="220"/>
      <c r="N546" s="219"/>
      <c r="O546" s="219"/>
      <c r="P546" s="219"/>
      <c r="Q546" s="219"/>
      <c r="R546" s="220"/>
      <c r="S546" s="220"/>
      <c r="T546" s="220"/>
      <c r="U546" s="220"/>
      <c r="V546" s="220"/>
      <c r="W546" s="220"/>
      <c r="X546" s="220"/>
      <c r="Y546" s="220"/>
      <c r="Z546" s="210"/>
      <c r="AA546" s="210"/>
      <c r="AB546" s="210"/>
      <c r="AC546" s="210"/>
      <c r="AD546" s="210"/>
      <c r="AE546" s="210"/>
      <c r="AF546" s="210"/>
      <c r="AG546" s="210" t="s">
        <v>356</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3" x14ac:dyDescent="0.2">
      <c r="A547" s="217"/>
      <c r="B547" s="218"/>
      <c r="C547" s="265" t="s">
        <v>851</v>
      </c>
      <c r="D547" s="255"/>
      <c r="E547" s="256">
        <v>2</v>
      </c>
      <c r="F547" s="220"/>
      <c r="G547" s="220"/>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356</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3" x14ac:dyDescent="0.2">
      <c r="A548" s="217"/>
      <c r="B548" s="218"/>
      <c r="C548" s="265" t="s">
        <v>852</v>
      </c>
      <c r="D548" s="255"/>
      <c r="E548" s="256">
        <v>1</v>
      </c>
      <c r="F548" s="220"/>
      <c r="G548" s="220"/>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356</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1" x14ac:dyDescent="0.2">
      <c r="A549" s="232">
        <v>60</v>
      </c>
      <c r="B549" s="233" t="s">
        <v>853</v>
      </c>
      <c r="C549" s="250" t="s">
        <v>854</v>
      </c>
      <c r="D549" s="234" t="s">
        <v>320</v>
      </c>
      <c r="E549" s="235">
        <v>1</v>
      </c>
      <c r="F549" s="236"/>
      <c r="G549" s="237">
        <f>ROUND(E549*F549,2)</f>
        <v>0</v>
      </c>
      <c r="H549" s="236"/>
      <c r="I549" s="237">
        <f>ROUND(E549*H549,2)</f>
        <v>0</v>
      </c>
      <c r="J549" s="236"/>
      <c r="K549" s="237">
        <f>ROUND(E549*J549,2)</f>
        <v>0</v>
      </c>
      <c r="L549" s="237">
        <v>21</v>
      </c>
      <c r="M549" s="237">
        <f>G549*(1+L549/100)</f>
        <v>0</v>
      </c>
      <c r="N549" s="235">
        <v>2.5999999999999998E-4</v>
      </c>
      <c r="O549" s="235">
        <f>ROUND(E549*N549,2)</f>
        <v>0</v>
      </c>
      <c r="P549" s="235">
        <v>0</v>
      </c>
      <c r="Q549" s="235">
        <f>ROUND(E549*P549,2)</f>
        <v>0</v>
      </c>
      <c r="R549" s="237"/>
      <c r="S549" s="237" t="s">
        <v>313</v>
      </c>
      <c r="T549" s="238" t="s">
        <v>303</v>
      </c>
      <c r="U549" s="220">
        <v>0</v>
      </c>
      <c r="V549" s="220">
        <f>ROUND(E549*U549,2)</f>
        <v>0</v>
      </c>
      <c r="W549" s="220"/>
      <c r="X549" s="220" t="s">
        <v>314</v>
      </c>
      <c r="Y549" s="220" t="s">
        <v>305</v>
      </c>
      <c r="Z549" s="210"/>
      <c r="AA549" s="210"/>
      <c r="AB549" s="210"/>
      <c r="AC549" s="210"/>
      <c r="AD549" s="210"/>
      <c r="AE549" s="210"/>
      <c r="AF549" s="210"/>
      <c r="AG549" s="210" t="s">
        <v>315</v>
      </c>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2" x14ac:dyDescent="0.2">
      <c r="A550" s="217"/>
      <c r="B550" s="218"/>
      <c r="C550" s="251" t="s">
        <v>445</v>
      </c>
      <c r="D550" s="247"/>
      <c r="E550" s="247"/>
      <c r="F550" s="247"/>
      <c r="G550" s="247"/>
      <c r="H550" s="220"/>
      <c r="I550" s="220"/>
      <c r="J550" s="220"/>
      <c r="K550" s="220"/>
      <c r="L550" s="220"/>
      <c r="M550" s="220"/>
      <c r="N550" s="219"/>
      <c r="O550" s="219"/>
      <c r="P550" s="219"/>
      <c r="Q550" s="219"/>
      <c r="R550" s="220"/>
      <c r="S550" s="220"/>
      <c r="T550" s="220"/>
      <c r="U550" s="220"/>
      <c r="V550" s="220"/>
      <c r="W550" s="220"/>
      <c r="X550" s="220"/>
      <c r="Y550" s="220"/>
      <c r="Z550" s="210"/>
      <c r="AA550" s="210"/>
      <c r="AB550" s="210"/>
      <c r="AC550" s="210"/>
      <c r="AD550" s="210"/>
      <c r="AE550" s="210"/>
      <c r="AF550" s="210"/>
      <c r="AG550" s="210" t="s">
        <v>317</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
      <c r="A551" s="217"/>
      <c r="B551" s="218"/>
      <c r="C551" s="265" t="s">
        <v>855</v>
      </c>
      <c r="D551" s="255"/>
      <c r="E551" s="256">
        <v>1</v>
      </c>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356</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
      <c r="A552" s="232">
        <v>61</v>
      </c>
      <c r="B552" s="233" t="s">
        <v>856</v>
      </c>
      <c r="C552" s="250" t="s">
        <v>857</v>
      </c>
      <c r="D552" s="234" t="s">
        <v>320</v>
      </c>
      <c r="E552" s="235">
        <v>2</v>
      </c>
      <c r="F552" s="236"/>
      <c r="G552" s="237">
        <f>ROUND(E552*F552,2)</f>
        <v>0</v>
      </c>
      <c r="H552" s="236"/>
      <c r="I552" s="237">
        <f>ROUND(E552*H552,2)</f>
        <v>0</v>
      </c>
      <c r="J552" s="236"/>
      <c r="K552" s="237">
        <f>ROUND(E552*J552,2)</f>
        <v>0</v>
      </c>
      <c r="L552" s="237">
        <v>21</v>
      </c>
      <c r="M552" s="237">
        <f>G552*(1+L552/100)</f>
        <v>0</v>
      </c>
      <c r="N552" s="235">
        <v>2.5999999999999998E-4</v>
      </c>
      <c r="O552" s="235">
        <f>ROUND(E552*N552,2)</f>
        <v>0</v>
      </c>
      <c r="P552" s="235">
        <v>0</v>
      </c>
      <c r="Q552" s="235">
        <f>ROUND(E552*P552,2)</f>
        <v>0</v>
      </c>
      <c r="R552" s="237"/>
      <c r="S552" s="237" t="s">
        <v>313</v>
      </c>
      <c r="T552" s="238" t="s">
        <v>303</v>
      </c>
      <c r="U552" s="220">
        <v>0</v>
      </c>
      <c r="V552" s="220">
        <f>ROUND(E552*U552,2)</f>
        <v>0</v>
      </c>
      <c r="W552" s="220"/>
      <c r="X552" s="220" t="s">
        <v>314</v>
      </c>
      <c r="Y552" s="220" t="s">
        <v>305</v>
      </c>
      <c r="Z552" s="210"/>
      <c r="AA552" s="210"/>
      <c r="AB552" s="210"/>
      <c r="AC552" s="210"/>
      <c r="AD552" s="210"/>
      <c r="AE552" s="210"/>
      <c r="AF552" s="210"/>
      <c r="AG552" s="210" t="s">
        <v>315</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2" x14ac:dyDescent="0.2">
      <c r="A553" s="217"/>
      <c r="B553" s="218"/>
      <c r="C553" s="251" t="s">
        <v>445</v>
      </c>
      <c r="D553" s="247"/>
      <c r="E553" s="247"/>
      <c r="F553" s="247"/>
      <c r="G553" s="247"/>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317</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2" x14ac:dyDescent="0.2">
      <c r="A554" s="217"/>
      <c r="B554" s="218"/>
      <c r="C554" s="265" t="s">
        <v>858</v>
      </c>
      <c r="D554" s="255"/>
      <c r="E554" s="256">
        <v>2</v>
      </c>
      <c r="F554" s="220"/>
      <c r="G554" s="220"/>
      <c r="H554" s="220"/>
      <c r="I554" s="220"/>
      <c r="J554" s="220"/>
      <c r="K554" s="220"/>
      <c r="L554" s="220"/>
      <c r="M554" s="220"/>
      <c r="N554" s="219"/>
      <c r="O554" s="219"/>
      <c r="P554" s="219"/>
      <c r="Q554" s="219"/>
      <c r="R554" s="220"/>
      <c r="S554" s="220"/>
      <c r="T554" s="220"/>
      <c r="U554" s="220"/>
      <c r="V554" s="220"/>
      <c r="W554" s="220"/>
      <c r="X554" s="220"/>
      <c r="Y554" s="220"/>
      <c r="Z554" s="210"/>
      <c r="AA554" s="210"/>
      <c r="AB554" s="210"/>
      <c r="AC554" s="210"/>
      <c r="AD554" s="210"/>
      <c r="AE554" s="210"/>
      <c r="AF554" s="210"/>
      <c r="AG554" s="210" t="s">
        <v>356</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x14ac:dyDescent="0.2">
      <c r="A555" s="225" t="s">
        <v>297</v>
      </c>
      <c r="B555" s="226" t="s">
        <v>186</v>
      </c>
      <c r="C555" s="248" t="s">
        <v>188</v>
      </c>
      <c r="D555" s="227"/>
      <c r="E555" s="228"/>
      <c r="F555" s="229"/>
      <c r="G555" s="229">
        <f>SUMIF(AG556:AG563,"&lt;&gt;NOR",G556:G563)</f>
        <v>0</v>
      </c>
      <c r="H555" s="229"/>
      <c r="I555" s="229">
        <f>SUM(I556:I563)</f>
        <v>0</v>
      </c>
      <c r="J555" s="229"/>
      <c r="K555" s="229">
        <f>SUM(K556:K563)</f>
        <v>0</v>
      </c>
      <c r="L555" s="229"/>
      <c r="M555" s="229">
        <f>SUM(M556:M563)</f>
        <v>0</v>
      </c>
      <c r="N555" s="228"/>
      <c r="O555" s="228">
        <f>SUM(O556:O563)</f>
        <v>0</v>
      </c>
      <c r="P555" s="228"/>
      <c r="Q555" s="228">
        <f>SUM(Q556:Q563)</f>
        <v>0</v>
      </c>
      <c r="R555" s="229"/>
      <c r="S555" s="229"/>
      <c r="T555" s="230"/>
      <c r="U555" s="224"/>
      <c r="V555" s="224">
        <f>SUM(V556:V563)</f>
        <v>0</v>
      </c>
      <c r="W555" s="224"/>
      <c r="X555" s="224"/>
      <c r="Y555" s="224"/>
      <c r="AG555" t="s">
        <v>298</v>
      </c>
    </row>
    <row r="556" spans="1:60" ht="22.5" outlineLevel="1" x14ac:dyDescent="0.2">
      <c r="A556" s="239">
        <v>62</v>
      </c>
      <c r="B556" s="240" t="s">
        <v>859</v>
      </c>
      <c r="C556" s="249" t="s">
        <v>860</v>
      </c>
      <c r="D556" s="241" t="s">
        <v>823</v>
      </c>
      <c r="E556" s="242">
        <v>1</v>
      </c>
      <c r="F556" s="243"/>
      <c r="G556" s="244">
        <f>ROUND(E556*F556,2)</f>
        <v>0</v>
      </c>
      <c r="H556" s="243"/>
      <c r="I556" s="244">
        <f>ROUND(E556*H556,2)</f>
        <v>0</v>
      </c>
      <c r="J556" s="243"/>
      <c r="K556" s="244">
        <f>ROUND(E556*J556,2)</f>
        <v>0</v>
      </c>
      <c r="L556" s="244">
        <v>21</v>
      </c>
      <c r="M556" s="244">
        <f>G556*(1+L556/100)</f>
        <v>0</v>
      </c>
      <c r="N556" s="242">
        <v>0</v>
      </c>
      <c r="O556" s="242">
        <f>ROUND(E556*N556,2)</f>
        <v>0</v>
      </c>
      <c r="P556" s="242">
        <v>0</v>
      </c>
      <c r="Q556" s="242">
        <f>ROUND(E556*P556,2)</f>
        <v>0</v>
      </c>
      <c r="R556" s="244"/>
      <c r="S556" s="244" t="s">
        <v>313</v>
      </c>
      <c r="T556" s="245" t="s">
        <v>303</v>
      </c>
      <c r="U556" s="220">
        <v>0</v>
      </c>
      <c r="V556" s="220">
        <f>ROUND(E556*U556,2)</f>
        <v>0</v>
      </c>
      <c r="W556" s="220"/>
      <c r="X556" s="220" t="s">
        <v>314</v>
      </c>
      <c r="Y556" s="220" t="s">
        <v>305</v>
      </c>
      <c r="Z556" s="210"/>
      <c r="AA556" s="210"/>
      <c r="AB556" s="210"/>
      <c r="AC556" s="210"/>
      <c r="AD556" s="210"/>
      <c r="AE556" s="210"/>
      <c r="AF556" s="210"/>
      <c r="AG556" s="210" t="s">
        <v>315</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1" x14ac:dyDescent="0.2">
      <c r="A557" s="239">
        <v>63</v>
      </c>
      <c r="B557" s="240" t="s">
        <v>861</v>
      </c>
      <c r="C557" s="249" t="s">
        <v>862</v>
      </c>
      <c r="D557" s="241" t="s">
        <v>823</v>
      </c>
      <c r="E557" s="242">
        <v>1</v>
      </c>
      <c r="F557" s="243"/>
      <c r="G557" s="244">
        <f>ROUND(E557*F557,2)</f>
        <v>0</v>
      </c>
      <c r="H557" s="243"/>
      <c r="I557" s="244">
        <f>ROUND(E557*H557,2)</f>
        <v>0</v>
      </c>
      <c r="J557" s="243"/>
      <c r="K557" s="244">
        <f>ROUND(E557*J557,2)</f>
        <v>0</v>
      </c>
      <c r="L557" s="244">
        <v>21</v>
      </c>
      <c r="M557" s="244">
        <f>G557*(1+L557/100)</f>
        <v>0</v>
      </c>
      <c r="N557" s="242">
        <v>0</v>
      </c>
      <c r="O557" s="242">
        <f>ROUND(E557*N557,2)</f>
        <v>0</v>
      </c>
      <c r="P557" s="242">
        <v>0</v>
      </c>
      <c r="Q557" s="242">
        <f>ROUND(E557*P557,2)</f>
        <v>0</v>
      </c>
      <c r="R557" s="244"/>
      <c r="S557" s="244" t="s">
        <v>313</v>
      </c>
      <c r="T557" s="245" t="s">
        <v>303</v>
      </c>
      <c r="U557" s="220">
        <v>0</v>
      </c>
      <c r="V557" s="220">
        <f>ROUND(E557*U557,2)</f>
        <v>0</v>
      </c>
      <c r="W557" s="220"/>
      <c r="X557" s="220" t="s">
        <v>314</v>
      </c>
      <c r="Y557" s="220" t="s">
        <v>305</v>
      </c>
      <c r="Z557" s="210"/>
      <c r="AA557" s="210"/>
      <c r="AB557" s="210"/>
      <c r="AC557" s="210"/>
      <c r="AD557" s="210"/>
      <c r="AE557" s="210"/>
      <c r="AF557" s="210"/>
      <c r="AG557" s="210" t="s">
        <v>315</v>
      </c>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39">
        <v>64</v>
      </c>
      <c r="B558" s="240" t="s">
        <v>863</v>
      </c>
      <c r="C558" s="249" t="s">
        <v>864</v>
      </c>
      <c r="D558" s="241" t="s">
        <v>823</v>
      </c>
      <c r="E558" s="242">
        <v>1</v>
      </c>
      <c r="F558" s="243"/>
      <c r="G558" s="244">
        <f>ROUND(E558*F558,2)</f>
        <v>0</v>
      </c>
      <c r="H558" s="243"/>
      <c r="I558" s="244">
        <f>ROUND(E558*H558,2)</f>
        <v>0</v>
      </c>
      <c r="J558" s="243"/>
      <c r="K558" s="244">
        <f>ROUND(E558*J558,2)</f>
        <v>0</v>
      </c>
      <c r="L558" s="244">
        <v>21</v>
      </c>
      <c r="M558" s="244">
        <f>G558*(1+L558/100)</f>
        <v>0</v>
      </c>
      <c r="N558" s="242">
        <v>0</v>
      </c>
      <c r="O558" s="242">
        <f>ROUND(E558*N558,2)</f>
        <v>0</v>
      </c>
      <c r="P558" s="242">
        <v>0</v>
      </c>
      <c r="Q558" s="242">
        <f>ROUND(E558*P558,2)</f>
        <v>0</v>
      </c>
      <c r="R558" s="244"/>
      <c r="S558" s="244" t="s">
        <v>313</v>
      </c>
      <c r="T558" s="245" t="s">
        <v>303</v>
      </c>
      <c r="U558" s="220">
        <v>0</v>
      </c>
      <c r="V558" s="220">
        <f>ROUND(E558*U558,2)</f>
        <v>0</v>
      </c>
      <c r="W558" s="220"/>
      <c r="X558" s="220" t="s">
        <v>314</v>
      </c>
      <c r="Y558" s="220" t="s">
        <v>305</v>
      </c>
      <c r="Z558" s="210"/>
      <c r="AA558" s="210"/>
      <c r="AB558" s="210"/>
      <c r="AC558" s="210"/>
      <c r="AD558" s="210"/>
      <c r="AE558" s="210"/>
      <c r="AF558" s="210"/>
      <c r="AG558" s="210" t="s">
        <v>315</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
      <c r="A559" s="239">
        <v>65</v>
      </c>
      <c r="B559" s="240" t="s">
        <v>865</v>
      </c>
      <c r="C559" s="249" t="s">
        <v>866</v>
      </c>
      <c r="D559" s="241" t="s">
        <v>823</v>
      </c>
      <c r="E559" s="242">
        <v>1</v>
      </c>
      <c r="F559" s="243"/>
      <c r="G559" s="244">
        <f>ROUND(E559*F559,2)</f>
        <v>0</v>
      </c>
      <c r="H559" s="243"/>
      <c r="I559" s="244">
        <f>ROUND(E559*H559,2)</f>
        <v>0</v>
      </c>
      <c r="J559" s="243"/>
      <c r="K559" s="244">
        <f>ROUND(E559*J559,2)</f>
        <v>0</v>
      </c>
      <c r="L559" s="244">
        <v>21</v>
      </c>
      <c r="M559" s="244">
        <f>G559*(1+L559/100)</f>
        <v>0</v>
      </c>
      <c r="N559" s="242">
        <v>0</v>
      </c>
      <c r="O559" s="242">
        <f>ROUND(E559*N559,2)</f>
        <v>0</v>
      </c>
      <c r="P559" s="242">
        <v>0</v>
      </c>
      <c r="Q559" s="242">
        <f>ROUND(E559*P559,2)</f>
        <v>0</v>
      </c>
      <c r="R559" s="244"/>
      <c r="S559" s="244" t="s">
        <v>313</v>
      </c>
      <c r="T559" s="245" t="s">
        <v>303</v>
      </c>
      <c r="U559" s="220">
        <v>0</v>
      </c>
      <c r="V559" s="220">
        <f>ROUND(E559*U559,2)</f>
        <v>0</v>
      </c>
      <c r="W559" s="220"/>
      <c r="X559" s="220" t="s">
        <v>314</v>
      </c>
      <c r="Y559" s="220" t="s">
        <v>305</v>
      </c>
      <c r="Z559" s="210"/>
      <c r="AA559" s="210"/>
      <c r="AB559" s="210"/>
      <c r="AC559" s="210"/>
      <c r="AD559" s="210"/>
      <c r="AE559" s="210"/>
      <c r="AF559" s="210"/>
      <c r="AG559" s="210" t="s">
        <v>315</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39">
        <v>66</v>
      </c>
      <c r="B560" s="240" t="s">
        <v>867</v>
      </c>
      <c r="C560" s="249" t="s">
        <v>868</v>
      </c>
      <c r="D560" s="241" t="s">
        <v>823</v>
      </c>
      <c r="E560" s="242">
        <v>1</v>
      </c>
      <c r="F560" s="243"/>
      <c r="G560" s="244">
        <f>ROUND(E560*F560,2)</f>
        <v>0</v>
      </c>
      <c r="H560" s="243"/>
      <c r="I560" s="244">
        <f>ROUND(E560*H560,2)</f>
        <v>0</v>
      </c>
      <c r="J560" s="243"/>
      <c r="K560" s="244">
        <f>ROUND(E560*J560,2)</f>
        <v>0</v>
      </c>
      <c r="L560" s="244">
        <v>21</v>
      </c>
      <c r="M560" s="244">
        <f>G560*(1+L560/100)</f>
        <v>0</v>
      </c>
      <c r="N560" s="242">
        <v>0</v>
      </c>
      <c r="O560" s="242">
        <f>ROUND(E560*N560,2)</f>
        <v>0</v>
      </c>
      <c r="P560" s="242">
        <v>0</v>
      </c>
      <c r="Q560" s="242">
        <f>ROUND(E560*P560,2)</f>
        <v>0</v>
      </c>
      <c r="R560" s="244"/>
      <c r="S560" s="244" t="s">
        <v>313</v>
      </c>
      <c r="T560" s="245" t="s">
        <v>303</v>
      </c>
      <c r="U560" s="220">
        <v>0</v>
      </c>
      <c r="V560" s="220">
        <f>ROUND(E560*U560,2)</f>
        <v>0</v>
      </c>
      <c r="W560" s="220"/>
      <c r="X560" s="220" t="s">
        <v>314</v>
      </c>
      <c r="Y560" s="220" t="s">
        <v>305</v>
      </c>
      <c r="Z560" s="210"/>
      <c r="AA560" s="210"/>
      <c r="AB560" s="210"/>
      <c r="AC560" s="210"/>
      <c r="AD560" s="210"/>
      <c r="AE560" s="210"/>
      <c r="AF560" s="210"/>
      <c r="AG560" s="210" t="s">
        <v>315</v>
      </c>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1" x14ac:dyDescent="0.2">
      <c r="A561" s="239">
        <v>67</v>
      </c>
      <c r="B561" s="240" t="s">
        <v>869</v>
      </c>
      <c r="C561" s="249" t="s">
        <v>870</v>
      </c>
      <c r="D561" s="241" t="s">
        <v>823</v>
      </c>
      <c r="E561" s="242">
        <v>1</v>
      </c>
      <c r="F561" s="243"/>
      <c r="G561" s="244">
        <f>ROUND(E561*F561,2)</f>
        <v>0</v>
      </c>
      <c r="H561" s="243"/>
      <c r="I561" s="244">
        <f>ROUND(E561*H561,2)</f>
        <v>0</v>
      </c>
      <c r="J561" s="243"/>
      <c r="K561" s="244">
        <f>ROUND(E561*J561,2)</f>
        <v>0</v>
      </c>
      <c r="L561" s="244">
        <v>21</v>
      </c>
      <c r="M561" s="244">
        <f>G561*(1+L561/100)</f>
        <v>0</v>
      </c>
      <c r="N561" s="242">
        <v>0</v>
      </c>
      <c r="O561" s="242">
        <f>ROUND(E561*N561,2)</f>
        <v>0</v>
      </c>
      <c r="P561" s="242">
        <v>0</v>
      </c>
      <c r="Q561" s="242">
        <f>ROUND(E561*P561,2)</f>
        <v>0</v>
      </c>
      <c r="R561" s="244"/>
      <c r="S561" s="244" t="s">
        <v>313</v>
      </c>
      <c r="T561" s="245" t="s">
        <v>303</v>
      </c>
      <c r="U561" s="220">
        <v>0</v>
      </c>
      <c r="V561" s="220">
        <f>ROUND(E561*U561,2)</f>
        <v>0</v>
      </c>
      <c r="W561" s="220"/>
      <c r="X561" s="220" t="s">
        <v>314</v>
      </c>
      <c r="Y561" s="220" t="s">
        <v>305</v>
      </c>
      <c r="Z561" s="210"/>
      <c r="AA561" s="210"/>
      <c r="AB561" s="210"/>
      <c r="AC561" s="210"/>
      <c r="AD561" s="210"/>
      <c r="AE561" s="210"/>
      <c r="AF561" s="210"/>
      <c r="AG561" s="210" t="s">
        <v>315</v>
      </c>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39">
        <v>68</v>
      </c>
      <c r="B562" s="240" t="s">
        <v>871</v>
      </c>
      <c r="C562" s="249" t="s">
        <v>872</v>
      </c>
      <c r="D562" s="241" t="s">
        <v>823</v>
      </c>
      <c r="E562" s="242">
        <v>1</v>
      </c>
      <c r="F562" s="243"/>
      <c r="G562" s="244">
        <f>ROUND(E562*F562,2)</f>
        <v>0</v>
      </c>
      <c r="H562" s="243"/>
      <c r="I562" s="244">
        <f>ROUND(E562*H562,2)</f>
        <v>0</v>
      </c>
      <c r="J562" s="243"/>
      <c r="K562" s="244">
        <f>ROUND(E562*J562,2)</f>
        <v>0</v>
      </c>
      <c r="L562" s="244">
        <v>21</v>
      </c>
      <c r="M562" s="244">
        <f>G562*(1+L562/100)</f>
        <v>0</v>
      </c>
      <c r="N562" s="242">
        <v>0</v>
      </c>
      <c r="O562" s="242">
        <f>ROUND(E562*N562,2)</f>
        <v>0</v>
      </c>
      <c r="P562" s="242">
        <v>0</v>
      </c>
      <c r="Q562" s="242">
        <f>ROUND(E562*P562,2)</f>
        <v>0</v>
      </c>
      <c r="R562" s="244"/>
      <c r="S562" s="244" t="s">
        <v>313</v>
      </c>
      <c r="T562" s="245" t="s">
        <v>303</v>
      </c>
      <c r="U562" s="220">
        <v>0</v>
      </c>
      <c r="V562" s="220">
        <f>ROUND(E562*U562,2)</f>
        <v>0</v>
      </c>
      <c r="W562" s="220"/>
      <c r="X562" s="220" t="s">
        <v>314</v>
      </c>
      <c r="Y562" s="220" t="s">
        <v>305</v>
      </c>
      <c r="Z562" s="210"/>
      <c r="AA562" s="210"/>
      <c r="AB562" s="210"/>
      <c r="AC562" s="210"/>
      <c r="AD562" s="210"/>
      <c r="AE562" s="210"/>
      <c r="AF562" s="210"/>
      <c r="AG562" s="210" t="s">
        <v>315</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39">
        <v>69</v>
      </c>
      <c r="B563" s="240" t="s">
        <v>873</v>
      </c>
      <c r="C563" s="249" t="s">
        <v>874</v>
      </c>
      <c r="D563" s="241" t="s">
        <v>823</v>
      </c>
      <c r="E563" s="242">
        <v>1</v>
      </c>
      <c r="F563" s="243"/>
      <c r="G563" s="244">
        <f>ROUND(E563*F563,2)</f>
        <v>0</v>
      </c>
      <c r="H563" s="243"/>
      <c r="I563" s="244">
        <f>ROUND(E563*H563,2)</f>
        <v>0</v>
      </c>
      <c r="J563" s="243"/>
      <c r="K563" s="244">
        <f>ROUND(E563*J563,2)</f>
        <v>0</v>
      </c>
      <c r="L563" s="244">
        <v>21</v>
      </c>
      <c r="M563" s="244">
        <f>G563*(1+L563/100)</f>
        <v>0</v>
      </c>
      <c r="N563" s="242">
        <v>0</v>
      </c>
      <c r="O563" s="242">
        <f>ROUND(E563*N563,2)</f>
        <v>0</v>
      </c>
      <c r="P563" s="242">
        <v>0</v>
      </c>
      <c r="Q563" s="242">
        <f>ROUND(E563*P563,2)</f>
        <v>0</v>
      </c>
      <c r="R563" s="244"/>
      <c r="S563" s="244" t="s">
        <v>313</v>
      </c>
      <c r="T563" s="245" t="s">
        <v>303</v>
      </c>
      <c r="U563" s="220">
        <v>0</v>
      </c>
      <c r="V563" s="220">
        <f>ROUND(E563*U563,2)</f>
        <v>0</v>
      </c>
      <c r="W563" s="220"/>
      <c r="X563" s="220" t="s">
        <v>314</v>
      </c>
      <c r="Y563" s="220" t="s">
        <v>305</v>
      </c>
      <c r="Z563" s="210"/>
      <c r="AA563" s="210"/>
      <c r="AB563" s="210"/>
      <c r="AC563" s="210"/>
      <c r="AD563" s="210"/>
      <c r="AE563" s="210"/>
      <c r="AF563" s="210"/>
      <c r="AG563" s="210" t="s">
        <v>315</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x14ac:dyDescent="0.2">
      <c r="A564" s="225" t="s">
        <v>297</v>
      </c>
      <c r="B564" s="226" t="s">
        <v>191</v>
      </c>
      <c r="C564" s="248" t="s">
        <v>192</v>
      </c>
      <c r="D564" s="227"/>
      <c r="E564" s="228"/>
      <c r="F564" s="229"/>
      <c r="G564" s="229">
        <f>SUMIF(AG565:AG590,"&lt;&gt;NOR",G565:G590)</f>
        <v>0</v>
      </c>
      <c r="H564" s="229"/>
      <c r="I564" s="229">
        <f>SUM(I565:I590)</f>
        <v>0</v>
      </c>
      <c r="J564" s="229"/>
      <c r="K564" s="229">
        <f>SUM(K565:K590)</f>
        <v>0</v>
      </c>
      <c r="L564" s="229"/>
      <c r="M564" s="229">
        <f>SUM(M565:M590)</f>
        <v>0</v>
      </c>
      <c r="N564" s="228"/>
      <c r="O564" s="228">
        <f>SUM(O565:O590)</f>
        <v>151.76</v>
      </c>
      <c r="P564" s="228"/>
      <c r="Q564" s="228">
        <f>SUM(Q565:Q590)</f>
        <v>0</v>
      </c>
      <c r="R564" s="229"/>
      <c r="S564" s="229"/>
      <c r="T564" s="230"/>
      <c r="U564" s="224"/>
      <c r="V564" s="224">
        <f>SUM(V565:V590)</f>
        <v>1685.21</v>
      </c>
      <c r="W564" s="224"/>
      <c r="X564" s="224"/>
      <c r="Y564" s="224"/>
      <c r="AG564" t="s">
        <v>298</v>
      </c>
    </row>
    <row r="565" spans="1:60" ht="22.5" outlineLevel="1" x14ac:dyDescent="0.2">
      <c r="A565" s="232">
        <v>70</v>
      </c>
      <c r="B565" s="233" t="s">
        <v>875</v>
      </c>
      <c r="C565" s="250" t="s">
        <v>876</v>
      </c>
      <c r="D565" s="234" t="s">
        <v>372</v>
      </c>
      <c r="E565" s="235">
        <v>2076.0500000000002</v>
      </c>
      <c r="F565" s="236"/>
      <c r="G565" s="237">
        <f>ROUND(E565*F565,2)</f>
        <v>0</v>
      </c>
      <c r="H565" s="236"/>
      <c r="I565" s="237">
        <f>ROUND(E565*H565,2)</f>
        <v>0</v>
      </c>
      <c r="J565" s="236"/>
      <c r="K565" s="237">
        <f>ROUND(E565*J565,2)</f>
        <v>0</v>
      </c>
      <c r="L565" s="237">
        <v>21</v>
      </c>
      <c r="M565" s="237">
        <f>G565*(1+L565/100)</f>
        <v>0</v>
      </c>
      <c r="N565" s="235">
        <v>1.8380000000000001E-2</v>
      </c>
      <c r="O565" s="235">
        <f>ROUND(E565*N565,2)</f>
        <v>38.159999999999997</v>
      </c>
      <c r="P565" s="235">
        <v>0</v>
      </c>
      <c r="Q565" s="235">
        <f>ROUND(E565*P565,2)</f>
        <v>0</v>
      </c>
      <c r="R565" s="237" t="s">
        <v>877</v>
      </c>
      <c r="S565" s="237" t="s">
        <v>302</v>
      </c>
      <c r="T565" s="238" t="s">
        <v>354</v>
      </c>
      <c r="U565" s="220">
        <v>0.123</v>
      </c>
      <c r="V565" s="220">
        <f>ROUND(E565*U565,2)</f>
        <v>255.35</v>
      </c>
      <c r="W565" s="220"/>
      <c r="X565" s="220" t="s">
        <v>314</v>
      </c>
      <c r="Y565" s="220" t="s">
        <v>305</v>
      </c>
      <c r="Z565" s="210"/>
      <c r="AA565" s="210"/>
      <c r="AB565" s="210"/>
      <c r="AC565" s="210"/>
      <c r="AD565" s="210"/>
      <c r="AE565" s="210"/>
      <c r="AF565" s="210"/>
      <c r="AG565" s="210" t="s">
        <v>315</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2" x14ac:dyDescent="0.2">
      <c r="A566" s="217"/>
      <c r="B566" s="218"/>
      <c r="C566" s="266" t="s">
        <v>878</v>
      </c>
      <c r="D566" s="263"/>
      <c r="E566" s="263"/>
      <c r="F566" s="263"/>
      <c r="G566" s="263"/>
      <c r="H566" s="220"/>
      <c r="I566" s="220"/>
      <c r="J566" s="220"/>
      <c r="K566" s="220"/>
      <c r="L566" s="220"/>
      <c r="M566" s="220"/>
      <c r="N566" s="219"/>
      <c r="O566" s="219"/>
      <c r="P566" s="219"/>
      <c r="Q566" s="219"/>
      <c r="R566" s="220"/>
      <c r="S566" s="220"/>
      <c r="T566" s="220"/>
      <c r="U566" s="220"/>
      <c r="V566" s="220"/>
      <c r="W566" s="220"/>
      <c r="X566" s="220"/>
      <c r="Y566" s="220"/>
      <c r="Z566" s="210"/>
      <c r="AA566" s="210"/>
      <c r="AB566" s="210"/>
      <c r="AC566" s="210"/>
      <c r="AD566" s="210"/>
      <c r="AE566" s="210"/>
      <c r="AF566" s="210"/>
      <c r="AG566" s="210" t="s">
        <v>374</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2" x14ac:dyDescent="0.2">
      <c r="A567" s="217"/>
      <c r="B567" s="218"/>
      <c r="C567" s="265" t="s">
        <v>879</v>
      </c>
      <c r="D567" s="255"/>
      <c r="E567" s="256">
        <v>589.79999999999995</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356</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3" x14ac:dyDescent="0.2">
      <c r="A568" s="217"/>
      <c r="B568" s="218"/>
      <c r="C568" s="265" t="s">
        <v>880</v>
      </c>
      <c r="D568" s="255"/>
      <c r="E568" s="256">
        <v>540.65</v>
      </c>
      <c r="F568" s="220"/>
      <c r="G568" s="220"/>
      <c r="H568" s="220"/>
      <c r="I568" s="220"/>
      <c r="J568" s="220"/>
      <c r="K568" s="220"/>
      <c r="L568" s="220"/>
      <c r="M568" s="220"/>
      <c r="N568" s="219"/>
      <c r="O568" s="219"/>
      <c r="P568" s="219"/>
      <c r="Q568" s="219"/>
      <c r="R568" s="220"/>
      <c r="S568" s="220"/>
      <c r="T568" s="220"/>
      <c r="U568" s="220"/>
      <c r="V568" s="220"/>
      <c r="W568" s="220"/>
      <c r="X568" s="220"/>
      <c r="Y568" s="220"/>
      <c r="Z568" s="210"/>
      <c r="AA568" s="210"/>
      <c r="AB568" s="210"/>
      <c r="AC568" s="210"/>
      <c r="AD568" s="210"/>
      <c r="AE568" s="210"/>
      <c r="AF568" s="210"/>
      <c r="AG568" s="210" t="s">
        <v>356</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3" x14ac:dyDescent="0.2">
      <c r="A569" s="217"/>
      <c r="B569" s="218"/>
      <c r="C569" s="265" t="s">
        <v>881</v>
      </c>
      <c r="D569" s="255"/>
      <c r="E569" s="256">
        <v>945.6</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356</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ht="22.5" outlineLevel="1" x14ac:dyDescent="0.2">
      <c r="A570" s="232">
        <v>71</v>
      </c>
      <c r="B570" s="233" t="s">
        <v>882</v>
      </c>
      <c r="C570" s="250" t="s">
        <v>883</v>
      </c>
      <c r="D570" s="234" t="s">
        <v>372</v>
      </c>
      <c r="E570" s="235">
        <v>6228.15</v>
      </c>
      <c r="F570" s="236"/>
      <c r="G570" s="237">
        <f>ROUND(E570*F570,2)</f>
        <v>0</v>
      </c>
      <c r="H570" s="236"/>
      <c r="I570" s="237">
        <f>ROUND(E570*H570,2)</f>
        <v>0</v>
      </c>
      <c r="J570" s="236"/>
      <c r="K570" s="237">
        <f>ROUND(E570*J570,2)</f>
        <v>0</v>
      </c>
      <c r="L570" s="237">
        <v>21</v>
      </c>
      <c r="M570" s="237">
        <f>G570*(1+L570/100)</f>
        <v>0</v>
      </c>
      <c r="N570" s="235">
        <v>8.1999999999999998E-4</v>
      </c>
      <c r="O570" s="235">
        <f>ROUND(E570*N570,2)</f>
        <v>5.1100000000000003</v>
      </c>
      <c r="P570" s="235">
        <v>0</v>
      </c>
      <c r="Q570" s="235">
        <f>ROUND(E570*P570,2)</f>
        <v>0</v>
      </c>
      <c r="R570" s="237" t="s">
        <v>877</v>
      </c>
      <c r="S570" s="237" t="s">
        <v>302</v>
      </c>
      <c r="T570" s="238" t="s">
        <v>354</v>
      </c>
      <c r="U570" s="220">
        <v>6.0000000000000001E-3</v>
      </c>
      <c r="V570" s="220">
        <f>ROUND(E570*U570,2)</f>
        <v>37.369999999999997</v>
      </c>
      <c r="W570" s="220"/>
      <c r="X570" s="220" t="s">
        <v>314</v>
      </c>
      <c r="Y570" s="220" t="s">
        <v>305</v>
      </c>
      <c r="Z570" s="210"/>
      <c r="AA570" s="210"/>
      <c r="AB570" s="210"/>
      <c r="AC570" s="210"/>
      <c r="AD570" s="210"/>
      <c r="AE570" s="210"/>
      <c r="AF570" s="210"/>
      <c r="AG570" s="210" t="s">
        <v>315</v>
      </c>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2" x14ac:dyDescent="0.2">
      <c r="A571" s="217"/>
      <c r="B571" s="218"/>
      <c r="C571" s="266" t="s">
        <v>878</v>
      </c>
      <c r="D571" s="263"/>
      <c r="E571" s="263"/>
      <c r="F571" s="263"/>
      <c r="G571" s="263"/>
      <c r="H571" s="220"/>
      <c r="I571" s="220"/>
      <c r="J571" s="220"/>
      <c r="K571" s="220"/>
      <c r="L571" s="220"/>
      <c r="M571" s="220"/>
      <c r="N571" s="219"/>
      <c r="O571" s="219"/>
      <c r="P571" s="219"/>
      <c r="Q571" s="219"/>
      <c r="R571" s="220"/>
      <c r="S571" s="220"/>
      <c r="T571" s="220"/>
      <c r="U571" s="220"/>
      <c r="V571" s="220"/>
      <c r="W571" s="220"/>
      <c r="X571" s="220"/>
      <c r="Y571" s="220"/>
      <c r="Z571" s="210"/>
      <c r="AA571" s="210"/>
      <c r="AB571" s="210"/>
      <c r="AC571" s="210"/>
      <c r="AD571" s="210"/>
      <c r="AE571" s="210"/>
      <c r="AF571" s="210"/>
      <c r="AG571" s="210" t="s">
        <v>374</v>
      </c>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2" x14ac:dyDescent="0.2">
      <c r="A572" s="217"/>
      <c r="B572" s="218"/>
      <c r="C572" s="265" t="s">
        <v>884</v>
      </c>
      <c r="D572" s="255"/>
      <c r="E572" s="256">
        <v>6228.15</v>
      </c>
      <c r="F572" s="220"/>
      <c r="G572" s="220"/>
      <c r="H572" s="220"/>
      <c r="I572" s="220"/>
      <c r="J572" s="220"/>
      <c r="K572" s="220"/>
      <c r="L572" s="220"/>
      <c r="M572" s="220"/>
      <c r="N572" s="219"/>
      <c r="O572" s="219"/>
      <c r="P572" s="219"/>
      <c r="Q572" s="219"/>
      <c r="R572" s="220"/>
      <c r="S572" s="220"/>
      <c r="T572" s="220"/>
      <c r="U572" s="220"/>
      <c r="V572" s="220"/>
      <c r="W572" s="220"/>
      <c r="X572" s="220"/>
      <c r="Y572" s="220"/>
      <c r="Z572" s="210"/>
      <c r="AA572" s="210"/>
      <c r="AB572" s="210"/>
      <c r="AC572" s="210"/>
      <c r="AD572" s="210"/>
      <c r="AE572" s="210"/>
      <c r="AF572" s="210"/>
      <c r="AG572" s="210" t="s">
        <v>356</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ht="22.5" outlineLevel="1" x14ac:dyDescent="0.2">
      <c r="A573" s="239">
        <v>72</v>
      </c>
      <c r="B573" s="240" t="s">
        <v>885</v>
      </c>
      <c r="C573" s="249" t="s">
        <v>886</v>
      </c>
      <c r="D573" s="241" t="s">
        <v>372</v>
      </c>
      <c r="E573" s="242">
        <v>2076.0500000000002</v>
      </c>
      <c r="F573" s="243"/>
      <c r="G573" s="244">
        <f>ROUND(E573*F573,2)</f>
        <v>0</v>
      </c>
      <c r="H573" s="243"/>
      <c r="I573" s="244">
        <f>ROUND(E573*H573,2)</f>
        <v>0</v>
      </c>
      <c r="J573" s="243"/>
      <c r="K573" s="244">
        <f>ROUND(E573*J573,2)</f>
        <v>0</v>
      </c>
      <c r="L573" s="244">
        <v>21</v>
      </c>
      <c r="M573" s="244">
        <f>G573*(1+L573/100)</f>
        <v>0</v>
      </c>
      <c r="N573" s="242">
        <v>0</v>
      </c>
      <c r="O573" s="242">
        <f>ROUND(E573*N573,2)</f>
        <v>0</v>
      </c>
      <c r="P573" s="242">
        <v>0</v>
      </c>
      <c r="Q573" s="242">
        <f>ROUND(E573*P573,2)</f>
        <v>0</v>
      </c>
      <c r="R573" s="244" t="s">
        <v>877</v>
      </c>
      <c r="S573" s="244" t="s">
        <v>302</v>
      </c>
      <c r="T573" s="245" t="s">
        <v>354</v>
      </c>
      <c r="U573" s="220">
        <v>0.105</v>
      </c>
      <c r="V573" s="220">
        <f>ROUND(E573*U573,2)</f>
        <v>217.99</v>
      </c>
      <c r="W573" s="220"/>
      <c r="X573" s="220" t="s">
        <v>314</v>
      </c>
      <c r="Y573" s="220" t="s">
        <v>305</v>
      </c>
      <c r="Z573" s="210"/>
      <c r="AA573" s="210"/>
      <c r="AB573" s="210"/>
      <c r="AC573" s="210"/>
      <c r="AD573" s="210"/>
      <c r="AE573" s="210"/>
      <c r="AF573" s="210"/>
      <c r="AG573" s="210" t="s">
        <v>315</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
      <c r="A574" s="232">
        <v>73</v>
      </c>
      <c r="B574" s="233" t="s">
        <v>887</v>
      </c>
      <c r="C574" s="250" t="s">
        <v>888</v>
      </c>
      <c r="D574" s="234" t="s">
        <v>372</v>
      </c>
      <c r="E574" s="235">
        <v>940.74</v>
      </c>
      <c r="F574" s="236"/>
      <c r="G574" s="237">
        <f>ROUND(E574*F574,2)</f>
        <v>0</v>
      </c>
      <c r="H574" s="236"/>
      <c r="I574" s="237">
        <f>ROUND(E574*H574,2)</f>
        <v>0</v>
      </c>
      <c r="J574" s="236"/>
      <c r="K574" s="237">
        <f>ROUND(E574*J574,2)</f>
        <v>0</v>
      </c>
      <c r="L574" s="237">
        <v>21</v>
      </c>
      <c r="M574" s="237">
        <f>G574*(1+L574/100)</f>
        <v>0</v>
      </c>
      <c r="N574" s="235">
        <v>5.9199999999999999E-3</v>
      </c>
      <c r="O574" s="235">
        <f>ROUND(E574*N574,2)</f>
        <v>5.57</v>
      </c>
      <c r="P574" s="235">
        <v>0</v>
      </c>
      <c r="Q574" s="235">
        <f>ROUND(E574*P574,2)</f>
        <v>0</v>
      </c>
      <c r="R574" s="237" t="s">
        <v>877</v>
      </c>
      <c r="S574" s="237" t="s">
        <v>302</v>
      </c>
      <c r="T574" s="238" t="s">
        <v>354</v>
      </c>
      <c r="U574" s="220">
        <v>0.26</v>
      </c>
      <c r="V574" s="220">
        <f>ROUND(E574*U574,2)</f>
        <v>244.59</v>
      </c>
      <c r="W574" s="220"/>
      <c r="X574" s="220" t="s">
        <v>314</v>
      </c>
      <c r="Y574" s="220" t="s">
        <v>305</v>
      </c>
      <c r="Z574" s="210"/>
      <c r="AA574" s="210"/>
      <c r="AB574" s="210"/>
      <c r="AC574" s="210"/>
      <c r="AD574" s="210"/>
      <c r="AE574" s="210"/>
      <c r="AF574" s="210"/>
      <c r="AG574" s="210" t="s">
        <v>315</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2" x14ac:dyDescent="0.2">
      <c r="A575" s="217"/>
      <c r="B575" s="218"/>
      <c r="C575" s="265" t="s">
        <v>889</v>
      </c>
      <c r="D575" s="255"/>
      <c r="E575" s="256">
        <v>740.74</v>
      </c>
      <c r="F575" s="220"/>
      <c r="G575" s="220"/>
      <c r="H575" s="220"/>
      <c r="I575" s="220"/>
      <c r="J575" s="220"/>
      <c r="K575" s="220"/>
      <c r="L575" s="220"/>
      <c r="M575" s="220"/>
      <c r="N575" s="219"/>
      <c r="O575" s="219"/>
      <c r="P575" s="219"/>
      <c r="Q575" s="219"/>
      <c r="R575" s="220"/>
      <c r="S575" s="220"/>
      <c r="T575" s="220"/>
      <c r="U575" s="220"/>
      <c r="V575" s="220"/>
      <c r="W575" s="220"/>
      <c r="X575" s="220"/>
      <c r="Y575" s="220"/>
      <c r="Z575" s="210"/>
      <c r="AA575" s="210"/>
      <c r="AB575" s="210"/>
      <c r="AC575" s="210"/>
      <c r="AD575" s="210"/>
      <c r="AE575" s="210"/>
      <c r="AF575" s="210"/>
      <c r="AG575" s="210" t="s">
        <v>356</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3" x14ac:dyDescent="0.2">
      <c r="A576" s="217"/>
      <c r="B576" s="218"/>
      <c r="C576" s="265" t="s">
        <v>890</v>
      </c>
      <c r="D576" s="255"/>
      <c r="E576" s="256">
        <v>200</v>
      </c>
      <c r="F576" s="220"/>
      <c r="G576" s="220"/>
      <c r="H576" s="220"/>
      <c r="I576" s="220"/>
      <c r="J576" s="220"/>
      <c r="K576" s="220"/>
      <c r="L576" s="220"/>
      <c r="M576" s="220"/>
      <c r="N576" s="219"/>
      <c r="O576" s="219"/>
      <c r="P576" s="219"/>
      <c r="Q576" s="219"/>
      <c r="R576" s="220"/>
      <c r="S576" s="220"/>
      <c r="T576" s="220"/>
      <c r="U576" s="220"/>
      <c r="V576" s="220"/>
      <c r="W576" s="220"/>
      <c r="X576" s="220"/>
      <c r="Y576" s="220"/>
      <c r="Z576" s="210"/>
      <c r="AA576" s="210"/>
      <c r="AB576" s="210"/>
      <c r="AC576" s="210"/>
      <c r="AD576" s="210"/>
      <c r="AE576" s="210"/>
      <c r="AF576" s="210"/>
      <c r="AG576" s="210" t="s">
        <v>356</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
      <c r="A577" s="232">
        <v>74</v>
      </c>
      <c r="B577" s="233" t="s">
        <v>891</v>
      </c>
      <c r="C577" s="250" t="s">
        <v>892</v>
      </c>
      <c r="D577" s="234" t="s">
        <v>696</v>
      </c>
      <c r="E577" s="235">
        <v>10869.12</v>
      </c>
      <c r="F577" s="236"/>
      <c r="G577" s="237">
        <f>ROUND(E577*F577,2)</f>
        <v>0</v>
      </c>
      <c r="H577" s="236"/>
      <c r="I577" s="237">
        <f>ROUND(E577*H577,2)</f>
        <v>0</v>
      </c>
      <c r="J577" s="236"/>
      <c r="K577" s="237">
        <f>ROUND(E577*J577,2)</f>
        <v>0</v>
      </c>
      <c r="L577" s="237">
        <v>21</v>
      </c>
      <c r="M577" s="237">
        <f>G577*(1+L577/100)</f>
        <v>0</v>
      </c>
      <c r="N577" s="235">
        <v>7.3499999999999998E-3</v>
      </c>
      <c r="O577" s="235">
        <f>ROUND(E577*N577,2)</f>
        <v>79.89</v>
      </c>
      <c r="P577" s="235">
        <v>0</v>
      </c>
      <c r="Q577" s="235">
        <f>ROUND(E577*P577,2)</f>
        <v>0</v>
      </c>
      <c r="R577" s="237" t="s">
        <v>877</v>
      </c>
      <c r="S577" s="237" t="s">
        <v>302</v>
      </c>
      <c r="T577" s="238" t="s">
        <v>354</v>
      </c>
      <c r="U577" s="220">
        <v>3.3000000000000002E-2</v>
      </c>
      <c r="V577" s="220">
        <f>ROUND(E577*U577,2)</f>
        <v>358.68</v>
      </c>
      <c r="W577" s="220"/>
      <c r="X577" s="220" t="s">
        <v>314</v>
      </c>
      <c r="Y577" s="220" t="s">
        <v>305</v>
      </c>
      <c r="Z577" s="210"/>
      <c r="AA577" s="210"/>
      <c r="AB577" s="210"/>
      <c r="AC577" s="210"/>
      <c r="AD577" s="210"/>
      <c r="AE577" s="210"/>
      <c r="AF577" s="210"/>
      <c r="AG577" s="210" t="s">
        <v>315</v>
      </c>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2" x14ac:dyDescent="0.2">
      <c r="A578" s="217"/>
      <c r="B578" s="218"/>
      <c r="C578" s="266" t="s">
        <v>893</v>
      </c>
      <c r="D578" s="263"/>
      <c r="E578" s="263"/>
      <c r="F578" s="263"/>
      <c r="G578" s="263"/>
      <c r="H578" s="220"/>
      <c r="I578" s="220"/>
      <c r="J578" s="220"/>
      <c r="K578" s="220"/>
      <c r="L578" s="220"/>
      <c r="M578" s="220"/>
      <c r="N578" s="219"/>
      <c r="O578" s="219"/>
      <c r="P578" s="219"/>
      <c r="Q578" s="219"/>
      <c r="R578" s="220"/>
      <c r="S578" s="220"/>
      <c r="T578" s="220"/>
      <c r="U578" s="220"/>
      <c r="V578" s="220"/>
      <c r="W578" s="220"/>
      <c r="X578" s="220"/>
      <c r="Y578" s="220"/>
      <c r="Z578" s="210"/>
      <c r="AA578" s="210"/>
      <c r="AB578" s="210"/>
      <c r="AC578" s="210"/>
      <c r="AD578" s="210"/>
      <c r="AE578" s="210"/>
      <c r="AF578" s="210"/>
      <c r="AG578" s="210" t="s">
        <v>374</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2" x14ac:dyDescent="0.2">
      <c r="A579" s="217"/>
      <c r="B579" s="218"/>
      <c r="C579" s="265" t="s">
        <v>894</v>
      </c>
      <c r="D579" s="255"/>
      <c r="E579" s="256">
        <v>10869.12</v>
      </c>
      <c r="F579" s="220"/>
      <c r="G579" s="220"/>
      <c r="H579" s="220"/>
      <c r="I579" s="220"/>
      <c r="J579" s="220"/>
      <c r="K579" s="220"/>
      <c r="L579" s="220"/>
      <c r="M579" s="220"/>
      <c r="N579" s="219"/>
      <c r="O579" s="219"/>
      <c r="P579" s="219"/>
      <c r="Q579" s="219"/>
      <c r="R579" s="220"/>
      <c r="S579" s="220"/>
      <c r="T579" s="220"/>
      <c r="U579" s="220"/>
      <c r="V579" s="220"/>
      <c r="W579" s="220"/>
      <c r="X579" s="220"/>
      <c r="Y579" s="220"/>
      <c r="Z579" s="210"/>
      <c r="AA579" s="210"/>
      <c r="AB579" s="210"/>
      <c r="AC579" s="210"/>
      <c r="AD579" s="210"/>
      <c r="AE579" s="210"/>
      <c r="AF579" s="210"/>
      <c r="AG579" s="210" t="s">
        <v>356</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ht="22.5" outlineLevel="1" x14ac:dyDescent="0.2">
      <c r="A580" s="232">
        <v>75</v>
      </c>
      <c r="B580" s="233" t="s">
        <v>895</v>
      </c>
      <c r="C580" s="250" t="s">
        <v>896</v>
      </c>
      <c r="D580" s="234" t="s">
        <v>696</v>
      </c>
      <c r="E580" s="235">
        <v>21738.240000000002</v>
      </c>
      <c r="F580" s="236"/>
      <c r="G580" s="237">
        <f>ROUND(E580*F580,2)</f>
        <v>0</v>
      </c>
      <c r="H580" s="236"/>
      <c r="I580" s="237">
        <f>ROUND(E580*H580,2)</f>
        <v>0</v>
      </c>
      <c r="J580" s="236"/>
      <c r="K580" s="237">
        <f>ROUND(E580*J580,2)</f>
        <v>0</v>
      </c>
      <c r="L580" s="237">
        <v>21</v>
      </c>
      <c r="M580" s="237">
        <f>G580*(1+L580/100)</f>
        <v>0</v>
      </c>
      <c r="N580" s="235">
        <v>1.2E-4</v>
      </c>
      <c r="O580" s="235">
        <f>ROUND(E580*N580,2)</f>
        <v>2.61</v>
      </c>
      <c r="P580" s="235">
        <v>0</v>
      </c>
      <c r="Q580" s="235">
        <f>ROUND(E580*P580,2)</f>
        <v>0</v>
      </c>
      <c r="R580" s="237" t="s">
        <v>877</v>
      </c>
      <c r="S580" s="237" t="s">
        <v>302</v>
      </c>
      <c r="T580" s="238" t="s">
        <v>354</v>
      </c>
      <c r="U580" s="220">
        <v>1E-3</v>
      </c>
      <c r="V580" s="220">
        <f>ROUND(E580*U580,2)</f>
        <v>21.74</v>
      </c>
      <c r="W580" s="220"/>
      <c r="X580" s="220" t="s">
        <v>314</v>
      </c>
      <c r="Y580" s="220" t="s">
        <v>305</v>
      </c>
      <c r="Z580" s="210"/>
      <c r="AA580" s="210"/>
      <c r="AB580" s="210"/>
      <c r="AC580" s="210"/>
      <c r="AD580" s="210"/>
      <c r="AE580" s="210"/>
      <c r="AF580" s="210"/>
      <c r="AG580" s="210" t="s">
        <v>315</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2" x14ac:dyDescent="0.2">
      <c r="A581" s="217"/>
      <c r="B581" s="218"/>
      <c r="C581" s="266" t="s">
        <v>893</v>
      </c>
      <c r="D581" s="263"/>
      <c r="E581" s="263"/>
      <c r="F581" s="263"/>
      <c r="G581" s="263"/>
      <c r="H581" s="220"/>
      <c r="I581" s="220"/>
      <c r="J581" s="220"/>
      <c r="K581" s="220"/>
      <c r="L581" s="220"/>
      <c r="M581" s="220"/>
      <c r="N581" s="219"/>
      <c r="O581" s="219"/>
      <c r="P581" s="219"/>
      <c r="Q581" s="219"/>
      <c r="R581" s="220"/>
      <c r="S581" s="220"/>
      <c r="T581" s="220"/>
      <c r="U581" s="220"/>
      <c r="V581" s="220"/>
      <c r="W581" s="220"/>
      <c r="X581" s="220"/>
      <c r="Y581" s="220"/>
      <c r="Z581" s="210"/>
      <c r="AA581" s="210"/>
      <c r="AB581" s="210"/>
      <c r="AC581" s="210"/>
      <c r="AD581" s="210"/>
      <c r="AE581" s="210"/>
      <c r="AF581" s="210"/>
      <c r="AG581" s="210" t="s">
        <v>374</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2" x14ac:dyDescent="0.2">
      <c r="A582" s="217"/>
      <c r="B582" s="218"/>
      <c r="C582" s="265" t="s">
        <v>897</v>
      </c>
      <c r="D582" s="255"/>
      <c r="E582" s="256">
        <v>21738.240000000002</v>
      </c>
      <c r="F582" s="220"/>
      <c r="G582" s="220"/>
      <c r="H582" s="220"/>
      <c r="I582" s="220"/>
      <c r="J582" s="220"/>
      <c r="K582" s="220"/>
      <c r="L582" s="220"/>
      <c r="M582" s="220"/>
      <c r="N582" s="219"/>
      <c r="O582" s="219"/>
      <c r="P582" s="219"/>
      <c r="Q582" s="219"/>
      <c r="R582" s="220"/>
      <c r="S582" s="220"/>
      <c r="T582" s="220"/>
      <c r="U582" s="220"/>
      <c r="V582" s="220"/>
      <c r="W582" s="220"/>
      <c r="X582" s="220"/>
      <c r="Y582" s="220"/>
      <c r="Z582" s="210"/>
      <c r="AA582" s="210"/>
      <c r="AB582" s="210"/>
      <c r="AC582" s="210"/>
      <c r="AD582" s="210"/>
      <c r="AE582" s="210"/>
      <c r="AF582" s="210"/>
      <c r="AG582" s="210" t="s">
        <v>356</v>
      </c>
      <c r="AH582" s="210">
        <v>0</v>
      </c>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32">
        <v>76</v>
      </c>
      <c r="B583" s="233" t="s">
        <v>898</v>
      </c>
      <c r="C583" s="250" t="s">
        <v>899</v>
      </c>
      <c r="D583" s="234" t="s">
        <v>696</v>
      </c>
      <c r="E583" s="235">
        <v>10869.12</v>
      </c>
      <c r="F583" s="236"/>
      <c r="G583" s="237">
        <f>ROUND(E583*F583,2)</f>
        <v>0</v>
      </c>
      <c r="H583" s="236"/>
      <c r="I583" s="237">
        <f>ROUND(E583*H583,2)</f>
        <v>0</v>
      </c>
      <c r="J583" s="236"/>
      <c r="K583" s="237">
        <f>ROUND(E583*J583,2)</f>
        <v>0</v>
      </c>
      <c r="L583" s="237">
        <v>21</v>
      </c>
      <c r="M583" s="237">
        <f>G583*(1+L583/100)</f>
        <v>0</v>
      </c>
      <c r="N583" s="235">
        <v>0</v>
      </c>
      <c r="O583" s="235">
        <f>ROUND(E583*N583,2)</f>
        <v>0</v>
      </c>
      <c r="P583" s="235">
        <v>0</v>
      </c>
      <c r="Q583" s="235">
        <f>ROUND(E583*P583,2)</f>
        <v>0</v>
      </c>
      <c r="R583" s="237" t="s">
        <v>877</v>
      </c>
      <c r="S583" s="237" t="s">
        <v>302</v>
      </c>
      <c r="T583" s="238" t="s">
        <v>354</v>
      </c>
      <c r="U583" s="220">
        <v>2.1000000000000001E-2</v>
      </c>
      <c r="V583" s="220">
        <f>ROUND(E583*U583,2)</f>
        <v>228.25</v>
      </c>
      <c r="W583" s="220"/>
      <c r="X583" s="220" t="s">
        <v>314</v>
      </c>
      <c r="Y583" s="220" t="s">
        <v>305</v>
      </c>
      <c r="Z583" s="210"/>
      <c r="AA583" s="210"/>
      <c r="AB583" s="210"/>
      <c r="AC583" s="210"/>
      <c r="AD583" s="210"/>
      <c r="AE583" s="210"/>
      <c r="AF583" s="210"/>
      <c r="AG583" s="210" t="s">
        <v>315</v>
      </c>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2" x14ac:dyDescent="0.2">
      <c r="A584" s="217"/>
      <c r="B584" s="218"/>
      <c r="C584" s="266" t="s">
        <v>900</v>
      </c>
      <c r="D584" s="263"/>
      <c r="E584" s="263"/>
      <c r="F584" s="263"/>
      <c r="G584" s="263"/>
      <c r="H584" s="220"/>
      <c r="I584" s="220"/>
      <c r="J584" s="220"/>
      <c r="K584" s="220"/>
      <c r="L584" s="220"/>
      <c r="M584" s="220"/>
      <c r="N584" s="219"/>
      <c r="O584" s="219"/>
      <c r="P584" s="219"/>
      <c r="Q584" s="219"/>
      <c r="R584" s="220"/>
      <c r="S584" s="220"/>
      <c r="T584" s="220"/>
      <c r="U584" s="220"/>
      <c r="V584" s="220"/>
      <c r="W584" s="220"/>
      <c r="X584" s="220"/>
      <c r="Y584" s="220"/>
      <c r="Z584" s="210"/>
      <c r="AA584" s="210"/>
      <c r="AB584" s="210"/>
      <c r="AC584" s="210"/>
      <c r="AD584" s="210"/>
      <c r="AE584" s="210"/>
      <c r="AF584" s="210"/>
      <c r="AG584" s="210" t="s">
        <v>374</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1" x14ac:dyDescent="0.2">
      <c r="A585" s="232">
        <v>77</v>
      </c>
      <c r="B585" s="233" t="s">
        <v>901</v>
      </c>
      <c r="C585" s="250" t="s">
        <v>902</v>
      </c>
      <c r="D585" s="234" t="s">
        <v>372</v>
      </c>
      <c r="E585" s="235">
        <v>1207.68</v>
      </c>
      <c r="F585" s="236"/>
      <c r="G585" s="237">
        <f>ROUND(E585*F585,2)</f>
        <v>0</v>
      </c>
      <c r="H585" s="236"/>
      <c r="I585" s="237">
        <f>ROUND(E585*H585,2)</f>
        <v>0</v>
      </c>
      <c r="J585" s="236"/>
      <c r="K585" s="237">
        <f>ROUND(E585*J585,2)</f>
        <v>0</v>
      </c>
      <c r="L585" s="237">
        <v>21</v>
      </c>
      <c r="M585" s="237">
        <f>G585*(1+L585/100)</f>
        <v>0</v>
      </c>
      <c r="N585" s="235">
        <v>1.6910000000000001E-2</v>
      </c>
      <c r="O585" s="235">
        <f>ROUND(E585*N585,2)</f>
        <v>20.420000000000002</v>
      </c>
      <c r="P585" s="235">
        <v>0</v>
      </c>
      <c r="Q585" s="235">
        <f>ROUND(E585*P585,2)</f>
        <v>0</v>
      </c>
      <c r="R585" s="237" t="s">
        <v>877</v>
      </c>
      <c r="S585" s="237" t="s">
        <v>302</v>
      </c>
      <c r="T585" s="238" t="s">
        <v>354</v>
      </c>
      <c r="U585" s="220">
        <v>0.08</v>
      </c>
      <c r="V585" s="220">
        <f>ROUND(E585*U585,2)</f>
        <v>96.61</v>
      </c>
      <c r="W585" s="220"/>
      <c r="X585" s="220" t="s">
        <v>314</v>
      </c>
      <c r="Y585" s="220" t="s">
        <v>305</v>
      </c>
      <c r="Z585" s="210"/>
      <c r="AA585" s="210"/>
      <c r="AB585" s="210"/>
      <c r="AC585" s="210"/>
      <c r="AD585" s="210"/>
      <c r="AE585" s="210"/>
      <c r="AF585" s="210"/>
      <c r="AG585" s="210" t="s">
        <v>315</v>
      </c>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2" x14ac:dyDescent="0.2">
      <c r="A586" s="217"/>
      <c r="B586" s="218"/>
      <c r="C586" s="265" t="s">
        <v>903</v>
      </c>
      <c r="D586" s="255"/>
      <c r="E586" s="256">
        <v>1207.68</v>
      </c>
      <c r="F586" s="220"/>
      <c r="G586" s="220"/>
      <c r="H586" s="220"/>
      <c r="I586" s="220"/>
      <c r="J586" s="220"/>
      <c r="K586" s="220"/>
      <c r="L586" s="220"/>
      <c r="M586" s="220"/>
      <c r="N586" s="219"/>
      <c r="O586" s="219"/>
      <c r="P586" s="219"/>
      <c r="Q586" s="219"/>
      <c r="R586" s="220"/>
      <c r="S586" s="220"/>
      <c r="T586" s="220"/>
      <c r="U586" s="220"/>
      <c r="V586" s="220"/>
      <c r="W586" s="220"/>
      <c r="X586" s="220"/>
      <c r="Y586" s="220"/>
      <c r="Z586" s="210"/>
      <c r="AA586" s="210"/>
      <c r="AB586" s="210"/>
      <c r="AC586" s="210"/>
      <c r="AD586" s="210"/>
      <c r="AE586" s="210"/>
      <c r="AF586" s="210"/>
      <c r="AG586" s="210" t="s">
        <v>356</v>
      </c>
      <c r="AH586" s="210">
        <v>0</v>
      </c>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1" x14ac:dyDescent="0.2">
      <c r="A587" s="232">
        <v>78</v>
      </c>
      <c r="B587" s="233" t="s">
        <v>904</v>
      </c>
      <c r="C587" s="250" t="s">
        <v>905</v>
      </c>
      <c r="D587" s="234" t="s">
        <v>372</v>
      </c>
      <c r="E587" s="235">
        <v>72460.800000000003</v>
      </c>
      <c r="F587" s="236"/>
      <c r="G587" s="237">
        <f>ROUND(E587*F587,2)</f>
        <v>0</v>
      </c>
      <c r="H587" s="236"/>
      <c r="I587" s="237">
        <f>ROUND(E587*H587,2)</f>
        <v>0</v>
      </c>
      <c r="J587" s="236"/>
      <c r="K587" s="237">
        <f>ROUND(E587*J587,2)</f>
        <v>0</v>
      </c>
      <c r="L587" s="237">
        <v>21</v>
      </c>
      <c r="M587" s="237">
        <f>G587*(1+L587/100)</f>
        <v>0</v>
      </c>
      <c r="N587" s="235">
        <v>0</v>
      </c>
      <c r="O587" s="235">
        <f>ROUND(E587*N587,2)</f>
        <v>0</v>
      </c>
      <c r="P587" s="235">
        <v>0</v>
      </c>
      <c r="Q587" s="235">
        <f>ROUND(E587*P587,2)</f>
        <v>0</v>
      </c>
      <c r="R587" s="237" t="s">
        <v>877</v>
      </c>
      <c r="S587" s="237" t="s">
        <v>302</v>
      </c>
      <c r="T587" s="238" t="s">
        <v>354</v>
      </c>
      <c r="U587" s="220">
        <v>2E-3</v>
      </c>
      <c r="V587" s="220">
        <f>ROUND(E587*U587,2)</f>
        <v>144.91999999999999</v>
      </c>
      <c r="W587" s="220"/>
      <c r="X587" s="220" t="s">
        <v>314</v>
      </c>
      <c r="Y587" s="220" t="s">
        <v>305</v>
      </c>
      <c r="Z587" s="210"/>
      <c r="AA587" s="210"/>
      <c r="AB587" s="210"/>
      <c r="AC587" s="210"/>
      <c r="AD587" s="210"/>
      <c r="AE587" s="210"/>
      <c r="AF587" s="210"/>
      <c r="AG587" s="210" t="s">
        <v>315</v>
      </c>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2" x14ac:dyDescent="0.2">
      <c r="A588" s="217"/>
      <c r="B588" s="218"/>
      <c r="C588" s="266" t="s">
        <v>906</v>
      </c>
      <c r="D588" s="263"/>
      <c r="E588" s="263"/>
      <c r="F588" s="263"/>
      <c r="G588" s="263"/>
      <c r="H588" s="220"/>
      <c r="I588" s="220"/>
      <c r="J588" s="220"/>
      <c r="K588" s="220"/>
      <c r="L588" s="220"/>
      <c r="M588" s="220"/>
      <c r="N588" s="219"/>
      <c r="O588" s="219"/>
      <c r="P588" s="219"/>
      <c r="Q588" s="219"/>
      <c r="R588" s="220"/>
      <c r="S588" s="220"/>
      <c r="T588" s="220"/>
      <c r="U588" s="220"/>
      <c r="V588" s="220"/>
      <c r="W588" s="220"/>
      <c r="X588" s="220"/>
      <c r="Y588" s="220"/>
      <c r="Z588" s="210"/>
      <c r="AA588" s="210"/>
      <c r="AB588" s="210"/>
      <c r="AC588" s="210"/>
      <c r="AD588" s="210"/>
      <c r="AE588" s="210"/>
      <c r="AF588" s="210"/>
      <c r="AG588" s="210" t="s">
        <v>374</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2" x14ac:dyDescent="0.2">
      <c r="A589" s="217"/>
      <c r="B589" s="218"/>
      <c r="C589" s="265" t="s">
        <v>907</v>
      </c>
      <c r="D589" s="255"/>
      <c r="E589" s="256">
        <v>72460.800000000003</v>
      </c>
      <c r="F589" s="220"/>
      <c r="G589" s="220"/>
      <c r="H589" s="220"/>
      <c r="I589" s="220"/>
      <c r="J589" s="220"/>
      <c r="K589" s="220"/>
      <c r="L589" s="220"/>
      <c r="M589" s="220"/>
      <c r="N589" s="219"/>
      <c r="O589" s="219"/>
      <c r="P589" s="219"/>
      <c r="Q589" s="219"/>
      <c r="R589" s="220"/>
      <c r="S589" s="220"/>
      <c r="T589" s="220"/>
      <c r="U589" s="220"/>
      <c r="V589" s="220"/>
      <c r="W589" s="220"/>
      <c r="X589" s="220"/>
      <c r="Y589" s="220"/>
      <c r="Z589" s="210"/>
      <c r="AA589" s="210"/>
      <c r="AB589" s="210"/>
      <c r="AC589" s="210"/>
      <c r="AD589" s="210"/>
      <c r="AE589" s="210"/>
      <c r="AF589" s="210"/>
      <c r="AG589" s="210" t="s">
        <v>356</v>
      </c>
      <c r="AH589" s="210">
        <v>0</v>
      </c>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1" x14ac:dyDescent="0.2">
      <c r="A590" s="239">
        <v>79</v>
      </c>
      <c r="B590" s="240" t="s">
        <v>908</v>
      </c>
      <c r="C590" s="249" t="s">
        <v>909</v>
      </c>
      <c r="D590" s="241" t="s">
        <v>372</v>
      </c>
      <c r="E590" s="242">
        <v>1207.68</v>
      </c>
      <c r="F590" s="243"/>
      <c r="G590" s="244">
        <f>ROUND(E590*F590,2)</f>
        <v>0</v>
      </c>
      <c r="H590" s="243"/>
      <c r="I590" s="244">
        <f>ROUND(E590*H590,2)</f>
        <v>0</v>
      </c>
      <c r="J590" s="243"/>
      <c r="K590" s="244">
        <f>ROUND(E590*J590,2)</f>
        <v>0</v>
      </c>
      <c r="L590" s="244">
        <v>21</v>
      </c>
      <c r="M590" s="244">
        <f>G590*(1+L590/100)</f>
        <v>0</v>
      </c>
      <c r="N590" s="242">
        <v>0</v>
      </c>
      <c r="O590" s="242">
        <f>ROUND(E590*N590,2)</f>
        <v>0</v>
      </c>
      <c r="P590" s="242">
        <v>0</v>
      </c>
      <c r="Q590" s="242">
        <f>ROUND(E590*P590,2)</f>
        <v>0</v>
      </c>
      <c r="R590" s="244" t="s">
        <v>877</v>
      </c>
      <c r="S590" s="244" t="s">
        <v>302</v>
      </c>
      <c r="T590" s="245" t="s">
        <v>354</v>
      </c>
      <c r="U590" s="220">
        <v>6.6000000000000003E-2</v>
      </c>
      <c r="V590" s="220">
        <f>ROUND(E590*U590,2)</f>
        <v>79.709999999999994</v>
      </c>
      <c r="W590" s="220"/>
      <c r="X590" s="220" t="s">
        <v>314</v>
      </c>
      <c r="Y590" s="220" t="s">
        <v>305</v>
      </c>
      <c r="Z590" s="210"/>
      <c r="AA590" s="210"/>
      <c r="AB590" s="210"/>
      <c r="AC590" s="210"/>
      <c r="AD590" s="210"/>
      <c r="AE590" s="210"/>
      <c r="AF590" s="210"/>
      <c r="AG590" s="210" t="s">
        <v>315</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x14ac:dyDescent="0.2">
      <c r="A591" s="225" t="s">
        <v>297</v>
      </c>
      <c r="B591" s="226" t="s">
        <v>193</v>
      </c>
      <c r="C591" s="248" t="s">
        <v>194</v>
      </c>
      <c r="D591" s="227"/>
      <c r="E591" s="228"/>
      <c r="F591" s="229"/>
      <c r="G591" s="229">
        <f>SUMIF(AG592:AG664,"&lt;&gt;NOR",G592:G664)</f>
        <v>0</v>
      </c>
      <c r="H591" s="229"/>
      <c r="I591" s="229">
        <f>SUM(I592:I664)</f>
        <v>0</v>
      </c>
      <c r="J591" s="229"/>
      <c r="K591" s="229">
        <f>SUM(K592:K664)</f>
        <v>0</v>
      </c>
      <c r="L591" s="229"/>
      <c r="M591" s="229">
        <f>SUM(M592:M664)</f>
        <v>0</v>
      </c>
      <c r="N591" s="228"/>
      <c r="O591" s="228">
        <f>SUM(O592:O664)</f>
        <v>0.12</v>
      </c>
      <c r="P591" s="228"/>
      <c r="Q591" s="228">
        <f>SUM(Q592:Q664)</f>
        <v>0</v>
      </c>
      <c r="R591" s="229"/>
      <c r="S591" s="229"/>
      <c r="T591" s="230"/>
      <c r="U591" s="224"/>
      <c r="V591" s="224">
        <f>SUM(V592:V664)</f>
        <v>595.62</v>
      </c>
      <c r="W591" s="224"/>
      <c r="X591" s="224"/>
      <c r="Y591" s="224"/>
      <c r="AG591" t="s">
        <v>298</v>
      </c>
    </row>
    <row r="592" spans="1:60" ht="56.25" outlineLevel="1" x14ac:dyDescent="0.2">
      <c r="A592" s="232">
        <v>80</v>
      </c>
      <c r="B592" s="233" t="s">
        <v>910</v>
      </c>
      <c r="C592" s="250" t="s">
        <v>911</v>
      </c>
      <c r="D592" s="234" t="s">
        <v>372</v>
      </c>
      <c r="E592" s="235">
        <v>1929.4</v>
      </c>
      <c r="F592" s="236"/>
      <c r="G592" s="237">
        <f>ROUND(E592*F592,2)</f>
        <v>0</v>
      </c>
      <c r="H592" s="236"/>
      <c r="I592" s="237">
        <f>ROUND(E592*H592,2)</f>
        <v>0</v>
      </c>
      <c r="J592" s="236"/>
      <c r="K592" s="237">
        <f>ROUND(E592*J592,2)</f>
        <v>0</v>
      </c>
      <c r="L592" s="237">
        <v>21</v>
      </c>
      <c r="M592" s="237">
        <f>G592*(1+L592/100)</f>
        <v>0</v>
      </c>
      <c r="N592" s="235">
        <v>4.0000000000000003E-5</v>
      </c>
      <c r="O592" s="235">
        <f>ROUND(E592*N592,2)</f>
        <v>0.08</v>
      </c>
      <c r="P592" s="235">
        <v>0</v>
      </c>
      <c r="Q592" s="235">
        <f>ROUND(E592*P592,2)</f>
        <v>0</v>
      </c>
      <c r="R592" s="237" t="s">
        <v>353</v>
      </c>
      <c r="S592" s="237" t="s">
        <v>302</v>
      </c>
      <c r="T592" s="238" t="s">
        <v>354</v>
      </c>
      <c r="U592" s="220">
        <v>0.308</v>
      </c>
      <c r="V592" s="220">
        <f>ROUND(E592*U592,2)</f>
        <v>594.26</v>
      </c>
      <c r="W592" s="220"/>
      <c r="X592" s="220" t="s">
        <v>314</v>
      </c>
      <c r="Y592" s="220" t="s">
        <v>305</v>
      </c>
      <c r="Z592" s="210"/>
      <c r="AA592" s="210"/>
      <c r="AB592" s="210"/>
      <c r="AC592" s="210"/>
      <c r="AD592" s="210"/>
      <c r="AE592" s="210"/>
      <c r="AF592" s="210"/>
      <c r="AG592" s="210" t="s">
        <v>315</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2" x14ac:dyDescent="0.2">
      <c r="A593" s="217"/>
      <c r="B593" s="218"/>
      <c r="C593" s="265" t="s">
        <v>912</v>
      </c>
      <c r="D593" s="255"/>
      <c r="E593" s="256">
        <v>7.81</v>
      </c>
      <c r="F593" s="220"/>
      <c r="G593" s="220"/>
      <c r="H593" s="220"/>
      <c r="I593" s="220"/>
      <c r="J593" s="220"/>
      <c r="K593" s="220"/>
      <c r="L593" s="220"/>
      <c r="M593" s="220"/>
      <c r="N593" s="219"/>
      <c r="O593" s="219"/>
      <c r="P593" s="219"/>
      <c r="Q593" s="219"/>
      <c r="R593" s="220"/>
      <c r="S593" s="220"/>
      <c r="T593" s="220"/>
      <c r="U593" s="220"/>
      <c r="V593" s="220"/>
      <c r="W593" s="220"/>
      <c r="X593" s="220"/>
      <c r="Y593" s="220"/>
      <c r="Z593" s="210"/>
      <c r="AA593" s="210"/>
      <c r="AB593" s="210"/>
      <c r="AC593" s="210"/>
      <c r="AD593" s="210"/>
      <c r="AE593" s="210"/>
      <c r="AF593" s="210"/>
      <c r="AG593" s="210" t="s">
        <v>356</v>
      </c>
      <c r="AH593" s="210">
        <v>0</v>
      </c>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3" x14ac:dyDescent="0.2">
      <c r="A594" s="217"/>
      <c r="B594" s="218"/>
      <c r="C594" s="265" t="s">
        <v>913</v>
      </c>
      <c r="D594" s="255"/>
      <c r="E594" s="256">
        <v>3.72</v>
      </c>
      <c r="F594" s="220"/>
      <c r="G594" s="220"/>
      <c r="H594" s="220"/>
      <c r="I594" s="220"/>
      <c r="J594" s="220"/>
      <c r="K594" s="220"/>
      <c r="L594" s="220"/>
      <c r="M594" s="220"/>
      <c r="N594" s="219"/>
      <c r="O594" s="219"/>
      <c r="P594" s="219"/>
      <c r="Q594" s="219"/>
      <c r="R594" s="220"/>
      <c r="S594" s="220"/>
      <c r="T594" s="220"/>
      <c r="U594" s="220"/>
      <c r="V594" s="220"/>
      <c r="W594" s="220"/>
      <c r="X594" s="220"/>
      <c r="Y594" s="220"/>
      <c r="Z594" s="210"/>
      <c r="AA594" s="210"/>
      <c r="AB594" s="210"/>
      <c r="AC594" s="210"/>
      <c r="AD594" s="210"/>
      <c r="AE594" s="210"/>
      <c r="AF594" s="210"/>
      <c r="AG594" s="210" t="s">
        <v>356</v>
      </c>
      <c r="AH594" s="210">
        <v>0</v>
      </c>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3" x14ac:dyDescent="0.2">
      <c r="A595" s="217"/>
      <c r="B595" s="218"/>
      <c r="C595" s="265" t="s">
        <v>914</v>
      </c>
      <c r="D595" s="255"/>
      <c r="E595" s="256">
        <v>86.52</v>
      </c>
      <c r="F595" s="220"/>
      <c r="G595" s="220"/>
      <c r="H595" s="220"/>
      <c r="I595" s="220"/>
      <c r="J595" s="220"/>
      <c r="K595" s="220"/>
      <c r="L595" s="220"/>
      <c r="M595" s="220"/>
      <c r="N595" s="219"/>
      <c r="O595" s="219"/>
      <c r="P595" s="219"/>
      <c r="Q595" s="219"/>
      <c r="R595" s="220"/>
      <c r="S595" s="220"/>
      <c r="T595" s="220"/>
      <c r="U595" s="220"/>
      <c r="V595" s="220"/>
      <c r="W595" s="220"/>
      <c r="X595" s="220"/>
      <c r="Y595" s="220"/>
      <c r="Z595" s="210"/>
      <c r="AA595" s="210"/>
      <c r="AB595" s="210"/>
      <c r="AC595" s="210"/>
      <c r="AD595" s="210"/>
      <c r="AE595" s="210"/>
      <c r="AF595" s="210"/>
      <c r="AG595" s="210" t="s">
        <v>356</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3" x14ac:dyDescent="0.2">
      <c r="A596" s="217"/>
      <c r="B596" s="218"/>
      <c r="C596" s="265" t="s">
        <v>915</v>
      </c>
      <c r="D596" s="255"/>
      <c r="E596" s="256">
        <v>4.09</v>
      </c>
      <c r="F596" s="220"/>
      <c r="G596" s="220"/>
      <c r="H596" s="220"/>
      <c r="I596" s="220"/>
      <c r="J596" s="220"/>
      <c r="K596" s="220"/>
      <c r="L596" s="220"/>
      <c r="M596" s="220"/>
      <c r="N596" s="219"/>
      <c r="O596" s="219"/>
      <c r="P596" s="219"/>
      <c r="Q596" s="219"/>
      <c r="R596" s="220"/>
      <c r="S596" s="220"/>
      <c r="T596" s="220"/>
      <c r="U596" s="220"/>
      <c r="V596" s="220"/>
      <c r="W596" s="220"/>
      <c r="X596" s="220"/>
      <c r="Y596" s="220"/>
      <c r="Z596" s="210"/>
      <c r="AA596" s="210"/>
      <c r="AB596" s="210"/>
      <c r="AC596" s="210"/>
      <c r="AD596" s="210"/>
      <c r="AE596" s="210"/>
      <c r="AF596" s="210"/>
      <c r="AG596" s="210" t="s">
        <v>356</v>
      </c>
      <c r="AH596" s="210">
        <v>0</v>
      </c>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3" x14ac:dyDescent="0.2">
      <c r="A597" s="217"/>
      <c r="B597" s="218"/>
      <c r="C597" s="265" t="s">
        <v>916</v>
      </c>
      <c r="D597" s="255"/>
      <c r="E597" s="256">
        <v>16.440000000000001</v>
      </c>
      <c r="F597" s="220"/>
      <c r="G597" s="220"/>
      <c r="H597" s="220"/>
      <c r="I597" s="220"/>
      <c r="J597" s="220"/>
      <c r="K597" s="220"/>
      <c r="L597" s="220"/>
      <c r="M597" s="220"/>
      <c r="N597" s="219"/>
      <c r="O597" s="219"/>
      <c r="P597" s="219"/>
      <c r="Q597" s="219"/>
      <c r="R597" s="220"/>
      <c r="S597" s="220"/>
      <c r="T597" s="220"/>
      <c r="U597" s="220"/>
      <c r="V597" s="220"/>
      <c r="W597" s="220"/>
      <c r="X597" s="220"/>
      <c r="Y597" s="220"/>
      <c r="Z597" s="210"/>
      <c r="AA597" s="210"/>
      <c r="AB597" s="210"/>
      <c r="AC597" s="210"/>
      <c r="AD597" s="210"/>
      <c r="AE597" s="210"/>
      <c r="AF597" s="210"/>
      <c r="AG597" s="210" t="s">
        <v>356</v>
      </c>
      <c r="AH597" s="210">
        <v>0</v>
      </c>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3" x14ac:dyDescent="0.2">
      <c r="A598" s="217"/>
      <c r="B598" s="218"/>
      <c r="C598" s="265" t="s">
        <v>917</v>
      </c>
      <c r="D598" s="255"/>
      <c r="E598" s="256">
        <v>4.71</v>
      </c>
      <c r="F598" s="220"/>
      <c r="G598" s="220"/>
      <c r="H598" s="220"/>
      <c r="I598" s="220"/>
      <c r="J598" s="220"/>
      <c r="K598" s="220"/>
      <c r="L598" s="220"/>
      <c r="M598" s="220"/>
      <c r="N598" s="219"/>
      <c r="O598" s="219"/>
      <c r="P598" s="219"/>
      <c r="Q598" s="219"/>
      <c r="R598" s="220"/>
      <c r="S598" s="220"/>
      <c r="T598" s="220"/>
      <c r="U598" s="220"/>
      <c r="V598" s="220"/>
      <c r="W598" s="220"/>
      <c r="X598" s="220"/>
      <c r="Y598" s="220"/>
      <c r="Z598" s="210"/>
      <c r="AA598" s="210"/>
      <c r="AB598" s="210"/>
      <c r="AC598" s="210"/>
      <c r="AD598" s="210"/>
      <c r="AE598" s="210"/>
      <c r="AF598" s="210"/>
      <c r="AG598" s="210" t="s">
        <v>356</v>
      </c>
      <c r="AH598" s="210">
        <v>0</v>
      </c>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3" x14ac:dyDescent="0.2">
      <c r="A599" s="217"/>
      <c r="B599" s="218"/>
      <c r="C599" s="265" t="s">
        <v>918</v>
      </c>
      <c r="D599" s="255"/>
      <c r="E599" s="256">
        <v>1.23</v>
      </c>
      <c r="F599" s="220"/>
      <c r="G599" s="220"/>
      <c r="H599" s="220"/>
      <c r="I599" s="220"/>
      <c r="J599" s="220"/>
      <c r="K599" s="220"/>
      <c r="L599" s="220"/>
      <c r="M599" s="220"/>
      <c r="N599" s="219"/>
      <c r="O599" s="219"/>
      <c r="P599" s="219"/>
      <c r="Q599" s="219"/>
      <c r="R599" s="220"/>
      <c r="S599" s="220"/>
      <c r="T599" s="220"/>
      <c r="U599" s="220"/>
      <c r="V599" s="220"/>
      <c r="W599" s="220"/>
      <c r="X599" s="220"/>
      <c r="Y599" s="220"/>
      <c r="Z599" s="210"/>
      <c r="AA599" s="210"/>
      <c r="AB599" s="210"/>
      <c r="AC599" s="210"/>
      <c r="AD599" s="210"/>
      <c r="AE599" s="210"/>
      <c r="AF599" s="210"/>
      <c r="AG599" s="210" t="s">
        <v>356</v>
      </c>
      <c r="AH599" s="210">
        <v>0</v>
      </c>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3" x14ac:dyDescent="0.2">
      <c r="A600" s="217"/>
      <c r="B600" s="218"/>
      <c r="C600" s="265" t="s">
        <v>919</v>
      </c>
      <c r="D600" s="255"/>
      <c r="E600" s="256">
        <v>1.25</v>
      </c>
      <c r="F600" s="220"/>
      <c r="G600" s="220"/>
      <c r="H600" s="220"/>
      <c r="I600" s="220"/>
      <c r="J600" s="220"/>
      <c r="K600" s="220"/>
      <c r="L600" s="220"/>
      <c r="M600" s="220"/>
      <c r="N600" s="219"/>
      <c r="O600" s="219"/>
      <c r="P600" s="219"/>
      <c r="Q600" s="219"/>
      <c r="R600" s="220"/>
      <c r="S600" s="220"/>
      <c r="T600" s="220"/>
      <c r="U600" s="220"/>
      <c r="V600" s="220"/>
      <c r="W600" s="220"/>
      <c r="X600" s="220"/>
      <c r="Y600" s="220"/>
      <c r="Z600" s="210"/>
      <c r="AA600" s="210"/>
      <c r="AB600" s="210"/>
      <c r="AC600" s="210"/>
      <c r="AD600" s="210"/>
      <c r="AE600" s="210"/>
      <c r="AF600" s="210"/>
      <c r="AG600" s="210" t="s">
        <v>356</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3" x14ac:dyDescent="0.2">
      <c r="A601" s="217"/>
      <c r="B601" s="218"/>
      <c r="C601" s="265" t="s">
        <v>920</v>
      </c>
      <c r="D601" s="255"/>
      <c r="E601" s="256">
        <v>6.28</v>
      </c>
      <c r="F601" s="220"/>
      <c r="G601" s="220"/>
      <c r="H601" s="220"/>
      <c r="I601" s="220"/>
      <c r="J601" s="220"/>
      <c r="K601" s="220"/>
      <c r="L601" s="220"/>
      <c r="M601" s="220"/>
      <c r="N601" s="219"/>
      <c r="O601" s="219"/>
      <c r="P601" s="219"/>
      <c r="Q601" s="219"/>
      <c r="R601" s="220"/>
      <c r="S601" s="220"/>
      <c r="T601" s="220"/>
      <c r="U601" s="220"/>
      <c r="V601" s="220"/>
      <c r="W601" s="220"/>
      <c r="X601" s="220"/>
      <c r="Y601" s="220"/>
      <c r="Z601" s="210"/>
      <c r="AA601" s="210"/>
      <c r="AB601" s="210"/>
      <c r="AC601" s="210"/>
      <c r="AD601" s="210"/>
      <c r="AE601" s="210"/>
      <c r="AF601" s="210"/>
      <c r="AG601" s="210" t="s">
        <v>356</v>
      </c>
      <c r="AH601" s="210">
        <v>0</v>
      </c>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3" x14ac:dyDescent="0.2">
      <c r="A602" s="217"/>
      <c r="B602" s="218"/>
      <c r="C602" s="265" t="s">
        <v>921</v>
      </c>
      <c r="D602" s="255"/>
      <c r="E602" s="256">
        <v>4.25</v>
      </c>
      <c r="F602" s="220"/>
      <c r="G602" s="220"/>
      <c r="H602" s="220"/>
      <c r="I602" s="220"/>
      <c r="J602" s="220"/>
      <c r="K602" s="220"/>
      <c r="L602" s="220"/>
      <c r="M602" s="220"/>
      <c r="N602" s="219"/>
      <c r="O602" s="219"/>
      <c r="P602" s="219"/>
      <c r="Q602" s="219"/>
      <c r="R602" s="220"/>
      <c r="S602" s="220"/>
      <c r="T602" s="220"/>
      <c r="U602" s="220"/>
      <c r="V602" s="220"/>
      <c r="W602" s="220"/>
      <c r="X602" s="220"/>
      <c r="Y602" s="220"/>
      <c r="Z602" s="210"/>
      <c r="AA602" s="210"/>
      <c r="AB602" s="210"/>
      <c r="AC602" s="210"/>
      <c r="AD602" s="210"/>
      <c r="AE602" s="210"/>
      <c r="AF602" s="210"/>
      <c r="AG602" s="210" t="s">
        <v>356</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3" x14ac:dyDescent="0.2">
      <c r="A603" s="217"/>
      <c r="B603" s="218"/>
      <c r="C603" s="265" t="s">
        <v>922</v>
      </c>
      <c r="D603" s="255"/>
      <c r="E603" s="256">
        <v>1.96</v>
      </c>
      <c r="F603" s="220"/>
      <c r="G603" s="220"/>
      <c r="H603" s="220"/>
      <c r="I603" s="220"/>
      <c r="J603" s="220"/>
      <c r="K603" s="220"/>
      <c r="L603" s="220"/>
      <c r="M603" s="220"/>
      <c r="N603" s="219"/>
      <c r="O603" s="219"/>
      <c r="P603" s="219"/>
      <c r="Q603" s="219"/>
      <c r="R603" s="220"/>
      <c r="S603" s="220"/>
      <c r="T603" s="220"/>
      <c r="U603" s="220"/>
      <c r="V603" s="220"/>
      <c r="W603" s="220"/>
      <c r="X603" s="220"/>
      <c r="Y603" s="220"/>
      <c r="Z603" s="210"/>
      <c r="AA603" s="210"/>
      <c r="AB603" s="210"/>
      <c r="AC603" s="210"/>
      <c r="AD603" s="210"/>
      <c r="AE603" s="210"/>
      <c r="AF603" s="210"/>
      <c r="AG603" s="210" t="s">
        <v>356</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3" x14ac:dyDescent="0.2">
      <c r="A604" s="217"/>
      <c r="B604" s="218"/>
      <c r="C604" s="265" t="s">
        <v>923</v>
      </c>
      <c r="D604" s="255"/>
      <c r="E604" s="256">
        <v>6.76</v>
      </c>
      <c r="F604" s="220"/>
      <c r="G604" s="220"/>
      <c r="H604" s="220"/>
      <c r="I604" s="220"/>
      <c r="J604" s="220"/>
      <c r="K604" s="220"/>
      <c r="L604" s="220"/>
      <c r="M604" s="220"/>
      <c r="N604" s="219"/>
      <c r="O604" s="219"/>
      <c r="P604" s="219"/>
      <c r="Q604" s="219"/>
      <c r="R604" s="220"/>
      <c r="S604" s="220"/>
      <c r="T604" s="220"/>
      <c r="U604" s="220"/>
      <c r="V604" s="220"/>
      <c r="W604" s="220"/>
      <c r="X604" s="220"/>
      <c r="Y604" s="220"/>
      <c r="Z604" s="210"/>
      <c r="AA604" s="210"/>
      <c r="AB604" s="210"/>
      <c r="AC604" s="210"/>
      <c r="AD604" s="210"/>
      <c r="AE604" s="210"/>
      <c r="AF604" s="210"/>
      <c r="AG604" s="210" t="s">
        <v>356</v>
      </c>
      <c r="AH604" s="210">
        <v>0</v>
      </c>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3" x14ac:dyDescent="0.2">
      <c r="A605" s="217"/>
      <c r="B605" s="218"/>
      <c r="C605" s="265" t="s">
        <v>924</v>
      </c>
      <c r="D605" s="255"/>
      <c r="E605" s="256">
        <v>11.35</v>
      </c>
      <c r="F605" s="220"/>
      <c r="G605" s="220"/>
      <c r="H605" s="220"/>
      <c r="I605" s="220"/>
      <c r="J605" s="220"/>
      <c r="K605" s="220"/>
      <c r="L605" s="220"/>
      <c r="M605" s="220"/>
      <c r="N605" s="219"/>
      <c r="O605" s="219"/>
      <c r="P605" s="219"/>
      <c r="Q605" s="219"/>
      <c r="R605" s="220"/>
      <c r="S605" s="220"/>
      <c r="T605" s="220"/>
      <c r="U605" s="220"/>
      <c r="V605" s="220"/>
      <c r="W605" s="220"/>
      <c r="X605" s="220"/>
      <c r="Y605" s="220"/>
      <c r="Z605" s="210"/>
      <c r="AA605" s="210"/>
      <c r="AB605" s="210"/>
      <c r="AC605" s="210"/>
      <c r="AD605" s="210"/>
      <c r="AE605" s="210"/>
      <c r="AF605" s="210"/>
      <c r="AG605" s="210" t="s">
        <v>356</v>
      </c>
      <c r="AH605" s="210">
        <v>0</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3" x14ac:dyDescent="0.2">
      <c r="A606" s="217"/>
      <c r="B606" s="218"/>
      <c r="C606" s="265" t="s">
        <v>925</v>
      </c>
      <c r="D606" s="255"/>
      <c r="E606" s="256">
        <v>5.8</v>
      </c>
      <c r="F606" s="220"/>
      <c r="G606" s="220"/>
      <c r="H606" s="220"/>
      <c r="I606" s="220"/>
      <c r="J606" s="220"/>
      <c r="K606" s="220"/>
      <c r="L606" s="220"/>
      <c r="M606" s="220"/>
      <c r="N606" s="219"/>
      <c r="O606" s="219"/>
      <c r="P606" s="219"/>
      <c r="Q606" s="219"/>
      <c r="R606" s="220"/>
      <c r="S606" s="220"/>
      <c r="T606" s="220"/>
      <c r="U606" s="220"/>
      <c r="V606" s="220"/>
      <c r="W606" s="220"/>
      <c r="X606" s="220"/>
      <c r="Y606" s="220"/>
      <c r="Z606" s="210"/>
      <c r="AA606" s="210"/>
      <c r="AB606" s="210"/>
      <c r="AC606" s="210"/>
      <c r="AD606" s="210"/>
      <c r="AE606" s="210"/>
      <c r="AF606" s="210"/>
      <c r="AG606" s="210" t="s">
        <v>356</v>
      </c>
      <c r="AH606" s="210">
        <v>0</v>
      </c>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3" x14ac:dyDescent="0.2">
      <c r="A607" s="217"/>
      <c r="B607" s="218"/>
      <c r="C607" s="265" t="s">
        <v>926</v>
      </c>
      <c r="D607" s="255"/>
      <c r="E607" s="256">
        <v>4.66</v>
      </c>
      <c r="F607" s="220"/>
      <c r="G607" s="220"/>
      <c r="H607" s="220"/>
      <c r="I607" s="220"/>
      <c r="J607" s="220"/>
      <c r="K607" s="220"/>
      <c r="L607" s="220"/>
      <c r="M607" s="220"/>
      <c r="N607" s="219"/>
      <c r="O607" s="219"/>
      <c r="P607" s="219"/>
      <c r="Q607" s="219"/>
      <c r="R607" s="220"/>
      <c r="S607" s="220"/>
      <c r="T607" s="220"/>
      <c r="U607" s="220"/>
      <c r="V607" s="220"/>
      <c r="W607" s="220"/>
      <c r="X607" s="220"/>
      <c r="Y607" s="220"/>
      <c r="Z607" s="210"/>
      <c r="AA607" s="210"/>
      <c r="AB607" s="210"/>
      <c r="AC607" s="210"/>
      <c r="AD607" s="210"/>
      <c r="AE607" s="210"/>
      <c r="AF607" s="210"/>
      <c r="AG607" s="210" t="s">
        <v>356</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3" x14ac:dyDescent="0.2">
      <c r="A608" s="217"/>
      <c r="B608" s="218"/>
      <c r="C608" s="265" t="s">
        <v>927</v>
      </c>
      <c r="D608" s="255"/>
      <c r="E608" s="256">
        <v>1.84</v>
      </c>
      <c r="F608" s="220"/>
      <c r="G608" s="220"/>
      <c r="H608" s="220"/>
      <c r="I608" s="220"/>
      <c r="J608" s="220"/>
      <c r="K608" s="220"/>
      <c r="L608" s="220"/>
      <c r="M608" s="220"/>
      <c r="N608" s="219"/>
      <c r="O608" s="219"/>
      <c r="P608" s="219"/>
      <c r="Q608" s="219"/>
      <c r="R608" s="220"/>
      <c r="S608" s="220"/>
      <c r="T608" s="220"/>
      <c r="U608" s="220"/>
      <c r="V608" s="220"/>
      <c r="W608" s="220"/>
      <c r="X608" s="220"/>
      <c r="Y608" s="220"/>
      <c r="Z608" s="210"/>
      <c r="AA608" s="210"/>
      <c r="AB608" s="210"/>
      <c r="AC608" s="210"/>
      <c r="AD608" s="210"/>
      <c r="AE608" s="210"/>
      <c r="AF608" s="210"/>
      <c r="AG608" s="210" t="s">
        <v>356</v>
      </c>
      <c r="AH608" s="210">
        <v>0</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3" x14ac:dyDescent="0.2">
      <c r="A609" s="217"/>
      <c r="B609" s="218"/>
      <c r="C609" s="265" t="s">
        <v>928</v>
      </c>
      <c r="D609" s="255"/>
      <c r="E609" s="256">
        <v>2.48</v>
      </c>
      <c r="F609" s="220"/>
      <c r="G609" s="220"/>
      <c r="H609" s="220"/>
      <c r="I609" s="220"/>
      <c r="J609" s="220"/>
      <c r="K609" s="220"/>
      <c r="L609" s="220"/>
      <c r="M609" s="220"/>
      <c r="N609" s="219"/>
      <c r="O609" s="219"/>
      <c r="P609" s="219"/>
      <c r="Q609" s="219"/>
      <c r="R609" s="220"/>
      <c r="S609" s="220"/>
      <c r="T609" s="220"/>
      <c r="U609" s="220"/>
      <c r="V609" s="220"/>
      <c r="W609" s="220"/>
      <c r="X609" s="220"/>
      <c r="Y609" s="220"/>
      <c r="Z609" s="210"/>
      <c r="AA609" s="210"/>
      <c r="AB609" s="210"/>
      <c r="AC609" s="210"/>
      <c r="AD609" s="210"/>
      <c r="AE609" s="210"/>
      <c r="AF609" s="210"/>
      <c r="AG609" s="210" t="s">
        <v>356</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3" x14ac:dyDescent="0.2">
      <c r="A610" s="217"/>
      <c r="B610" s="218"/>
      <c r="C610" s="265" t="s">
        <v>929</v>
      </c>
      <c r="D610" s="255"/>
      <c r="E610" s="256">
        <v>6.55</v>
      </c>
      <c r="F610" s="220"/>
      <c r="G610" s="220"/>
      <c r="H610" s="220"/>
      <c r="I610" s="220"/>
      <c r="J610" s="220"/>
      <c r="K610" s="220"/>
      <c r="L610" s="220"/>
      <c r="M610" s="220"/>
      <c r="N610" s="219"/>
      <c r="O610" s="219"/>
      <c r="P610" s="219"/>
      <c r="Q610" s="219"/>
      <c r="R610" s="220"/>
      <c r="S610" s="220"/>
      <c r="T610" s="220"/>
      <c r="U610" s="220"/>
      <c r="V610" s="220"/>
      <c r="W610" s="220"/>
      <c r="X610" s="220"/>
      <c r="Y610" s="220"/>
      <c r="Z610" s="210"/>
      <c r="AA610" s="210"/>
      <c r="AB610" s="210"/>
      <c r="AC610" s="210"/>
      <c r="AD610" s="210"/>
      <c r="AE610" s="210"/>
      <c r="AF610" s="210"/>
      <c r="AG610" s="210" t="s">
        <v>356</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3" x14ac:dyDescent="0.2">
      <c r="A611" s="217"/>
      <c r="B611" s="218"/>
      <c r="C611" s="265" t="s">
        <v>930</v>
      </c>
      <c r="D611" s="255"/>
      <c r="E611" s="256">
        <v>6.37</v>
      </c>
      <c r="F611" s="220"/>
      <c r="G611" s="220"/>
      <c r="H611" s="220"/>
      <c r="I611" s="220"/>
      <c r="J611" s="220"/>
      <c r="K611" s="220"/>
      <c r="L611" s="220"/>
      <c r="M611" s="220"/>
      <c r="N611" s="219"/>
      <c r="O611" s="219"/>
      <c r="P611" s="219"/>
      <c r="Q611" s="219"/>
      <c r="R611" s="220"/>
      <c r="S611" s="220"/>
      <c r="T611" s="220"/>
      <c r="U611" s="220"/>
      <c r="V611" s="220"/>
      <c r="W611" s="220"/>
      <c r="X611" s="220"/>
      <c r="Y611" s="220"/>
      <c r="Z611" s="210"/>
      <c r="AA611" s="210"/>
      <c r="AB611" s="210"/>
      <c r="AC611" s="210"/>
      <c r="AD611" s="210"/>
      <c r="AE611" s="210"/>
      <c r="AF611" s="210"/>
      <c r="AG611" s="210" t="s">
        <v>356</v>
      </c>
      <c r="AH611" s="210">
        <v>0</v>
      </c>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3" x14ac:dyDescent="0.2">
      <c r="A612" s="217"/>
      <c r="B612" s="218"/>
      <c r="C612" s="265" t="s">
        <v>931</v>
      </c>
      <c r="D612" s="255"/>
      <c r="E612" s="256">
        <v>2.44</v>
      </c>
      <c r="F612" s="220"/>
      <c r="G612" s="220"/>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356</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3" x14ac:dyDescent="0.2">
      <c r="A613" s="217"/>
      <c r="B613" s="218"/>
      <c r="C613" s="265" t="s">
        <v>932</v>
      </c>
      <c r="D613" s="255"/>
      <c r="E613" s="256">
        <v>9.42</v>
      </c>
      <c r="F613" s="220"/>
      <c r="G613" s="220"/>
      <c r="H613" s="220"/>
      <c r="I613" s="220"/>
      <c r="J613" s="220"/>
      <c r="K613" s="220"/>
      <c r="L613" s="220"/>
      <c r="M613" s="220"/>
      <c r="N613" s="219"/>
      <c r="O613" s="219"/>
      <c r="P613" s="219"/>
      <c r="Q613" s="219"/>
      <c r="R613" s="220"/>
      <c r="S613" s="220"/>
      <c r="T613" s="220"/>
      <c r="U613" s="220"/>
      <c r="V613" s="220"/>
      <c r="W613" s="220"/>
      <c r="X613" s="220"/>
      <c r="Y613" s="220"/>
      <c r="Z613" s="210"/>
      <c r="AA613" s="210"/>
      <c r="AB613" s="210"/>
      <c r="AC613" s="210"/>
      <c r="AD613" s="210"/>
      <c r="AE613" s="210"/>
      <c r="AF613" s="210"/>
      <c r="AG613" s="210" t="s">
        <v>356</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3" x14ac:dyDescent="0.2">
      <c r="A614" s="217"/>
      <c r="B614" s="218"/>
      <c r="C614" s="265" t="s">
        <v>933</v>
      </c>
      <c r="D614" s="255"/>
      <c r="E614" s="256">
        <v>3.46</v>
      </c>
      <c r="F614" s="220"/>
      <c r="G614" s="220"/>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356</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3" x14ac:dyDescent="0.2">
      <c r="A615" s="217"/>
      <c r="B615" s="218"/>
      <c r="C615" s="265" t="s">
        <v>934</v>
      </c>
      <c r="D615" s="255"/>
      <c r="E615" s="256">
        <v>1.42</v>
      </c>
      <c r="F615" s="220"/>
      <c r="G615" s="220"/>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356</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
      <c r="A616" s="217"/>
      <c r="B616" s="218"/>
      <c r="C616" s="265" t="s">
        <v>935</v>
      </c>
      <c r="D616" s="255"/>
      <c r="E616" s="256">
        <v>39.65</v>
      </c>
      <c r="F616" s="220"/>
      <c r="G616" s="220"/>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356</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
      <c r="A617" s="217"/>
      <c r="B617" s="218"/>
      <c r="C617" s="265" t="s">
        <v>936</v>
      </c>
      <c r="D617" s="255"/>
      <c r="E617" s="256">
        <v>10.96</v>
      </c>
      <c r="F617" s="220"/>
      <c r="G617" s="220"/>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356</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3" x14ac:dyDescent="0.2">
      <c r="A618" s="217"/>
      <c r="B618" s="218"/>
      <c r="C618" s="265" t="s">
        <v>937</v>
      </c>
      <c r="D618" s="255"/>
      <c r="E618" s="256">
        <v>10.96</v>
      </c>
      <c r="F618" s="220"/>
      <c r="G618" s="220"/>
      <c r="H618" s="220"/>
      <c r="I618" s="220"/>
      <c r="J618" s="220"/>
      <c r="K618" s="220"/>
      <c r="L618" s="220"/>
      <c r="M618" s="220"/>
      <c r="N618" s="219"/>
      <c r="O618" s="219"/>
      <c r="P618" s="219"/>
      <c r="Q618" s="219"/>
      <c r="R618" s="220"/>
      <c r="S618" s="220"/>
      <c r="T618" s="220"/>
      <c r="U618" s="220"/>
      <c r="V618" s="220"/>
      <c r="W618" s="220"/>
      <c r="X618" s="220"/>
      <c r="Y618" s="220"/>
      <c r="Z618" s="210"/>
      <c r="AA618" s="210"/>
      <c r="AB618" s="210"/>
      <c r="AC618" s="210"/>
      <c r="AD618" s="210"/>
      <c r="AE618" s="210"/>
      <c r="AF618" s="210"/>
      <c r="AG618" s="210" t="s">
        <v>356</v>
      </c>
      <c r="AH618" s="210">
        <v>0</v>
      </c>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3" x14ac:dyDescent="0.2">
      <c r="A619" s="217"/>
      <c r="B619" s="218"/>
      <c r="C619" s="265" t="s">
        <v>938</v>
      </c>
      <c r="D619" s="255"/>
      <c r="E619" s="256">
        <v>8.0299999999999994</v>
      </c>
      <c r="F619" s="220"/>
      <c r="G619" s="220"/>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356</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3" x14ac:dyDescent="0.2">
      <c r="A620" s="217"/>
      <c r="B620" s="218"/>
      <c r="C620" s="265" t="s">
        <v>939</v>
      </c>
      <c r="D620" s="255"/>
      <c r="E620" s="256">
        <v>7.15</v>
      </c>
      <c r="F620" s="220"/>
      <c r="G620" s="220"/>
      <c r="H620" s="220"/>
      <c r="I620" s="220"/>
      <c r="J620" s="220"/>
      <c r="K620" s="220"/>
      <c r="L620" s="220"/>
      <c r="M620" s="220"/>
      <c r="N620" s="219"/>
      <c r="O620" s="219"/>
      <c r="P620" s="219"/>
      <c r="Q620" s="219"/>
      <c r="R620" s="220"/>
      <c r="S620" s="220"/>
      <c r="T620" s="220"/>
      <c r="U620" s="220"/>
      <c r="V620" s="220"/>
      <c r="W620" s="220"/>
      <c r="X620" s="220"/>
      <c r="Y620" s="220"/>
      <c r="Z620" s="210"/>
      <c r="AA620" s="210"/>
      <c r="AB620" s="210"/>
      <c r="AC620" s="210"/>
      <c r="AD620" s="210"/>
      <c r="AE620" s="210"/>
      <c r="AF620" s="210"/>
      <c r="AG620" s="210" t="s">
        <v>356</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3" x14ac:dyDescent="0.2">
      <c r="A621" s="217"/>
      <c r="B621" s="218"/>
      <c r="C621" s="265" t="s">
        <v>940</v>
      </c>
      <c r="D621" s="255"/>
      <c r="E621" s="256">
        <v>1.65</v>
      </c>
      <c r="F621" s="220"/>
      <c r="G621" s="220"/>
      <c r="H621" s="220"/>
      <c r="I621" s="220"/>
      <c r="J621" s="220"/>
      <c r="K621" s="220"/>
      <c r="L621" s="220"/>
      <c r="M621" s="220"/>
      <c r="N621" s="219"/>
      <c r="O621" s="219"/>
      <c r="P621" s="219"/>
      <c r="Q621" s="219"/>
      <c r="R621" s="220"/>
      <c r="S621" s="220"/>
      <c r="T621" s="220"/>
      <c r="U621" s="220"/>
      <c r="V621" s="220"/>
      <c r="W621" s="220"/>
      <c r="X621" s="220"/>
      <c r="Y621" s="220"/>
      <c r="Z621" s="210"/>
      <c r="AA621" s="210"/>
      <c r="AB621" s="210"/>
      <c r="AC621" s="210"/>
      <c r="AD621" s="210"/>
      <c r="AE621" s="210"/>
      <c r="AF621" s="210"/>
      <c r="AG621" s="210" t="s">
        <v>356</v>
      </c>
      <c r="AH621" s="210">
        <v>0</v>
      </c>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3" x14ac:dyDescent="0.2">
      <c r="A622" s="217"/>
      <c r="B622" s="218"/>
      <c r="C622" s="265" t="s">
        <v>941</v>
      </c>
      <c r="D622" s="255"/>
      <c r="E622" s="256">
        <v>1.63</v>
      </c>
      <c r="F622" s="220"/>
      <c r="G622" s="220"/>
      <c r="H622" s="220"/>
      <c r="I622" s="220"/>
      <c r="J622" s="220"/>
      <c r="K622" s="220"/>
      <c r="L622" s="220"/>
      <c r="M622" s="220"/>
      <c r="N622" s="219"/>
      <c r="O622" s="219"/>
      <c r="P622" s="219"/>
      <c r="Q622" s="219"/>
      <c r="R622" s="220"/>
      <c r="S622" s="220"/>
      <c r="T622" s="220"/>
      <c r="U622" s="220"/>
      <c r="V622" s="220"/>
      <c r="W622" s="220"/>
      <c r="X622" s="220"/>
      <c r="Y622" s="220"/>
      <c r="Z622" s="210"/>
      <c r="AA622" s="210"/>
      <c r="AB622" s="210"/>
      <c r="AC622" s="210"/>
      <c r="AD622" s="210"/>
      <c r="AE622" s="210"/>
      <c r="AF622" s="210"/>
      <c r="AG622" s="210" t="s">
        <v>356</v>
      </c>
      <c r="AH622" s="210">
        <v>0</v>
      </c>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3" x14ac:dyDescent="0.2">
      <c r="A623" s="217"/>
      <c r="B623" s="218"/>
      <c r="C623" s="265" t="s">
        <v>942</v>
      </c>
      <c r="D623" s="255"/>
      <c r="E623" s="256">
        <v>10.96</v>
      </c>
      <c r="F623" s="220"/>
      <c r="G623" s="220"/>
      <c r="H623" s="220"/>
      <c r="I623" s="220"/>
      <c r="J623" s="220"/>
      <c r="K623" s="220"/>
      <c r="L623" s="220"/>
      <c r="M623" s="220"/>
      <c r="N623" s="219"/>
      <c r="O623" s="219"/>
      <c r="P623" s="219"/>
      <c r="Q623" s="219"/>
      <c r="R623" s="220"/>
      <c r="S623" s="220"/>
      <c r="T623" s="220"/>
      <c r="U623" s="220"/>
      <c r="V623" s="220"/>
      <c r="W623" s="220"/>
      <c r="X623" s="220"/>
      <c r="Y623" s="220"/>
      <c r="Z623" s="210"/>
      <c r="AA623" s="210"/>
      <c r="AB623" s="210"/>
      <c r="AC623" s="210"/>
      <c r="AD623" s="210"/>
      <c r="AE623" s="210"/>
      <c r="AF623" s="210"/>
      <c r="AG623" s="210" t="s">
        <v>356</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3" x14ac:dyDescent="0.2">
      <c r="A624" s="217"/>
      <c r="B624" s="218"/>
      <c r="C624" s="265" t="s">
        <v>943</v>
      </c>
      <c r="D624" s="255"/>
      <c r="E624" s="256">
        <v>10.96</v>
      </c>
      <c r="F624" s="220"/>
      <c r="G624" s="220"/>
      <c r="H624" s="220"/>
      <c r="I624" s="220"/>
      <c r="J624" s="220"/>
      <c r="K624" s="220"/>
      <c r="L624" s="220"/>
      <c r="M624" s="220"/>
      <c r="N624" s="219"/>
      <c r="O624" s="219"/>
      <c r="P624" s="219"/>
      <c r="Q624" s="219"/>
      <c r="R624" s="220"/>
      <c r="S624" s="220"/>
      <c r="T624" s="220"/>
      <c r="U624" s="220"/>
      <c r="V624" s="220"/>
      <c r="W624" s="220"/>
      <c r="X624" s="220"/>
      <c r="Y624" s="220"/>
      <c r="Z624" s="210"/>
      <c r="AA624" s="210"/>
      <c r="AB624" s="210"/>
      <c r="AC624" s="210"/>
      <c r="AD624" s="210"/>
      <c r="AE624" s="210"/>
      <c r="AF624" s="210"/>
      <c r="AG624" s="210" t="s">
        <v>356</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3" x14ac:dyDescent="0.2">
      <c r="A625" s="217"/>
      <c r="B625" s="218"/>
      <c r="C625" s="265" t="s">
        <v>944</v>
      </c>
      <c r="D625" s="255"/>
      <c r="E625" s="256">
        <v>8.0299999999999994</v>
      </c>
      <c r="F625" s="220"/>
      <c r="G625" s="220"/>
      <c r="H625" s="220"/>
      <c r="I625" s="220"/>
      <c r="J625" s="220"/>
      <c r="K625" s="220"/>
      <c r="L625" s="220"/>
      <c r="M625" s="220"/>
      <c r="N625" s="219"/>
      <c r="O625" s="219"/>
      <c r="P625" s="219"/>
      <c r="Q625" s="219"/>
      <c r="R625" s="220"/>
      <c r="S625" s="220"/>
      <c r="T625" s="220"/>
      <c r="U625" s="220"/>
      <c r="V625" s="220"/>
      <c r="W625" s="220"/>
      <c r="X625" s="220"/>
      <c r="Y625" s="220"/>
      <c r="Z625" s="210"/>
      <c r="AA625" s="210"/>
      <c r="AB625" s="210"/>
      <c r="AC625" s="210"/>
      <c r="AD625" s="210"/>
      <c r="AE625" s="210"/>
      <c r="AF625" s="210"/>
      <c r="AG625" s="210" t="s">
        <v>356</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3" x14ac:dyDescent="0.2">
      <c r="A626" s="217"/>
      <c r="B626" s="218"/>
      <c r="C626" s="265" t="s">
        <v>945</v>
      </c>
      <c r="D626" s="255"/>
      <c r="E626" s="256">
        <v>7.15</v>
      </c>
      <c r="F626" s="220"/>
      <c r="G626" s="220"/>
      <c r="H626" s="220"/>
      <c r="I626" s="220"/>
      <c r="J626" s="220"/>
      <c r="K626" s="220"/>
      <c r="L626" s="220"/>
      <c r="M626" s="220"/>
      <c r="N626" s="219"/>
      <c r="O626" s="219"/>
      <c r="P626" s="219"/>
      <c r="Q626" s="219"/>
      <c r="R626" s="220"/>
      <c r="S626" s="220"/>
      <c r="T626" s="220"/>
      <c r="U626" s="220"/>
      <c r="V626" s="220"/>
      <c r="W626" s="220"/>
      <c r="X626" s="220"/>
      <c r="Y626" s="220"/>
      <c r="Z626" s="210"/>
      <c r="AA626" s="210"/>
      <c r="AB626" s="210"/>
      <c r="AC626" s="210"/>
      <c r="AD626" s="210"/>
      <c r="AE626" s="210"/>
      <c r="AF626" s="210"/>
      <c r="AG626" s="210" t="s">
        <v>356</v>
      </c>
      <c r="AH626" s="210">
        <v>0</v>
      </c>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3" x14ac:dyDescent="0.2">
      <c r="A627" s="217"/>
      <c r="B627" s="218"/>
      <c r="C627" s="265" t="s">
        <v>946</v>
      </c>
      <c r="D627" s="255"/>
      <c r="E627" s="256">
        <v>1.65</v>
      </c>
      <c r="F627" s="220"/>
      <c r="G627" s="220"/>
      <c r="H627" s="220"/>
      <c r="I627" s="220"/>
      <c r="J627" s="220"/>
      <c r="K627" s="220"/>
      <c r="L627" s="220"/>
      <c r="M627" s="220"/>
      <c r="N627" s="219"/>
      <c r="O627" s="219"/>
      <c r="P627" s="219"/>
      <c r="Q627" s="219"/>
      <c r="R627" s="220"/>
      <c r="S627" s="220"/>
      <c r="T627" s="220"/>
      <c r="U627" s="220"/>
      <c r="V627" s="220"/>
      <c r="W627" s="220"/>
      <c r="X627" s="220"/>
      <c r="Y627" s="220"/>
      <c r="Z627" s="210"/>
      <c r="AA627" s="210"/>
      <c r="AB627" s="210"/>
      <c r="AC627" s="210"/>
      <c r="AD627" s="210"/>
      <c r="AE627" s="210"/>
      <c r="AF627" s="210"/>
      <c r="AG627" s="210" t="s">
        <v>356</v>
      </c>
      <c r="AH627" s="210">
        <v>0</v>
      </c>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3" x14ac:dyDescent="0.2">
      <c r="A628" s="217"/>
      <c r="B628" s="218"/>
      <c r="C628" s="265" t="s">
        <v>947</v>
      </c>
      <c r="D628" s="255"/>
      <c r="E628" s="256">
        <v>1.65</v>
      </c>
      <c r="F628" s="220"/>
      <c r="G628" s="220"/>
      <c r="H628" s="220"/>
      <c r="I628" s="220"/>
      <c r="J628" s="220"/>
      <c r="K628" s="220"/>
      <c r="L628" s="220"/>
      <c r="M628" s="220"/>
      <c r="N628" s="219"/>
      <c r="O628" s="219"/>
      <c r="P628" s="219"/>
      <c r="Q628" s="219"/>
      <c r="R628" s="220"/>
      <c r="S628" s="220"/>
      <c r="T628" s="220"/>
      <c r="U628" s="220"/>
      <c r="V628" s="220"/>
      <c r="W628" s="220"/>
      <c r="X628" s="220"/>
      <c r="Y628" s="220"/>
      <c r="Z628" s="210"/>
      <c r="AA628" s="210"/>
      <c r="AB628" s="210"/>
      <c r="AC628" s="210"/>
      <c r="AD628" s="210"/>
      <c r="AE628" s="210"/>
      <c r="AF628" s="210"/>
      <c r="AG628" s="210" t="s">
        <v>356</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3" x14ac:dyDescent="0.2">
      <c r="A629" s="217"/>
      <c r="B629" s="218"/>
      <c r="C629" s="265" t="s">
        <v>948</v>
      </c>
      <c r="D629" s="255"/>
      <c r="E629" s="256">
        <v>12.3</v>
      </c>
      <c r="F629" s="220"/>
      <c r="G629" s="220"/>
      <c r="H629" s="220"/>
      <c r="I629" s="220"/>
      <c r="J629" s="220"/>
      <c r="K629" s="220"/>
      <c r="L629" s="220"/>
      <c r="M629" s="220"/>
      <c r="N629" s="219"/>
      <c r="O629" s="219"/>
      <c r="P629" s="219"/>
      <c r="Q629" s="219"/>
      <c r="R629" s="220"/>
      <c r="S629" s="220"/>
      <c r="T629" s="220"/>
      <c r="U629" s="220"/>
      <c r="V629" s="220"/>
      <c r="W629" s="220"/>
      <c r="X629" s="220"/>
      <c r="Y629" s="220"/>
      <c r="Z629" s="210"/>
      <c r="AA629" s="210"/>
      <c r="AB629" s="210"/>
      <c r="AC629" s="210"/>
      <c r="AD629" s="210"/>
      <c r="AE629" s="210"/>
      <c r="AF629" s="210"/>
      <c r="AG629" s="210" t="s">
        <v>356</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3" x14ac:dyDescent="0.2">
      <c r="A630" s="217"/>
      <c r="B630" s="218"/>
      <c r="C630" s="265" t="s">
        <v>949</v>
      </c>
      <c r="D630" s="255"/>
      <c r="E630" s="256">
        <v>18.11</v>
      </c>
      <c r="F630" s="220"/>
      <c r="G630" s="220"/>
      <c r="H630" s="220"/>
      <c r="I630" s="220"/>
      <c r="J630" s="220"/>
      <c r="K630" s="220"/>
      <c r="L630" s="220"/>
      <c r="M630" s="220"/>
      <c r="N630" s="219"/>
      <c r="O630" s="219"/>
      <c r="P630" s="219"/>
      <c r="Q630" s="219"/>
      <c r="R630" s="220"/>
      <c r="S630" s="220"/>
      <c r="T630" s="220"/>
      <c r="U630" s="220"/>
      <c r="V630" s="220"/>
      <c r="W630" s="220"/>
      <c r="X630" s="220"/>
      <c r="Y630" s="220"/>
      <c r="Z630" s="210"/>
      <c r="AA630" s="210"/>
      <c r="AB630" s="210"/>
      <c r="AC630" s="210"/>
      <c r="AD630" s="210"/>
      <c r="AE630" s="210"/>
      <c r="AF630" s="210"/>
      <c r="AG630" s="210" t="s">
        <v>356</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3" x14ac:dyDescent="0.2">
      <c r="A631" s="217"/>
      <c r="B631" s="218"/>
      <c r="C631" s="265" t="s">
        <v>950</v>
      </c>
      <c r="D631" s="255"/>
      <c r="E631" s="256">
        <v>7.7</v>
      </c>
      <c r="F631" s="220"/>
      <c r="G631" s="220"/>
      <c r="H631" s="220"/>
      <c r="I631" s="220"/>
      <c r="J631" s="220"/>
      <c r="K631" s="220"/>
      <c r="L631" s="220"/>
      <c r="M631" s="220"/>
      <c r="N631" s="219"/>
      <c r="O631" s="219"/>
      <c r="P631" s="219"/>
      <c r="Q631" s="219"/>
      <c r="R631" s="220"/>
      <c r="S631" s="220"/>
      <c r="T631" s="220"/>
      <c r="U631" s="220"/>
      <c r="V631" s="220"/>
      <c r="W631" s="220"/>
      <c r="X631" s="220"/>
      <c r="Y631" s="220"/>
      <c r="Z631" s="210"/>
      <c r="AA631" s="210"/>
      <c r="AB631" s="210"/>
      <c r="AC631" s="210"/>
      <c r="AD631" s="210"/>
      <c r="AE631" s="210"/>
      <c r="AF631" s="210"/>
      <c r="AG631" s="210" t="s">
        <v>356</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3" x14ac:dyDescent="0.2">
      <c r="A632" s="217"/>
      <c r="B632" s="218"/>
      <c r="C632" s="265" t="s">
        <v>951</v>
      </c>
      <c r="D632" s="255"/>
      <c r="E632" s="256">
        <v>7.45</v>
      </c>
      <c r="F632" s="220"/>
      <c r="G632" s="220"/>
      <c r="H632" s="220"/>
      <c r="I632" s="220"/>
      <c r="J632" s="220"/>
      <c r="K632" s="220"/>
      <c r="L632" s="220"/>
      <c r="M632" s="220"/>
      <c r="N632" s="219"/>
      <c r="O632" s="219"/>
      <c r="P632" s="219"/>
      <c r="Q632" s="219"/>
      <c r="R632" s="220"/>
      <c r="S632" s="220"/>
      <c r="T632" s="220"/>
      <c r="U632" s="220"/>
      <c r="V632" s="220"/>
      <c r="W632" s="220"/>
      <c r="X632" s="220"/>
      <c r="Y632" s="220"/>
      <c r="Z632" s="210"/>
      <c r="AA632" s="210"/>
      <c r="AB632" s="210"/>
      <c r="AC632" s="210"/>
      <c r="AD632" s="210"/>
      <c r="AE632" s="210"/>
      <c r="AF632" s="210"/>
      <c r="AG632" s="210" t="s">
        <v>356</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3" x14ac:dyDescent="0.2">
      <c r="A633" s="217"/>
      <c r="B633" s="218"/>
      <c r="C633" s="265" t="s">
        <v>952</v>
      </c>
      <c r="D633" s="255"/>
      <c r="E633" s="256">
        <v>2.15</v>
      </c>
      <c r="F633" s="220"/>
      <c r="G633" s="220"/>
      <c r="H633" s="220"/>
      <c r="I633" s="220"/>
      <c r="J633" s="220"/>
      <c r="K633" s="220"/>
      <c r="L633" s="220"/>
      <c r="M633" s="220"/>
      <c r="N633" s="219"/>
      <c r="O633" s="219"/>
      <c r="P633" s="219"/>
      <c r="Q633" s="219"/>
      <c r="R633" s="220"/>
      <c r="S633" s="220"/>
      <c r="T633" s="220"/>
      <c r="U633" s="220"/>
      <c r="V633" s="220"/>
      <c r="W633" s="220"/>
      <c r="X633" s="220"/>
      <c r="Y633" s="220"/>
      <c r="Z633" s="210"/>
      <c r="AA633" s="210"/>
      <c r="AB633" s="210"/>
      <c r="AC633" s="210"/>
      <c r="AD633" s="210"/>
      <c r="AE633" s="210"/>
      <c r="AF633" s="210"/>
      <c r="AG633" s="210" t="s">
        <v>356</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3" x14ac:dyDescent="0.2">
      <c r="A634" s="217"/>
      <c r="B634" s="218"/>
      <c r="C634" s="265" t="s">
        <v>953</v>
      </c>
      <c r="D634" s="255"/>
      <c r="E634" s="256">
        <v>4.4800000000000004</v>
      </c>
      <c r="F634" s="220"/>
      <c r="G634" s="220"/>
      <c r="H634" s="220"/>
      <c r="I634" s="220"/>
      <c r="J634" s="220"/>
      <c r="K634" s="220"/>
      <c r="L634" s="220"/>
      <c r="M634" s="220"/>
      <c r="N634" s="219"/>
      <c r="O634" s="219"/>
      <c r="P634" s="219"/>
      <c r="Q634" s="219"/>
      <c r="R634" s="220"/>
      <c r="S634" s="220"/>
      <c r="T634" s="220"/>
      <c r="U634" s="220"/>
      <c r="V634" s="220"/>
      <c r="W634" s="220"/>
      <c r="X634" s="220"/>
      <c r="Y634" s="220"/>
      <c r="Z634" s="210"/>
      <c r="AA634" s="210"/>
      <c r="AB634" s="210"/>
      <c r="AC634" s="210"/>
      <c r="AD634" s="210"/>
      <c r="AE634" s="210"/>
      <c r="AF634" s="210"/>
      <c r="AG634" s="210" t="s">
        <v>356</v>
      </c>
      <c r="AH634" s="210">
        <v>0</v>
      </c>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3" x14ac:dyDescent="0.2">
      <c r="A635" s="217"/>
      <c r="B635" s="218"/>
      <c r="C635" s="265" t="s">
        <v>954</v>
      </c>
      <c r="D635" s="255"/>
      <c r="E635" s="256">
        <v>36.79</v>
      </c>
      <c r="F635" s="220"/>
      <c r="G635" s="220"/>
      <c r="H635" s="220"/>
      <c r="I635" s="220"/>
      <c r="J635" s="220"/>
      <c r="K635" s="220"/>
      <c r="L635" s="220"/>
      <c r="M635" s="220"/>
      <c r="N635" s="219"/>
      <c r="O635" s="219"/>
      <c r="P635" s="219"/>
      <c r="Q635" s="219"/>
      <c r="R635" s="220"/>
      <c r="S635" s="220"/>
      <c r="T635" s="220"/>
      <c r="U635" s="220"/>
      <c r="V635" s="220"/>
      <c r="W635" s="220"/>
      <c r="X635" s="220"/>
      <c r="Y635" s="220"/>
      <c r="Z635" s="210"/>
      <c r="AA635" s="210"/>
      <c r="AB635" s="210"/>
      <c r="AC635" s="210"/>
      <c r="AD635" s="210"/>
      <c r="AE635" s="210"/>
      <c r="AF635" s="210"/>
      <c r="AG635" s="210" t="s">
        <v>356</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3" x14ac:dyDescent="0.2">
      <c r="A636" s="217"/>
      <c r="B636" s="218"/>
      <c r="C636" s="265" t="s">
        <v>955</v>
      </c>
      <c r="D636" s="255"/>
      <c r="E636" s="256">
        <v>11.28</v>
      </c>
      <c r="F636" s="220"/>
      <c r="G636" s="220"/>
      <c r="H636" s="220"/>
      <c r="I636" s="220"/>
      <c r="J636" s="220"/>
      <c r="K636" s="220"/>
      <c r="L636" s="220"/>
      <c r="M636" s="220"/>
      <c r="N636" s="219"/>
      <c r="O636" s="219"/>
      <c r="P636" s="219"/>
      <c r="Q636" s="219"/>
      <c r="R636" s="220"/>
      <c r="S636" s="220"/>
      <c r="T636" s="220"/>
      <c r="U636" s="220"/>
      <c r="V636" s="220"/>
      <c r="W636" s="220"/>
      <c r="X636" s="220"/>
      <c r="Y636" s="220"/>
      <c r="Z636" s="210"/>
      <c r="AA636" s="210"/>
      <c r="AB636" s="210"/>
      <c r="AC636" s="210"/>
      <c r="AD636" s="210"/>
      <c r="AE636" s="210"/>
      <c r="AF636" s="210"/>
      <c r="AG636" s="210" t="s">
        <v>356</v>
      </c>
      <c r="AH636" s="210">
        <v>0</v>
      </c>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3" x14ac:dyDescent="0.2">
      <c r="A637" s="217"/>
      <c r="B637" s="218"/>
      <c r="C637" s="265" t="s">
        <v>956</v>
      </c>
      <c r="D637" s="255"/>
      <c r="E637" s="256">
        <v>7.79</v>
      </c>
      <c r="F637" s="220"/>
      <c r="G637" s="220"/>
      <c r="H637" s="220"/>
      <c r="I637" s="220"/>
      <c r="J637" s="220"/>
      <c r="K637" s="220"/>
      <c r="L637" s="220"/>
      <c r="M637" s="220"/>
      <c r="N637" s="219"/>
      <c r="O637" s="219"/>
      <c r="P637" s="219"/>
      <c r="Q637" s="219"/>
      <c r="R637" s="220"/>
      <c r="S637" s="220"/>
      <c r="T637" s="220"/>
      <c r="U637" s="220"/>
      <c r="V637" s="220"/>
      <c r="W637" s="220"/>
      <c r="X637" s="220"/>
      <c r="Y637" s="220"/>
      <c r="Z637" s="210"/>
      <c r="AA637" s="210"/>
      <c r="AB637" s="210"/>
      <c r="AC637" s="210"/>
      <c r="AD637" s="210"/>
      <c r="AE637" s="210"/>
      <c r="AF637" s="210"/>
      <c r="AG637" s="210" t="s">
        <v>356</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3" x14ac:dyDescent="0.2">
      <c r="A638" s="217"/>
      <c r="B638" s="218"/>
      <c r="C638" s="265" t="s">
        <v>957</v>
      </c>
      <c r="D638" s="255"/>
      <c r="E638" s="256">
        <v>2.12</v>
      </c>
      <c r="F638" s="220"/>
      <c r="G638" s="220"/>
      <c r="H638" s="220"/>
      <c r="I638" s="220"/>
      <c r="J638" s="220"/>
      <c r="K638" s="220"/>
      <c r="L638" s="220"/>
      <c r="M638" s="220"/>
      <c r="N638" s="219"/>
      <c r="O638" s="219"/>
      <c r="P638" s="219"/>
      <c r="Q638" s="219"/>
      <c r="R638" s="220"/>
      <c r="S638" s="220"/>
      <c r="T638" s="220"/>
      <c r="U638" s="220"/>
      <c r="V638" s="220"/>
      <c r="W638" s="220"/>
      <c r="X638" s="220"/>
      <c r="Y638" s="220"/>
      <c r="Z638" s="210"/>
      <c r="AA638" s="210"/>
      <c r="AB638" s="210"/>
      <c r="AC638" s="210"/>
      <c r="AD638" s="210"/>
      <c r="AE638" s="210"/>
      <c r="AF638" s="210"/>
      <c r="AG638" s="210" t="s">
        <v>356</v>
      </c>
      <c r="AH638" s="210">
        <v>0</v>
      </c>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3" x14ac:dyDescent="0.2">
      <c r="A639" s="217"/>
      <c r="B639" s="218"/>
      <c r="C639" s="265" t="s">
        <v>958</v>
      </c>
      <c r="D639" s="255"/>
      <c r="E639" s="256">
        <v>31.44</v>
      </c>
      <c r="F639" s="220"/>
      <c r="G639" s="220"/>
      <c r="H639" s="220"/>
      <c r="I639" s="220"/>
      <c r="J639" s="220"/>
      <c r="K639" s="220"/>
      <c r="L639" s="220"/>
      <c r="M639" s="220"/>
      <c r="N639" s="219"/>
      <c r="O639" s="219"/>
      <c r="P639" s="219"/>
      <c r="Q639" s="219"/>
      <c r="R639" s="220"/>
      <c r="S639" s="220"/>
      <c r="T639" s="220"/>
      <c r="U639" s="220"/>
      <c r="V639" s="220"/>
      <c r="W639" s="220"/>
      <c r="X639" s="220"/>
      <c r="Y639" s="220"/>
      <c r="Z639" s="210"/>
      <c r="AA639" s="210"/>
      <c r="AB639" s="210"/>
      <c r="AC639" s="210"/>
      <c r="AD639" s="210"/>
      <c r="AE639" s="210"/>
      <c r="AF639" s="210"/>
      <c r="AG639" s="210" t="s">
        <v>356</v>
      </c>
      <c r="AH639" s="210">
        <v>0</v>
      </c>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3" x14ac:dyDescent="0.2">
      <c r="A640" s="217"/>
      <c r="B640" s="218"/>
      <c r="C640" s="265" t="s">
        <v>959</v>
      </c>
      <c r="D640" s="255"/>
      <c r="E640" s="256">
        <v>13.22</v>
      </c>
      <c r="F640" s="220"/>
      <c r="G640" s="220"/>
      <c r="H640" s="220"/>
      <c r="I640" s="220"/>
      <c r="J640" s="220"/>
      <c r="K640" s="220"/>
      <c r="L640" s="220"/>
      <c r="M640" s="220"/>
      <c r="N640" s="219"/>
      <c r="O640" s="219"/>
      <c r="P640" s="219"/>
      <c r="Q640" s="219"/>
      <c r="R640" s="220"/>
      <c r="S640" s="220"/>
      <c r="T640" s="220"/>
      <c r="U640" s="220"/>
      <c r="V640" s="220"/>
      <c r="W640" s="220"/>
      <c r="X640" s="220"/>
      <c r="Y640" s="220"/>
      <c r="Z640" s="210"/>
      <c r="AA640" s="210"/>
      <c r="AB640" s="210"/>
      <c r="AC640" s="210"/>
      <c r="AD640" s="210"/>
      <c r="AE640" s="210"/>
      <c r="AF640" s="210"/>
      <c r="AG640" s="210" t="s">
        <v>356</v>
      </c>
      <c r="AH640" s="210">
        <v>0</v>
      </c>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3" x14ac:dyDescent="0.2">
      <c r="A641" s="217"/>
      <c r="B641" s="218"/>
      <c r="C641" s="265" t="s">
        <v>960</v>
      </c>
      <c r="D641" s="255"/>
      <c r="E641" s="256">
        <v>30.98</v>
      </c>
      <c r="F641" s="220"/>
      <c r="G641" s="220"/>
      <c r="H641" s="220"/>
      <c r="I641" s="220"/>
      <c r="J641" s="220"/>
      <c r="K641" s="220"/>
      <c r="L641" s="220"/>
      <c r="M641" s="220"/>
      <c r="N641" s="219"/>
      <c r="O641" s="219"/>
      <c r="P641" s="219"/>
      <c r="Q641" s="219"/>
      <c r="R641" s="220"/>
      <c r="S641" s="220"/>
      <c r="T641" s="220"/>
      <c r="U641" s="220"/>
      <c r="V641" s="220"/>
      <c r="W641" s="220"/>
      <c r="X641" s="220"/>
      <c r="Y641" s="220"/>
      <c r="Z641" s="210"/>
      <c r="AA641" s="210"/>
      <c r="AB641" s="210"/>
      <c r="AC641" s="210"/>
      <c r="AD641" s="210"/>
      <c r="AE641" s="210"/>
      <c r="AF641" s="210"/>
      <c r="AG641" s="210" t="s">
        <v>356</v>
      </c>
      <c r="AH641" s="210">
        <v>0</v>
      </c>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3" x14ac:dyDescent="0.2">
      <c r="A642" s="217"/>
      <c r="B642" s="218"/>
      <c r="C642" s="265" t="s">
        <v>961</v>
      </c>
      <c r="D642" s="255"/>
      <c r="E642" s="256">
        <v>19.61</v>
      </c>
      <c r="F642" s="220"/>
      <c r="G642" s="220"/>
      <c r="H642" s="220"/>
      <c r="I642" s="220"/>
      <c r="J642" s="220"/>
      <c r="K642" s="220"/>
      <c r="L642" s="220"/>
      <c r="M642" s="220"/>
      <c r="N642" s="219"/>
      <c r="O642" s="219"/>
      <c r="P642" s="219"/>
      <c r="Q642" s="219"/>
      <c r="R642" s="220"/>
      <c r="S642" s="220"/>
      <c r="T642" s="220"/>
      <c r="U642" s="220"/>
      <c r="V642" s="220"/>
      <c r="W642" s="220"/>
      <c r="X642" s="220"/>
      <c r="Y642" s="220"/>
      <c r="Z642" s="210"/>
      <c r="AA642" s="210"/>
      <c r="AB642" s="210"/>
      <c r="AC642" s="210"/>
      <c r="AD642" s="210"/>
      <c r="AE642" s="210"/>
      <c r="AF642" s="210"/>
      <c r="AG642" s="210" t="s">
        <v>356</v>
      </c>
      <c r="AH642" s="210">
        <v>0</v>
      </c>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3" x14ac:dyDescent="0.2">
      <c r="A643" s="217"/>
      <c r="B643" s="218"/>
      <c r="C643" s="265" t="s">
        <v>962</v>
      </c>
      <c r="D643" s="255"/>
      <c r="E643" s="256">
        <v>6.89</v>
      </c>
      <c r="F643" s="220"/>
      <c r="G643" s="220"/>
      <c r="H643" s="220"/>
      <c r="I643" s="220"/>
      <c r="J643" s="220"/>
      <c r="K643" s="220"/>
      <c r="L643" s="220"/>
      <c r="M643" s="220"/>
      <c r="N643" s="219"/>
      <c r="O643" s="219"/>
      <c r="P643" s="219"/>
      <c r="Q643" s="219"/>
      <c r="R643" s="220"/>
      <c r="S643" s="220"/>
      <c r="T643" s="220"/>
      <c r="U643" s="220"/>
      <c r="V643" s="220"/>
      <c r="W643" s="220"/>
      <c r="X643" s="220"/>
      <c r="Y643" s="220"/>
      <c r="Z643" s="210"/>
      <c r="AA643" s="210"/>
      <c r="AB643" s="210"/>
      <c r="AC643" s="210"/>
      <c r="AD643" s="210"/>
      <c r="AE643" s="210"/>
      <c r="AF643" s="210"/>
      <c r="AG643" s="210" t="s">
        <v>356</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3" x14ac:dyDescent="0.2">
      <c r="A644" s="217"/>
      <c r="B644" s="218"/>
      <c r="C644" s="265" t="s">
        <v>963</v>
      </c>
      <c r="D644" s="255"/>
      <c r="E644" s="256">
        <v>1188.6600000000001</v>
      </c>
      <c r="F644" s="220"/>
      <c r="G644" s="220"/>
      <c r="H644" s="220"/>
      <c r="I644" s="220"/>
      <c r="J644" s="220"/>
      <c r="K644" s="220"/>
      <c r="L644" s="220"/>
      <c r="M644" s="220"/>
      <c r="N644" s="219"/>
      <c r="O644" s="219"/>
      <c r="P644" s="219"/>
      <c r="Q644" s="219"/>
      <c r="R644" s="220"/>
      <c r="S644" s="220"/>
      <c r="T644" s="220"/>
      <c r="U644" s="220"/>
      <c r="V644" s="220"/>
      <c r="W644" s="220"/>
      <c r="X644" s="220"/>
      <c r="Y644" s="220"/>
      <c r="Z644" s="210"/>
      <c r="AA644" s="210"/>
      <c r="AB644" s="210"/>
      <c r="AC644" s="210"/>
      <c r="AD644" s="210"/>
      <c r="AE644" s="210"/>
      <c r="AF644" s="210"/>
      <c r="AG644" s="210" t="s">
        <v>356</v>
      </c>
      <c r="AH644" s="210">
        <v>0</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3" x14ac:dyDescent="0.2">
      <c r="A645" s="217"/>
      <c r="B645" s="218"/>
      <c r="C645" s="265" t="s">
        <v>964</v>
      </c>
      <c r="D645" s="255"/>
      <c r="E645" s="256">
        <v>3.98</v>
      </c>
      <c r="F645" s="220"/>
      <c r="G645" s="220"/>
      <c r="H645" s="220"/>
      <c r="I645" s="220"/>
      <c r="J645" s="220"/>
      <c r="K645" s="220"/>
      <c r="L645" s="220"/>
      <c r="M645" s="220"/>
      <c r="N645" s="219"/>
      <c r="O645" s="219"/>
      <c r="P645" s="219"/>
      <c r="Q645" s="219"/>
      <c r="R645" s="220"/>
      <c r="S645" s="220"/>
      <c r="T645" s="220"/>
      <c r="U645" s="220"/>
      <c r="V645" s="220"/>
      <c r="W645" s="220"/>
      <c r="X645" s="220"/>
      <c r="Y645" s="220"/>
      <c r="Z645" s="210"/>
      <c r="AA645" s="210"/>
      <c r="AB645" s="210"/>
      <c r="AC645" s="210"/>
      <c r="AD645" s="210"/>
      <c r="AE645" s="210"/>
      <c r="AF645" s="210"/>
      <c r="AG645" s="210" t="s">
        <v>356</v>
      </c>
      <c r="AH645" s="210">
        <v>0</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
      <c r="A646" s="217"/>
      <c r="B646" s="218"/>
      <c r="C646" s="265" t="s">
        <v>965</v>
      </c>
      <c r="D646" s="255"/>
      <c r="E646" s="256">
        <v>2.2200000000000002</v>
      </c>
      <c r="F646" s="220"/>
      <c r="G646" s="220"/>
      <c r="H646" s="220"/>
      <c r="I646" s="220"/>
      <c r="J646" s="220"/>
      <c r="K646" s="220"/>
      <c r="L646" s="220"/>
      <c r="M646" s="220"/>
      <c r="N646" s="219"/>
      <c r="O646" s="219"/>
      <c r="P646" s="219"/>
      <c r="Q646" s="219"/>
      <c r="R646" s="220"/>
      <c r="S646" s="220"/>
      <c r="T646" s="220"/>
      <c r="U646" s="220"/>
      <c r="V646" s="220"/>
      <c r="W646" s="220"/>
      <c r="X646" s="220"/>
      <c r="Y646" s="220"/>
      <c r="Z646" s="210"/>
      <c r="AA646" s="210"/>
      <c r="AB646" s="210"/>
      <c r="AC646" s="210"/>
      <c r="AD646" s="210"/>
      <c r="AE646" s="210"/>
      <c r="AF646" s="210"/>
      <c r="AG646" s="210" t="s">
        <v>356</v>
      </c>
      <c r="AH646" s="210">
        <v>0</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3" x14ac:dyDescent="0.2">
      <c r="A647" s="217"/>
      <c r="B647" s="218"/>
      <c r="C647" s="265" t="s">
        <v>966</v>
      </c>
      <c r="D647" s="255"/>
      <c r="E647" s="256">
        <v>3.03</v>
      </c>
      <c r="F647" s="220"/>
      <c r="G647" s="220"/>
      <c r="H647" s="220"/>
      <c r="I647" s="220"/>
      <c r="J647" s="220"/>
      <c r="K647" s="220"/>
      <c r="L647" s="220"/>
      <c r="M647" s="220"/>
      <c r="N647" s="219"/>
      <c r="O647" s="219"/>
      <c r="P647" s="219"/>
      <c r="Q647" s="219"/>
      <c r="R647" s="220"/>
      <c r="S647" s="220"/>
      <c r="T647" s="220"/>
      <c r="U647" s="220"/>
      <c r="V647" s="220"/>
      <c r="W647" s="220"/>
      <c r="X647" s="220"/>
      <c r="Y647" s="220"/>
      <c r="Z647" s="210"/>
      <c r="AA647" s="210"/>
      <c r="AB647" s="210"/>
      <c r="AC647" s="210"/>
      <c r="AD647" s="210"/>
      <c r="AE647" s="210"/>
      <c r="AF647" s="210"/>
      <c r="AG647" s="210" t="s">
        <v>356</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3" x14ac:dyDescent="0.2">
      <c r="A648" s="217"/>
      <c r="B648" s="218"/>
      <c r="C648" s="265" t="s">
        <v>967</v>
      </c>
      <c r="D648" s="255"/>
      <c r="E648" s="256">
        <v>10.53</v>
      </c>
      <c r="F648" s="220"/>
      <c r="G648" s="220"/>
      <c r="H648" s="220"/>
      <c r="I648" s="220"/>
      <c r="J648" s="220"/>
      <c r="K648" s="220"/>
      <c r="L648" s="220"/>
      <c r="M648" s="220"/>
      <c r="N648" s="219"/>
      <c r="O648" s="219"/>
      <c r="P648" s="219"/>
      <c r="Q648" s="219"/>
      <c r="R648" s="220"/>
      <c r="S648" s="220"/>
      <c r="T648" s="220"/>
      <c r="U648" s="220"/>
      <c r="V648" s="220"/>
      <c r="W648" s="220"/>
      <c r="X648" s="220"/>
      <c r="Y648" s="220"/>
      <c r="Z648" s="210"/>
      <c r="AA648" s="210"/>
      <c r="AB648" s="210"/>
      <c r="AC648" s="210"/>
      <c r="AD648" s="210"/>
      <c r="AE648" s="210"/>
      <c r="AF648" s="210"/>
      <c r="AG648" s="210" t="s">
        <v>356</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3" x14ac:dyDescent="0.2">
      <c r="A649" s="217"/>
      <c r="B649" s="218"/>
      <c r="C649" s="265" t="s">
        <v>968</v>
      </c>
      <c r="D649" s="255"/>
      <c r="E649" s="256">
        <v>2.0699999999999998</v>
      </c>
      <c r="F649" s="220"/>
      <c r="G649" s="220"/>
      <c r="H649" s="220"/>
      <c r="I649" s="220"/>
      <c r="J649" s="220"/>
      <c r="K649" s="220"/>
      <c r="L649" s="220"/>
      <c r="M649" s="220"/>
      <c r="N649" s="219"/>
      <c r="O649" s="219"/>
      <c r="P649" s="219"/>
      <c r="Q649" s="219"/>
      <c r="R649" s="220"/>
      <c r="S649" s="220"/>
      <c r="T649" s="220"/>
      <c r="U649" s="220"/>
      <c r="V649" s="220"/>
      <c r="W649" s="220"/>
      <c r="X649" s="220"/>
      <c r="Y649" s="220"/>
      <c r="Z649" s="210"/>
      <c r="AA649" s="210"/>
      <c r="AB649" s="210"/>
      <c r="AC649" s="210"/>
      <c r="AD649" s="210"/>
      <c r="AE649" s="210"/>
      <c r="AF649" s="210"/>
      <c r="AG649" s="210" t="s">
        <v>356</v>
      </c>
      <c r="AH649" s="210">
        <v>0</v>
      </c>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3" x14ac:dyDescent="0.2">
      <c r="A650" s="217"/>
      <c r="B650" s="218"/>
      <c r="C650" s="265" t="s">
        <v>969</v>
      </c>
      <c r="D650" s="255"/>
      <c r="E650" s="256">
        <v>12.61</v>
      </c>
      <c r="F650" s="220"/>
      <c r="G650" s="220"/>
      <c r="H650" s="220"/>
      <c r="I650" s="220"/>
      <c r="J650" s="220"/>
      <c r="K650" s="220"/>
      <c r="L650" s="220"/>
      <c r="M650" s="220"/>
      <c r="N650" s="219"/>
      <c r="O650" s="219"/>
      <c r="P650" s="219"/>
      <c r="Q650" s="219"/>
      <c r="R650" s="220"/>
      <c r="S650" s="220"/>
      <c r="T650" s="220"/>
      <c r="U650" s="220"/>
      <c r="V650" s="220"/>
      <c r="W650" s="220"/>
      <c r="X650" s="220"/>
      <c r="Y650" s="220"/>
      <c r="Z650" s="210"/>
      <c r="AA650" s="210"/>
      <c r="AB650" s="210"/>
      <c r="AC650" s="210"/>
      <c r="AD650" s="210"/>
      <c r="AE650" s="210"/>
      <c r="AF650" s="210"/>
      <c r="AG650" s="210" t="s">
        <v>356</v>
      </c>
      <c r="AH650" s="210">
        <v>0</v>
      </c>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3" x14ac:dyDescent="0.2">
      <c r="A651" s="217"/>
      <c r="B651" s="218"/>
      <c r="C651" s="265" t="s">
        <v>970</v>
      </c>
      <c r="D651" s="255"/>
      <c r="E651" s="256">
        <v>167.23</v>
      </c>
      <c r="F651" s="220"/>
      <c r="G651" s="220"/>
      <c r="H651" s="220"/>
      <c r="I651" s="220"/>
      <c r="J651" s="220"/>
      <c r="K651" s="220"/>
      <c r="L651" s="220"/>
      <c r="M651" s="220"/>
      <c r="N651" s="219"/>
      <c r="O651" s="219"/>
      <c r="P651" s="219"/>
      <c r="Q651" s="219"/>
      <c r="R651" s="220"/>
      <c r="S651" s="220"/>
      <c r="T651" s="220"/>
      <c r="U651" s="220"/>
      <c r="V651" s="220"/>
      <c r="W651" s="220"/>
      <c r="X651" s="220"/>
      <c r="Y651" s="220"/>
      <c r="Z651" s="210"/>
      <c r="AA651" s="210"/>
      <c r="AB651" s="210"/>
      <c r="AC651" s="210"/>
      <c r="AD651" s="210"/>
      <c r="AE651" s="210"/>
      <c r="AF651" s="210"/>
      <c r="AG651" s="210" t="s">
        <v>356</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3" x14ac:dyDescent="0.2">
      <c r="A652" s="217"/>
      <c r="B652" s="218"/>
      <c r="C652" s="265" t="s">
        <v>971</v>
      </c>
      <c r="D652" s="255"/>
      <c r="E652" s="256">
        <v>5.52</v>
      </c>
      <c r="F652" s="220"/>
      <c r="G652" s="220"/>
      <c r="H652" s="220"/>
      <c r="I652" s="220"/>
      <c r="J652" s="220"/>
      <c r="K652" s="220"/>
      <c r="L652" s="220"/>
      <c r="M652" s="220"/>
      <c r="N652" s="219"/>
      <c r="O652" s="219"/>
      <c r="P652" s="219"/>
      <c r="Q652" s="219"/>
      <c r="R652" s="220"/>
      <c r="S652" s="220"/>
      <c r="T652" s="220"/>
      <c r="U652" s="220"/>
      <c r="V652" s="220"/>
      <c r="W652" s="220"/>
      <c r="X652" s="220"/>
      <c r="Y652" s="220"/>
      <c r="Z652" s="210"/>
      <c r="AA652" s="210"/>
      <c r="AB652" s="210"/>
      <c r="AC652" s="210"/>
      <c r="AD652" s="210"/>
      <c r="AE652" s="210"/>
      <c r="AF652" s="210"/>
      <c r="AG652" s="210" t="s">
        <v>356</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1" x14ac:dyDescent="0.2">
      <c r="A653" s="232">
        <v>81</v>
      </c>
      <c r="B653" s="233" t="s">
        <v>972</v>
      </c>
      <c r="C653" s="250" t="s">
        <v>973</v>
      </c>
      <c r="D653" s="234" t="s">
        <v>320</v>
      </c>
      <c r="E653" s="235">
        <v>8</v>
      </c>
      <c r="F653" s="236"/>
      <c r="G653" s="237">
        <f>ROUND(E653*F653,2)</f>
        <v>0</v>
      </c>
      <c r="H653" s="236"/>
      <c r="I653" s="237">
        <f>ROUND(E653*H653,2)</f>
        <v>0</v>
      </c>
      <c r="J653" s="236"/>
      <c r="K653" s="237">
        <f>ROUND(E653*J653,2)</f>
        <v>0</v>
      </c>
      <c r="L653" s="237">
        <v>21</v>
      </c>
      <c r="M653" s="237">
        <f>G653*(1+L653/100)</f>
        <v>0</v>
      </c>
      <c r="N653" s="235">
        <v>1.0000000000000001E-5</v>
      </c>
      <c r="O653" s="235">
        <f>ROUND(E653*N653,2)</f>
        <v>0</v>
      </c>
      <c r="P653" s="235">
        <v>0</v>
      </c>
      <c r="Q653" s="235">
        <f>ROUND(E653*P653,2)</f>
        <v>0</v>
      </c>
      <c r="R653" s="237" t="s">
        <v>353</v>
      </c>
      <c r="S653" s="237" t="s">
        <v>302</v>
      </c>
      <c r="T653" s="238" t="s">
        <v>354</v>
      </c>
      <c r="U653" s="220">
        <v>0.17</v>
      </c>
      <c r="V653" s="220">
        <f>ROUND(E653*U653,2)</f>
        <v>1.36</v>
      </c>
      <c r="W653" s="220"/>
      <c r="X653" s="220" t="s">
        <v>314</v>
      </c>
      <c r="Y653" s="220" t="s">
        <v>305</v>
      </c>
      <c r="Z653" s="210"/>
      <c r="AA653" s="210"/>
      <c r="AB653" s="210"/>
      <c r="AC653" s="210"/>
      <c r="AD653" s="210"/>
      <c r="AE653" s="210"/>
      <c r="AF653" s="210"/>
      <c r="AG653" s="210" t="s">
        <v>315</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2" x14ac:dyDescent="0.2">
      <c r="A654" s="217"/>
      <c r="B654" s="218"/>
      <c r="C654" s="265" t="s">
        <v>974</v>
      </c>
      <c r="D654" s="255"/>
      <c r="E654" s="256">
        <v>8</v>
      </c>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356</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ht="22.5" outlineLevel="1" x14ac:dyDescent="0.2">
      <c r="A655" s="232">
        <v>82</v>
      </c>
      <c r="B655" s="233" t="s">
        <v>975</v>
      </c>
      <c r="C655" s="250" t="s">
        <v>976</v>
      </c>
      <c r="D655" s="234" t="s">
        <v>320</v>
      </c>
      <c r="E655" s="235">
        <v>34</v>
      </c>
      <c r="F655" s="236"/>
      <c r="G655" s="237">
        <f>ROUND(E655*F655,2)</f>
        <v>0</v>
      </c>
      <c r="H655" s="236"/>
      <c r="I655" s="237">
        <f>ROUND(E655*H655,2)</f>
        <v>0</v>
      </c>
      <c r="J655" s="236"/>
      <c r="K655" s="237">
        <f>ROUND(E655*J655,2)</f>
        <v>0</v>
      </c>
      <c r="L655" s="237">
        <v>21</v>
      </c>
      <c r="M655" s="237">
        <f>G655*(1+L655/100)</f>
        <v>0</v>
      </c>
      <c r="N655" s="235">
        <v>0</v>
      </c>
      <c r="O655" s="235">
        <f>ROUND(E655*N655,2)</f>
        <v>0</v>
      </c>
      <c r="P655" s="235">
        <v>0</v>
      </c>
      <c r="Q655" s="235">
        <f>ROUND(E655*P655,2)</f>
        <v>0</v>
      </c>
      <c r="R655" s="237"/>
      <c r="S655" s="237" t="s">
        <v>313</v>
      </c>
      <c r="T655" s="238" t="s">
        <v>303</v>
      </c>
      <c r="U655" s="220">
        <v>0</v>
      </c>
      <c r="V655" s="220">
        <f>ROUND(E655*U655,2)</f>
        <v>0</v>
      </c>
      <c r="W655" s="220"/>
      <c r="X655" s="220" t="s">
        <v>314</v>
      </c>
      <c r="Y655" s="220" t="s">
        <v>305</v>
      </c>
      <c r="Z655" s="210"/>
      <c r="AA655" s="210"/>
      <c r="AB655" s="210"/>
      <c r="AC655" s="210"/>
      <c r="AD655" s="210"/>
      <c r="AE655" s="210"/>
      <c r="AF655" s="210"/>
      <c r="AG655" s="210" t="s">
        <v>315</v>
      </c>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2" x14ac:dyDescent="0.2">
      <c r="A656" s="217"/>
      <c r="B656" s="218"/>
      <c r="C656" s="265" t="s">
        <v>977</v>
      </c>
      <c r="D656" s="255"/>
      <c r="E656" s="256">
        <v>34</v>
      </c>
      <c r="F656" s="220"/>
      <c r="G656" s="220"/>
      <c r="H656" s="220"/>
      <c r="I656" s="220"/>
      <c r="J656" s="220"/>
      <c r="K656" s="220"/>
      <c r="L656" s="220"/>
      <c r="M656" s="220"/>
      <c r="N656" s="219"/>
      <c r="O656" s="219"/>
      <c r="P656" s="219"/>
      <c r="Q656" s="219"/>
      <c r="R656" s="220"/>
      <c r="S656" s="220"/>
      <c r="T656" s="220"/>
      <c r="U656" s="220"/>
      <c r="V656" s="220"/>
      <c r="W656" s="220"/>
      <c r="X656" s="220"/>
      <c r="Y656" s="220"/>
      <c r="Z656" s="210"/>
      <c r="AA656" s="210"/>
      <c r="AB656" s="210"/>
      <c r="AC656" s="210"/>
      <c r="AD656" s="210"/>
      <c r="AE656" s="210"/>
      <c r="AF656" s="210"/>
      <c r="AG656" s="210" t="s">
        <v>356</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1" x14ac:dyDescent="0.2">
      <c r="A657" s="232">
        <v>83</v>
      </c>
      <c r="B657" s="233" t="s">
        <v>978</v>
      </c>
      <c r="C657" s="250" t="s">
        <v>979</v>
      </c>
      <c r="D657" s="234" t="s">
        <v>320</v>
      </c>
      <c r="E657" s="235">
        <v>28</v>
      </c>
      <c r="F657" s="236"/>
      <c r="G657" s="237">
        <f>ROUND(E657*F657,2)</f>
        <v>0</v>
      </c>
      <c r="H657" s="236"/>
      <c r="I657" s="237">
        <f>ROUND(E657*H657,2)</f>
        <v>0</v>
      </c>
      <c r="J657" s="236"/>
      <c r="K657" s="237">
        <f>ROUND(E657*J657,2)</f>
        <v>0</v>
      </c>
      <c r="L657" s="237">
        <v>21</v>
      </c>
      <c r="M657" s="237">
        <f>G657*(1+L657/100)</f>
        <v>0</v>
      </c>
      <c r="N657" s="235">
        <v>0</v>
      </c>
      <c r="O657" s="235">
        <f>ROUND(E657*N657,2)</f>
        <v>0</v>
      </c>
      <c r="P657" s="235">
        <v>0</v>
      </c>
      <c r="Q657" s="235">
        <f>ROUND(E657*P657,2)</f>
        <v>0</v>
      </c>
      <c r="R657" s="237"/>
      <c r="S657" s="237" t="s">
        <v>313</v>
      </c>
      <c r="T657" s="238" t="s">
        <v>303</v>
      </c>
      <c r="U657" s="220">
        <v>0</v>
      </c>
      <c r="V657" s="220">
        <f>ROUND(E657*U657,2)</f>
        <v>0</v>
      </c>
      <c r="W657" s="220"/>
      <c r="X657" s="220" t="s">
        <v>314</v>
      </c>
      <c r="Y657" s="220" t="s">
        <v>305</v>
      </c>
      <c r="Z657" s="210"/>
      <c r="AA657" s="210"/>
      <c r="AB657" s="210"/>
      <c r="AC657" s="210"/>
      <c r="AD657" s="210"/>
      <c r="AE657" s="210"/>
      <c r="AF657" s="210"/>
      <c r="AG657" s="210" t="s">
        <v>315</v>
      </c>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2" x14ac:dyDescent="0.2">
      <c r="A658" s="217"/>
      <c r="B658" s="218"/>
      <c r="C658" s="265" t="s">
        <v>980</v>
      </c>
      <c r="D658" s="255"/>
      <c r="E658" s="256">
        <v>28</v>
      </c>
      <c r="F658" s="220"/>
      <c r="G658" s="220"/>
      <c r="H658" s="220"/>
      <c r="I658" s="220"/>
      <c r="J658" s="220"/>
      <c r="K658" s="220"/>
      <c r="L658" s="220"/>
      <c r="M658" s="220"/>
      <c r="N658" s="219"/>
      <c r="O658" s="219"/>
      <c r="P658" s="219"/>
      <c r="Q658" s="219"/>
      <c r="R658" s="220"/>
      <c r="S658" s="220"/>
      <c r="T658" s="220"/>
      <c r="U658" s="220"/>
      <c r="V658" s="220"/>
      <c r="W658" s="220"/>
      <c r="X658" s="220"/>
      <c r="Y658" s="220"/>
      <c r="Z658" s="210"/>
      <c r="AA658" s="210"/>
      <c r="AB658" s="210"/>
      <c r="AC658" s="210"/>
      <c r="AD658" s="210"/>
      <c r="AE658" s="210"/>
      <c r="AF658" s="210"/>
      <c r="AG658" s="210" t="s">
        <v>356</v>
      </c>
      <c r="AH658" s="210">
        <v>0</v>
      </c>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32">
        <v>84</v>
      </c>
      <c r="B659" s="233" t="s">
        <v>981</v>
      </c>
      <c r="C659" s="250" t="s">
        <v>982</v>
      </c>
      <c r="D659" s="234" t="s">
        <v>320</v>
      </c>
      <c r="E659" s="235">
        <v>2</v>
      </c>
      <c r="F659" s="236"/>
      <c r="G659" s="237">
        <f>ROUND(E659*F659,2)</f>
        <v>0</v>
      </c>
      <c r="H659" s="236"/>
      <c r="I659" s="237">
        <f>ROUND(E659*H659,2)</f>
        <v>0</v>
      </c>
      <c r="J659" s="236"/>
      <c r="K659" s="237">
        <f>ROUND(E659*J659,2)</f>
        <v>0</v>
      </c>
      <c r="L659" s="237">
        <v>21</v>
      </c>
      <c r="M659" s="237">
        <f>G659*(1+L659/100)</f>
        <v>0</v>
      </c>
      <c r="N659" s="235">
        <v>0</v>
      </c>
      <c r="O659" s="235">
        <f>ROUND(E659*N659,2)</f>
        <v>0</v>
      </c>
      <c r="P659" s="235">
        <v>0</v>
      </c>
      <c r="Q659" s="235">
        <f>ROUND(E659*P659,2)</f>
        <v>0</v>
      </c>
      <c r="R659" s="237"/>
      <c r="S659" s="237" t="s">
        <v>313</v>
      </c>
      <c r="T659" s="238" t="s">
        <v>303</v>
      </c>
      <c r="U659" s="220">
        <v>0</v>
      </c>
      <c r="V659" s="220">
        <f>ROUND(E659*U659,2)</f>
        <v>0</v>
      </c>
      <c r="W659" s="220"/>
      <c r="X659" s="220" t="s">
        <v>314</v>
      </c>
      <c r="Y659" s="220" t="s">
        <v>305</v>
      </c>
      <c r="Z659" s="210"/>
      <c r="AA659" s="210"/>
      <c r="AB659" s="210"/>
      <c r="AC659" s="210"/>
      <c r="AD659" s="210"/>
      <c r="AE659" s="210"/>
      <c r="AF659" s="210"/>
      <c r="AG659" s="210" t="s">
        <v>315</v>
      </c>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2" x14ac:dyDescent="0.2">
      <c r="A660" s="217"/>
      <c r="B660" s="218"/>
      <c r="C660" s="265" t="s">
        <v>983</v>
      </c>
      <c r="D660" s="255"/>
      <c r="E660" s="256">
        <v>2</v>
      </c>
      <c r="F660" s="220"/>
      <c r="G660" s="220"/>
      <c r="H660" s="220"/>
      <c r="I660" s="220"/>
      <c r="J660" s="220"/>
      <c r="K660" s="220"/>
      <c r="L660" s="220"/>
      <c r="M660" s="220"/>
      <c r="N660" s="219"/>
      <c r="O660" s="219"/>
      <c r="P660" s="219"/>
      <c r="Q660" s="219"/>
      <c r="R660" s="220"/>
      <c r="S660" s="220"/>
      <c r="T660" s="220"/>
      <c r="U660" s="220"/>
      <c r="V660" s="220"/>
      <c r="W660" s="220"/>
      <c r="X660" s="220"/>
      <c r="Y660" s="220"/>
      <c r="Z660" s="210"/>
      <c r="AA660" s="210"/>
      <c r="AB660" s="210"/>
      <c r="AC660" s="210"/>
      <c r="AD660" s="210"/>
      <c r="AE660" s="210"/>
      <c r="AF660" s="210"/>
      <c r="AG660" s="210" t="s">
        <v>356</v>
      </c>
      <c r="AH660" s="210">
        <v>0</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1" x14ac:dyDescent="0.2">
      <c r="A661" s="232">
        <v>85</v>
      </c>
      <c r="B661" s="233" t="s">
        <v>984</v>
      </c>
      <c r="C661" s="250" t="s">
        <v>985</v>
      </c>
      <c r="D661" s="234" t="s">
        <v>533</v>
      </c>
      <c r="E661" s="235">
        <v>1</v>
      </c>
      <c r="F661" s="236"/>
      <c r="G661" s="237">
        <f>ROUND(E661*F661,2)</f>
        <v>0</v>
      </c>
      <c r="H661" s="236"/>
      <c r="I661" s="237">
        <f>ROUND(E661*H661,2)</f>
        <v>0</v>
      </c>
      <c r="J661" s="236"/>
      <c r="K661" s="237">
        <f>ROUND(E661*J661,2)</f>
        <v>0</v>
      </c>
      <c r="L661" s="237">
        <v>21</v>
      </c>
      <c r="M661" s="237">
        <f>G661*(1+L661/100)</f>
        <v>0</v>
      </c>
      <c r="N661" s="235">
        <v>0</v>
      </c>
      <c r="O661" s="235">
        <f>ROUND(E661*N661,2)</f>
        <v>0</v>
      </c>
      <c r="P661" s="235">
        <v>0</v>
      </c>
      <c r="Q661" s="235">
        <f>ROUND(E661*P661,2)</f>
        <v>0</v>
      </c>
      <c r="R661" s="237"/>
      <c r="S661" s="237" t="s">
        <v>313</v>
      </c>
      <c r="T661" s="238" t="s">
        <v>303</v>
      </c>
      <c r="U661" s="220">
        <v>0</v>
      </c>
      <c r="V661" s="220">
        <f>ROUND(E661*U661,2)</f>
        <v>0</v>
      </c>
      <c r="W661" s="220"/>
      <c r="X661" s="220" t="s">
        <v>314</v>
      </c>
      <c r="Y661" s="220" t="s">
        <v>305</v>
      </c>
      <c r="Z661" s="210"/>
      <c r="AA661" s="210"/>
      <c r="AB661" s="210"/>
      <c r="AC661" s="210"/>
      <c r="AD661" s="210"/>
      <c r="AE661" s="210"/>
      <c r="AF661" s="210"/>
      <c r="AG661" s="210" t="s">
        <v>315</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2" x14ac:dyDescent="0.2">
      <c r="A662" s="217"/>
      <c r="B662" s="218"/>
      <c r="C662" s="265" t="s">
        <v>986</v>
      </c>
      <c r="D662" s="255"/>
      <c r="E662" s="256">
        <v>1</v>
      </c>
      <c r="F662" s="220"/>
      <c r="G662" s="220"/>
      <c r="H662" s="220"/>
      <c r="I662" s="220"/>
      <c r="J662" s="220"/>
      <c r="K662" s="220"/>
      <c r="L662" s="220"/>
      <c r="M662" s="220"/>
      <c r="N662" s="219"/>
      <c r="O662" s="219"/>
      <c r="P662" s="219"/>
      <c r="Q662" s="219"/>
      <c r="R662" s="220"/>
      <c r="S662" s="220"/>
      <c r="T662" s="220"/>
      <c r="U662" s="220"/>
      <c r="V662" s="220"/>
      <c r="W662" s="220"/>
      <c r="X662" s="220"/>
      <c r="Y662" s="220"/>
      <c r="Z662" s="210"/>
      <c r="AA662" s="210"/>
      <c r="AB662" s="210"/>
      <c r="AC662" s="210"/>
      <c r="AD662" s="210"/>
      <c r="AE662" s="210"/>
      <c r="AF662" s="210"/>
      <c r="AG662" s="210" t="s">
        <v>356</v>
      </c>
      <c r="AH662" s="210">
        <v>0</v>
      </c>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1" x14ac:dyDescent="0.2">
      <c r="A663" s="232">
        <v>86</v>
      </c>
      <c r="B663" s="233" t="s">
        <v>987</v>
      </c>
      <c r="C663" s="250" t="s">
        <v>988</v>
      </c>
      <c r="D663" s="234" t="s">
        <v>320</v>
      </c>
      <c r="E663" s="235">
        <v>8</v>
      </c>
      <c r="F663" s="236"/>
      <c r="G663" s="237">
        <f>ROUND(E663*F663,2)</f>
        <v>0</v>
      </c>
      <c r="H663" s="236"/>
      <c r="I663" s="237">
        <f>ROUND(E663*H663,2)</f>
        <v>0</v>
      </c>
      <c r="J663" s="236"/>
      <c r="K663" s="237">
        <f>ROUND(E663*J663,2)</f>
        <v>0</v>
      </c>
      <c r="L663" s="237">
        <v>21</v>
      </c>
      <c r="M663" s="237">
        <f>G663*(1+L663/100)</f>
        <v>0</v>
      </c>
      <c r="N663" s="235">
        <v>5.4000000000000003E-3</v>
      </c>
      <c r="O663" s="235">
        <f>ROUND(E663*N663,2)</f>
        <v>0.04</v>
      </c>
      <c r="P663" s="235">
        <v>0</v>
      </c>
      <c r="Q663" s="235">
        <f>ROUND(E663*P663,2)</f>
        <v>0</v>
      </c>
      <c r="R663" s="237"/>
      <c r="S663" s="237" t="s">
        <v>313</v>
      </c>
      <c r="T663" s="238" t="s">
        <v>303</v>
      </c>
      <c r="U663" s="220">
        <v>0</v>
      </c>
      <c r="V663" s="220">
        <f>ROUND(E663*U663,2)</f>
        <v>0</v>
      </c>
      <c r="W663" s="220"/>
      <c r="X663" s="220" t="s">
        <v>653</v>
      </c>
      <c r="Y663" s="220" t="s">
        <v>305</v>
      </c>
      <c r="Z663" s="210"/>
      <c r="AA663" s="210"/>
      <c r="AB663" s="210"/>
      <c r="AC663" s="210"/>
      <c r="AD663" s="210"/>
      <c r="AE663" s="210"/>
      <c r="AF663" s="210"/>
      <c r="AG663" s="210" t="s">
        <v>654</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2" x14ac:dyDescent="0.2">
      <c r="A664" s="217"/>
      <c r="B664" s="218"/>
      <c r="C664" s="265" t="s">
        <v>974</v>
      </c>
      <c r="D664" s="255"/>
      <c r="E664" s="256">
        <v>8</v>
      </c>
      <c r="F664" s="220"/>
      <c r="G664" s="220"/>
      <c r="H664" s="220"/>
      <c r="I664" s="220"/>
      <c r="J664" s="220"/>
      <c r="K664" s="220"/>
      <c r="L664" s="220"/>
      <c r="M664" s="220"/>
      <c r="N664" s="219"/>
      <c r="O664" s="219"/>
      <c r="P664" s="219"/>
      <c r="Q664" s="219"/>
      <c r="R664" s="220"/>
      <c r="S664" s="220"/>
      <c r="T664" s="220"/>
      <c r="U664" s="220"/>
      <c r="V664" s="220"/>
      <c r="W664" s="220"/>
      <c r="X664" s="220"/>
      <c r="Y664" s="220"/>
      <c r="Z664" s="210"/>
      <c r="AA664" s="210"/>
      <c r="AB664" s="210"/>
      <c r="AC664" s="210"/>
      <c r="AD664" s="210"/>
      <c r="AE664" s="210"/>
      <c r="AF664" s="210"/>
      <c r="AG664" s="210" t="s">
        <v>356</v>
      </c>
      <c r="AH664" s="210">
        <v>0</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x14ac:dyDescent="0.2">
      <c r="A665" s="225" t="s">
        <v>297</v>
      </c>
      <c r="B665" s="226" t="s">
        <v>197</v>
      </c>
      <c r="C665" s="248" t="s">
        <v>199</v>
      </c>
      <c r="D665" s="227"/>
      <c r="E665" s="228"/>
      <c r="F665" s="229"/>
      <c r="G665" s="229">
        <f>SUMIF(AG666:AG666,"&lt;&gt;NOR",G666:G666)</f>
        <v>0</v>
      </c>
      <c r="H665" s="229"/>
      <c r="I665" s="229">
        <f>SUM(I666:I666)</f>
        <v>0</v>
      </c>
      <c r="J665" s="229"/>
      <c r="K665" s="229">
        <f>SUM(K666:K666)</f>
        <v>0</v>
      </c>
      <c r="L665" s="229"/>
      <c r="M665" s="229">
        <f>SUM(M666:M666)</f>
        <v>0</v>
      </c>
      <c r="N665" s="228"/>
      <c r="O665" s="228">
        <f>SUM(O666:O666)</f>
        <v>0</v>
      </c>
      <c r="P665" s="228"/>
      <c r="Q665" s="228">
        <f>SUM(Q666:Q666)</f>
        <v>0</v>
      </c>
      <c r="R665" s="229"/>
      <c r="S665" s="229"/>
      <c r="T665" s="230"/>
      <c r="U665" s="224"/>
      <c r="V665" s="224">
        <f>SUM(V666:V666)</f>
        <v>45.33</v>
      </c>
      <c r="W665" s="224"/>
      <c r="X665" s="224"/>
      <c r="Y665" s="224"/>
      <c r="AG665" t="s">
        <v>298</v>
      </c>
    </row>
    <row r="666" spans="1:60" outlineLevel="1" x14ac:dyDescent="0.2">
      <c r="A666" s="239">
        <v>87</v>
      </c>
      <c r="B666" s="240" t="s">
        <v>989</v>
      </c>
      <c r="C666" s="249" t="s">
        <v>990</v>
      </c>
      <c r="D666" s="241" t="s">
        <v>701</v>
      </c>
      <c r="E666" s="242">
        <v>467.26985000000002</v>
      </c>
      <c r="F666" s="243"/>
      <c r="G666" s="244">
        <f>ROUND(E666*F666,2)</f>
        <v>0</v>
      </c>
      <c r="H666" s="243"/>
      <c r="I666" s="244">
        <f>ROUND(E666*H666,2)</f>
        <v>0</v>
      </c>
      <c r="J666" s="243"/>
      <c r="K666" s="244">
        <f>ROUND(E666*J666,2)</f>
        <v>0</v>
      </c>
      <c r="L666" s="244">
        <v>21</v>
      </c>
      <c r="M666" s="244">
        <f>G666*(1+L666/100)</f>
        <v>0</v>
      </c>
      <c r="N666" s="242">
        <v>0</v>
      </c>
      <c r="O666" s="242">
        <f>ROUND(E666*N666,2)</f>
        <v>0</v>
      </c>
      <c r="P666" s="242">
        <v>0</v>
      </c>
      <c r="Q666" s="242">
        <f>ROUND(E666*P666,2)</f>
        <v>0</v>
      </c>
      <c r="R666" s="244"/>
      <c r="S666" s="244" t="s">
        <v>302</v>
      </c>
      <c r="T666" s="245" t="s">
        <v>354</v>
      </c>
      <c r="U666" s="220">
        <v>9.7000000000000003E-2</v>
      </c>
      <c r="V666" s="220">
        <f>ROUND(E666*U666,2)</f>
        <v>45.33</v>
      </c>
      <c r="W666" s="220"/>
      <c r="X666" s="220" t="s">
        <v>314</v>
      </c>
      <c r="Y666" s="220" t="s">
        <v>305</v>
      </c>
      <c r="Z666" s="210"/>
      <c r="AA666" s="210"/>
      <c r="AB666" s="210"/>
      <c r="AC666" s="210"/>
      <c r="AD666" s="210"/>
      <c r="AE666" s="210"/>
      <c r="AF666" s="210"/>
      <c r="AG666" s="210" t="s">
        <v>315</v>
      </c>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x14ac:dyDescent="0.2">
      <c r="A667" s="225" t="s">
        <v>297</v>
      </c>
      <c r="B667" s="226" t="s">
        <v>200</v>
      </c>
      <c r="C667" s="248" t="s">
        <v>201</v>
      </c>
      <c r="D667" s="227"/>
      <c r="E667" s="228"/>
      <c r="F667" s="229"/>
      <c r="G667" s="229">
        <f>SUMIF(AG668:AG782,"&lt;&gt;NOR",G668:G782)</f>
        <v>0</v>
      </c>
      <c r="H667" s="229"/>
      <c r="I667" s="229">
        <f>SUM(I668:I782)</f>
        <v>0</v>
      </c>
      <c r="J667" s="229"/>
      <c r="K667" s="229">
        <f>SUM(K668:K782)</f>
        <v>0</v>
      </c>
      <c r="L667" s="229"/>
      <c r="M667" s="229">
        <f>SUM(M668:M782)</f>
        <v>0</v>
      </c>
      <c r="N667" s="228"/>
      <c r="O667" s="228">
        <f>SUM(O668:O782)</f>
        <v>4.67</v>
      </c>
      <c r="P667" s="228"/>
      <c r="Q667" s="228">
        <f>SUM(Q668:Q782)</f>
        <v>0</v>
      </c>
      <c r="R667" s="229"/>
      <c r="S667" s="229"/>
      <c r="T667" s="230"/>
      <c r="U667" s="224"/>
      <c r="V667" s="224">
        <f>SUM(V668:V782)</f>
        <v>207.26999999999998</v>
      </c>
      <c r="W667" s="224"/>
      <c r="X667" s="224"/>
      <c r="Y667" s="224"/>
      <c r="AG667" t="s">
        <v>298</v>
      </c>
    </row>
    <row r="668" spans="1:60" outlineLevel="1" x14ac:dyDescent="0.2">
      <c r="A668" s="232">
        <v>88</v>
      </c>
      <c r="B668" s="233" t="s">
        <v>991</v>
      </c>
      <c r="C668" s="250" t="s">
        <v>992</v>
      </c>
      <c r="D668" s="234" t="s">
        <v>372</v>
      </c>
      <c r="E668" s="235">
        <v>108.32</v>
      </c>
      <c r="F668" s="236"/>
      <c r="G668" s="237">
        <f>ROUND(E668*F668,2)</f>
        <v>0</v>
      </c>
      <c r="H668" s="236"/>
      <c r="I668" s="237">
        <f>ROUND(E668*H668,2)</f>
        <v>0</v>
      </c>
      <c r="J668" s="236"/>
      <c r="K668" s="237">
        <f>ROUND(E668*J668,2)</f>
        <v>0</v>
      </c>
      <c r="L668" s="237">
        <v>21</v>
      </c>
      <c r="M668" s="237">
        <f>G668*(1+L668/100)</f>
        <v>0</v>
      </c>
      <c r="N668" s="235">
        <v>3.8999999999999999E-4</v>
      </c>
      <c r="O668" s="235">
        <f>ROUND(E668*N668,2)</f>
        <v>0.04</v>
      </c>
      <c r="P668" s="235">
        <v>0</v>
      </c>
      <c r="Q668" s="235">
        <f>ROUND(E668*P668,2)</f>
        <v>0</v>
      </c>
      <c r="R668" s="237" t="s">
        <v>993</v>
      </c>
      <c r="S668" s="237" t="s">
        <v>302</v>
      </c>
      <c r="T668" s="238" t="s">
        <v>354</v>
      </c>
      <c r="U668" s="220">
        <v>9.5000000000000001E-2</v>
      </c>
      <c r="V668" s="220">
        <f>ROUND(E668*U668,2)</f>
        <v>10.29</v>
      </c>
      <c r="W668" s="220"/>
      <c r="X668" s="220" t="s">
        <v>314</v>
      </c>
      <c r="Y668" s="220" t="s">
        <v>305</v>
      </c>
      <c r="Z668" s="210"/>
      <c r="AA668" s="210"/>
      <c r="AB668" s="210"/>
      <c r="AC668" s="210"/>
      <c r="AD668" s="210"/>
      <c r="AE668" s="210"/>
      <c r="AF668" s="210"/>
      <c r="AG668" s="210" t="s">
        <v>642</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2" x14ac:dyDescent="0.2">
      <c r="A669" s="217"/>
      <c r="B669" s="218"/>
      <c r="C669" s="265" t="s">
        <v>994</v>
      </c>
      <c r="D669" s="255"/>
      <c r="E669" s="256">
        <v>4.71</v>
      </c>
      <c r="F669" s="220"/>
      <c r="G669" s="220"/>
      <c r="H669" s="220"/>
      <c r="I669" s="220"/>
      <c r="J669" s="220"/>
      <c r="K669" s="220"/>
      <c r="L669" s="220"/>
      <c r="M669" s="220"/>
      <c r="N669" s="219"/>
      <c r="O669" s="219"/>
      <c r="P669" s="219"/>
      <c r="Q669" s="219"/>
      <c r="R669" s="220"/>
      <c r="S669" s="220"/>
      <c r="T669" s="220"/>
      <c r="U669" s="220"/>
      <c r="V669" s="220"/>
      <c r="W669" s="220"/>
      <c r="X669" s="220"/>
      <c r="Y669" s="220"/>
      <c r="Z669" s="210"/>
      <c r="AA669" s="210"/>
      <c r="AB669" s="210"/>
      <c r="AC669" s="210"/>
      <c r="AD669" s="210"/>
      <c r="AE669" s="210"/>
      <c r="AF669" s="210"/>
      <c r="AG669" s="210" t="s">
        <v>356</v>
      </c>
      <c r="AH669" s="210">
        <v>0</v>
      </c>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3" x14ac:dyDescent="0.2">
      <c r="A670" s="217"/>
      <c r="B670" s="218"/>
      <c r="C670" s="265" t="s">
        <v>736</v>
      </c>
      <c r="D670" s="255"/>
      <c r="E670" s="256">
        <v>1.23</v>
      </c>
      <c r="F670" s="220"/>
      <c r="G670" s="220"/>
      <c r="H670" s="220"/>
      <c r="I670" s="220"/>
      <c r="J670" s="220"/>
      <c r="K670" s="220"/>
      <c r="L670" s="220"/>
      <c r="M670" s="220"/>
      <c r="N670" s="219"/>
      <c r="O670" s="219"/>
      <c r="P670" s="219"/>
      <c r="Q670" s="219"/>
      <c r="R670" s="220"/>
      <c r="S670" s="220"/>
      <c r="T670" s="220"/>
      <c r="U670" s="220"/>
      <c r="V670" s="220"/>
      <c r="W670" s="220"/>
      <c r="X670" s="220"/>
      <c r="Y670" s="220"/>
      <c r="Z670" s="210"/>
      <c r="AA670" s="210"/>
      <c r="AB670" s="210"/>
      <c r="AC670" s="210"/>
      <c r="AD670" s="210"/>
      <c r="AE670" s="210"/>
      <c r="AF670" s="210"/>
      <c r="AG670" s="210" t="s">
        <v>356</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3" x14ac:dyDescent="0.2">
      <c r="A671" s="217"/>
      <c r="B671" s="218"/>
      <c r="C671" s="265" t="s">
        <v>737</v>
      </c>
      <c r="D671" s="255"/>
      <c r="E671" s="256">
        <v>1.25</v>
      </c>
      <c r="F671" s="220"/>
      <c r="G671" s="220"/>
      <c r="H671" s="220"/>
      <c r="I671" s="220"/>
      <c r="J671" s="220"/>
      <c r="K671" s="220"/>
      <c r="L671" s="220"/>
      <c r="M671" s="220"/>
      <c r="N671" s="219"/>
      <c r="O671" s="219"/>
      <c r="P671" s="219"/>
      <c r="Q671" s="219"/>
      <c r="R671" s="220"/>
      <c r="S671" s="220"/>
      <c r="T671" s="220"/>
      <c r="U671" s="220"/>
      <c r="V671" s="220"/>
      <c r="W671" s="220"/>
      <c r="X671" s="220"/>
      <c r="Y671" s="220"/>
      <c r="Z671" s="210"/>
      <c r="AA671" s="210"/>
      <c r="AB671" s="210"/>
      <c r="AC671" s="210"/>
      <c r="AD671" s="210"/>
      <c r="AE671" s="210"/>
      <c r="AF671" s="210"/>
      <c r="AG671" s="210" t="s">
        <v>356</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3" x14ac:dyDescent="0.2">
      <c r="A672" s="217"/>
      <c r="B672" s="218"/>
      <c r="C672" s="265" t="s">
        <v>738</v>
      </c>
      <c r="D672" s="255"/>
      <c r="E672" s="256">
        <v>6.28</v>
      </c>
      <c r="F672" s="220"/>
      <c r="G672" s="220"/>
      <c r="H672" s="220"/>
      <c r="I672" s="220"/>
      <c r="J672" s="220"/>
      <c r="K672" s="220"/>
      <c r="L672" s="220"/>
      <c r="M672" s="220"/>
      <c r="N672" s="219"/>
      <c r="O672" s="219"/>
      <c r="P672" s="219"/>
      <c r="Q672" s="219"/>
      <c r="R672" s="220"/>
      <c r="S672" s="220"/>
      <c r="T672" s="220"/>
      <c r="U672" s="220"/>
      <c r="V672" s="220"/>
      <c r="W672" s="220"/>
      <c r="X672" s="220"/>
      <c r="Y672" s="220"/>
      <c r="Z672" s="210"/>
      <c r="AA672" s="210"/>
      <c r="AB672" s="210"/>
      <c r="AC672" s="210"/>
      <c r="AD672" s="210"/>
      <c r="AE672" s="210"/>
      <c r="AF672" s="210"/>
      <c r="AG672" s="210" t="s">
        <v>356</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3" x14ac:dyDescent="0.2">
      <c r="A673" s="217"/>
      <c r="B673" s="218"/>
      <c r="C673" s="265" t="s">
        <v>739</v>
      </c>
      <c r="D673" s="255"/>
      <c r="E673" s="256">
        <v>4.25</v>
      </c>
      <c r="F673" s="220"/>
      <c r="G673" s="220"/>
      <c r="H673" s="220"/>
      <c r="I673" s="220"/>
      <c r="J673" s="220"/>
      <c r="K673" s="220"/>
      <c r="L673" s="220"/>
      <c r="M673" s="220"/>
      <c r="N673" s="219"/>
      <c r="O673" s="219"/>
      <c r="P673" s="219"/>
      <c r="Q673" s="219"/>
      <c r="R673" s="220"/>
      <c r="S673" s="220"/>
      <c r="T673" s="220"/>
      <c r="U673" s="220"/>
      <c r="V673" s="220"/>
      <c r="W673" s="220"/>
      <c r="X673" s="220"/>
      <c r="Y673" s="220"/>
      <c r="Z673" s="210"/>
      <c r="AA673" s="210"/>
      <c r="AB673" s="210"/>
      <c r="AC673" s="210"/>
      <c r="AD673" s="210"/>
      <c r="AE673" s="210"/>
      <c r="AF673" s="210"/>
      <c r="AG673" s="210" t="s">
        <v>356</v>
      </c>
      <c r="AH673" s="210">
        <v>0</v>
      </c>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3" x14ac:dyDescent="0.2">
      <c r="A674" s="217"/>
      <c r="B674" s="218"/>
      <c r="C674" s="265" t="s">
        <v>740</v>
      </c>
      <c r="D674" s="255"/>
      <c r="E674" s="256">
        <v>1.96</v>
      </c>
      <c r="F674" s="220"/>
      <c r="G674" s="220"/>
      <c r="H674" s="220"/>
      <c r="I674" s="220"/>
      <c r="J674" s="220"/>
      <c r="K674" s="220"/>
      <c r="L674" s="220"/>
      <c r="M674" s="220"/>
      <c r="N674" s="219"/>
      <c r="O674" s="219"/>
      <c r="P674" s="219"/>
      <c r="Q674" s="219"/>
      <c r="R674" s="220"/>
      <c r="S674" s="220"/>
      <c r="T674" s="220"/>
      <c r="U674" s="220"/>
      <c r="V674" s="220"/>
      <c r="W674" s="220"/>
      <c r="X674" s="220"/>
      <c r="Y674" s="220"/>
      <c r="Z674" s="210"/>
      <c r="AA674" s="210"/>
      <c r="AB674" s="210"/>
      <c r="AC674" s="210"/>
      <c r="AD674" s="210"/>
      <c r="AE674" s="210"/>
      <c r="AF674" s="210"/>
      <c r="AG674" s="210" t="s">
        <v>356</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3" x14ac:dyDescent="0.2">
      <c r="A675" s="217"/>
      <c r="B675" s="218"/>
      <c r="C675" s="265" t="s">
        <v>741</v>
      </c>
      <c r="D675" s="255"/>
      <c r="E675" s="256">
        <v>6.76</v>
      </c>
      <c r="F675" s="220"/>
      <c r="G675" s="220"/>
      <c r="H675" s="220"/>
      <c r="I675" s="220"/>
      <c r="J675" s="220"/>
      <c r="K675" s="220"/>
      <c r="L675" s="220"/>
      <c r="M675" s="220"/>
      <c r="N675" s="219"/>
      <c r="O675" s="219"/>
      <c r="P675" s="219"/>
      <c r="Q675" s="219"/>
      <c r="R675" s="220"/>
      <c r="S675" s="220"/>
      <c r="T675" s="220"/>
      <c r="U675" s="220"/>
      <c r="V675" s="220"/>
      <c r="W675" s="220"/>
      <c r="X675" s="220"/>
      <c r="Y675" s="220"/>
      <c r="Z675" s="210"/>
      <c r="AA675" s="210"/>
      <c r="AB675" s="210"/>
      <c r="AC675" s="210"/>
      <c r="AD675" s="210"/>
      <c r="AE675" s="210"/>
      <c r="AF675" s="210"/>
      <c r="AG675" s="210" t="s">
        <v>356</v>
      </c>
      <c r="AH675" s="210">
        <v>0</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3" x14ac:dyDescent="0.2">
      <c r="A676" s="217"/>
      <c r="B676" s="218"/>
      <c r="C676" s="265" t="s">
        <v>742</v>
      </c>
      <c r="D676" s="255"/>
      <c r="E676" s="256">
        <v>1.84</v>
      </c>
      <c r="F676" s="220"/>
      <c r="G676" s="220"/>
      <c r="H676" s="220"/>
      <c r="I676" s="220"/>
      <c r="J676" s="220"/>
      <c r="K676" s="220"/>
      <c r="L676" s="220"/>
      <c r="M676" s="220"/>
      <c r="N676" s="219"/>
      <c r="O676" s="219"/>
      <c r="P676" s="219"/>
      <c r="Q676" s="219"/>
      <c r="R676" s="220"/>
      <c r="S676" s="220"/>
      <c r="T676" s="220"/>
      <c r="U676" s="220"/>
      <c r="V676" s="220"/>
      <c r="W676" s="220"/>
      <c r="X676" s="220"/>
      <c r="Y676" s="220"/>
      <c r="Z676" s="210"/>
      <c r="AA676" s="210"/>
      <c r="AB676" s="210"/>
      <c r="AC676" s="210"/>
      <c r="AD676" s="210"/>
      <c r="AE676" s="210"/>
      <c r="AF676" s="210"/>
      <c r="AG676" s="210" t="s">
        <v>356</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3" x14ac:dyDescent="0.2">
      <c r="A677" s="217"/>
      <c r="B677" s="218"/>
      <c r="C677" s="265" t="s">
        <v>743</v>
      </c>
      <c r="D677" s="255"/>
      <c r="E677" s="256">
        <v>2.48</v>
      </c>
      <c r="F677" s="220"/>
      <c r="G677" s="220"/>
      <c r="H677" s="220"/>
      <c r="I677" s="220"/>
      <c r="J677" s="220"/>
      <c r="K677" s="220"/>
      <c r="L677" s="220"/>
      <c r="M677" s="220"/>
      <c r="N677" s="219"/>
      <c r="O677" s="219"/>
      <c r="P677" s="219"/>
      <c r="Q677" s="219"/>
      <c r="R677" s="220"/>
      <c r="S677" s="220"/>
      <c r="T677" s="220"/>
      <c r="U677" s="220"/>
      <c r="V677" s="220"/>
      <c r="W677" s="220"/>
      <c r="X677" s="220"/>
      <c r="Y677" s="220"/>
      <c r="Z677" s="210"/>
      <c r="AA677" s="210"/>
      <c r="AB677" s="210"/>
      <c r="AC677" s="210"/>
      <c r="AD677" s="210"/>
      <c r="AE677" s="210"/>
      <c r="AF677" s="210"/>
      <c r="AG677" s="210" t="s">
        <v>356</v>
      </c>
      <c r="AH677" s="210">
        <v>0</v>
      </c>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3" x14ac:dyDescent="0.2">
      <c r="A678" s="217"/>
      <c r="B678" s="218"/>
      <c r="C678" s="265" t="s">
        <v>744</v>
      </c>
      <c r="D678" s="255"/>
      <c r="E678" s="256">
        <v>2.44</v>
      </c>
      <c r="F678" s="220"/>
      <c r="G678" s="220"/>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356</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3" x14ac:dyDescent="0.2">
      <c r="A679" s="217"/>
      <c r="B679" s="218"/>
      <c r="C679" s="265" t="s">
        <v>745</v>
      </c>
      <c r="D679" s="255"/>
      <c r="E679" s="256">
        <v>1.42</v>
      </c>
      <c r="F679" s="220"/>
      <c r="G679" s="220"/>
      <c r="H679" s="220"/>
      <c r="I679" s="220"/>
      <c r="J679" s="220"/>
      <c r="K679" s="220"/>
      <c r="L679" s="220"/>
      <c r="M679" s="220"/>
      <c r="N679" s="219"/>
      <c r="O679" s="219"/>
      <c r="P679" s="219"/>
      <c r="Q679" s="219"/>
      <c r="R679" s="220"/>
      <c r="S679" s="220"/>
      <c r="T679" s="220"/>
      <c r="U679" s="220"/>
      <c r="V679" s="220"/>
      <c r="W679" s="220"/>
      <c r="X679" s="220"/>
      <c r="Y679" s="220"/>
      <c r="Z679" s="210"/>
      <c r="AA679" s="210"/>
      <c r="AB679" s="210"/>
      <c r="AC679" s="210"/>
      <c r="AD679" s="210"/>
      <c r="AE679" s="210"/>
      <c r="AF679" s="210"/>
      <c r="AG679" s="210" t="s">
        <v>356</v>
      </c>
      <c r="AH679" s="210">
        <v>0</v>
      </c>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3" x14ac:dyDescent="0.2">
      <c r="A680" s="217"/>
      <c r="B680" s="218"/>
      <c r="C680" s="265" t="s">
        <v>746</v>
      </c>
      <c r="D680" s="255"/>
      <c r="E680" s="256">
        <v>8.0299999999999994</v>
      </c>
      <c r="F680" s="220"/>
      <c r="G680" s="220"/>
      <c r="H680" s="220"/>
      <c r="I680" s="220"/>
      <c r="J680" s="220"/>
      <c r="K680" s="220"/>
      <c r="L680" s="220"/>
      <c r="M680" s="220"/>
      <c r="N680" s="219"/>
      <c r="O680" s="219"/>
      <c r="P680" s="219"/>
      <c r="Q680" s="219"/>
      <c r="R680" s="220"/>
      <c r="S680" s="220"/>
      <c r="T680" s="220"/>
      <c r="U680" s="220"/>
      <c r="V680" s="220"/>
      <c r="W680" s="220"/>
      <c r="X680" s="220"/>
      <c r="Y680" s="220"/>
      <c r="Z680" s="210"/>
      <c r="AA680" s="210"/>
      <c r="AB680" s="210"/>
      <c r="AC680" s="210"/>
      <c r="AD680" s="210"/>
      <c r="AE680" s="210"/>
      <c r="AF680" s="210"/>
      <c r="AG680" s="210" t="s">
        <v>356</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3" x14ac:dyDescent="0.2">
      <c r="A681" s="217"/>
      <c r="B681" s="218"/>
      <c r="C681" s="265" t="s">
        <v>747</v>
      </c>
      <c r="D681" s="255"/>
      <c r="E681" s="256">
        <v>7.15</v>
      </c>
      <c r="F681" s="220"/>
      <c r="G681" s="220"/>
      <c r="H681" s="220"/>
      <c r="I681" s="220"/>
      <c r="J681" s="220"/>
      <c r="K681" s="220"/>
      <c r="L681" s="220"/>
      <c r="M681" s="220"/>
      <c r="N681" s="219"/>
      <c r="O681" s="219"/>
      <c r="P681" s="219"/>
      <c r="Q681" s="219"/>
      <c r="R681" s="220"/>
      <c r="S681" s="220"/>
      <c r="T681" s="220"/>
      <c r="U681" s="220"/>
      <c r="V681" s="220"/>
      <c r="W681" s="220"/>
      <c r="X681" s="220"/>
      <c r="Y681" s="220"/>
      <c r="Z681" s="210"/>
      <c r="AA681" s="210"/>
      <c r="AB681" s="210"/>
      <c r="AC681" s="210"/>
      <c r="AD681" s="210"/>
      <c r="AE681" s="210"/>
      <c r="AF681" s="210"/>
      <c r="AG681" s="210" t="s">
        <v>356</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3" x14ac:dyDescent="0.2">
      <c r="A682" s="217"/>
      <c r="B682" s="218"/>
      <c r="C682" s="265" t="s">
        <v>748</v>
      </c>
      <c r="D682" s="255"/>
      <c r="E682" s="256">
        <v>1.65</v>
      </c>
      <c r="F682" s="220"/>
      <c r="G682" s="220"/>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356</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3" x14ac:dyDescent="0.2">
      <c r="A683" s="217"/>
      <c r="B683" s="218"/>
      <c r="C683" s="265" t="s">
        <v>749</v>
      </c>
      <c r="D683" s="255"/>
      <c r="E683" s="256">
        <v>1.63</v>
      </c>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356</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3" x14ac:dyDescent="0.2">
      <c r="A684" s="217"/>
      <c r="B684" s="218"/>
      <c r="C684" s="265" t="s">
        <v>750</v>
      </c>
      <c r="D684" s="255"/>
      <c r="E684" s="256">
        <v>8.0299999999999994</v>
      </c>
      <c r="F684" s="220"/>
      <c r="G684" s="220"/>
      <c r="H684" s="220"/>
      <c r="I684" s="220"/>
      <c r="J684" s="220"/>
      <c r="K684" s="220"/>
      <c r="L684" s="220"/>
      <c r="M684" s="220"/>
      <c r="N684" s="219"/>
      <c r="O684" s="219"/>
      <c r="P684" s="219"/>
      <c r="Q684" s="219"/>
      <c r="R684" s="220"/>
      <c r="S684" s="220"/>
      <c r="T684" s="220"/>
      <c r="U684" s="220"/>
      <c r="V684" s="220"/>
      <c r="W684" s="220"/>
      <c r="X684" s="220"/>
      <c r="Y684" s="220"/>
      <c r="Z684" s="210"/>
      <c r="AA684" s="210"/>
      <c r="AB684" s="210"/>
      <c r="AC684" s="210"/>
      <c r="AD684" s="210"/>
      <c r="AE684" s="210"/>
      <c r="AF684" s="210"/>
      <c r="AG684" s="210" t="s">
        <v>356</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3" x14ac:dyDescent="0.2">
      <c r="A685" s="217"/>
      <c r="B685" s="218"/>
      <c r="C685" s="265" t="s">
        <v>751</v>
      </c>
      <c r="D685" s="255"/>
      <c r="E685" s="256">
        <v>7.15</v>
      </c>
      <c r="F685" s="220"/>
      <c r="G685" s="220"/>
      <c r="H685" s="220"/>
      <c r="I685" s="220"/>
      <c r="J685" s="220"/>
      <c r="K685" s="220"/>
      <c r="L685" s="220"/>
      <c r="M685" s="220"/>
      <c r="N685" s="219"/>
      <c r="O685" s="219"/>
      <c r="P685" s="219"/>
      <c r="Q685" s="219"/>
      <c r="R685" s="220"/>
      <c r="S685" s="220"/>
      <c r="T685" s="220"/>
      <c r="U685" s="220"/>
      <c r="V685" s="220"/>
      <c r="W685" s="220"/>
      <c r="X685" s="220"/>
      <c r="Y685" s="220"/>
      <c r="Z685" s="210"/>
      <c r="AA685" s="210"/>
      <c r="AB685" s="210"/>
      <c r="AC685" s="210"/>
      <c r="AD685" s="210"/>
      <c r="AE685" s="210"/>
      <c r="AF685" s="210"/>
      <c r="AG685" s="210" t="s">
        <v>356</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
      <c r="A686" s="217"/>
      <c r="B686" s="218"/>
      <c r="C686" s="265" t="s">
        <v>752</v>
      </c>
      <c r="D686" s="255"/>
      <c r="E686" s="256">
        <v>1.65</v>
      </c>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356</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3" x14ac:dyDescent="0.2">
      <c r="A687" s="217"/>
      <c r="B687" s="218"/>
      <c r="C687" s="265" t="s">
        <v>753</v>
      </c>
      <c r="D687" s="255"/>
      <c r="E687" s="256">
        <v>1.65</v>
      </c>
      <c r="F687" s="220"/>
      <c r="G687" s="220"/>
      <c r="H687" s="220"/>
      <c r="I687" s="220"/>
      <c r="J687" s="220"/>
      <c r="K687" s="220"/>
      <c r="L687" s="220"/>
      <c r="M687" s="220"/>
      <c r="N687" s="219"/>
      <c r="O687" s="219"/>
      <c r="P687" s="219"/>
      <c r="Q687" s="219"/>
      <c r="R687" s="220"/>
      <c r="S687" s="220"/>
      <c r="T687" s="220"/>
      <c r="U687" s="220"/>
      <c r="V687" s="220"/>
      <c r="W687" s="220"/>
      <c r="X687" s="220"/>
      <c r="Y687" s="220"/>
      <c r="Z687" s="210"/>
      <c r="AA687" s="210"/>
      <c r="AB687" s="210"/>
      <c r="AC687" s="210"/>
      <c r="AD687" s="210"/>
      <c r="AE687" s="210"/>
      <c r="AF687" s="210"/>
      <c r="AG687" s="210" t="s">
        <v>356</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3" x14ac:dyDescent="0.2">
      <c r="A688" s="217"/>
      <c r="B688" s="218"/>
      <c r="C688" s="265" t="s">
        <v>754</v>
      </c>
      <c r="D688" s="255"/>
      <c r="E688" s="256">
        <v>7.7</v>
      </c>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356</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3" x14ac:dyDescent="0.2">
      <c r="A689" s="217"/>
      <c r="B689" s="218"/>
      <c r="C689" s="265" t="s">
        <v>755</v>
      </c>
      <c r="D689" s="255"/>
      <c r="E689" s="256">
        <v>7.45</v>
      </c>
      <c r="F689" s="220"/>
      <c r="G689" s="220"/>
      <c r="H689" s="220"/>
      <c r="I689" s="220"/>
      <c r="J689" s="220"/>
      <c r="K689" s="220"/>
      <c r="L689" s="220"/>
      <c r="M689" s="220"/>
      <c r="N689" s="219"/>
      <c r="O689" s="219"/>
      <c r="P689" s="219"/>
      <c r="Q689" s="219"/>
      <c r="R689" s="220"/>
      <c r="S689" s="220"/>
      <c r="T689" s="220"/>
      <c r="U689" s="220"/>
      <c r="V689" s="220"/>
      <c r="W689" s="220"/>
      <c r="X689" s="220"/>
      <c r="Y689" s="220"/>
      <c r="Z689" s="210"/>
      <c r="AA689" s="210"/>
      <c r="AB689" s="210"/>
      <c r="AC689" s="210"/>
      <c r="AD689" s="210"/>
      <c r="AE689" s="210"/>
      <c r="AF689" s="210"/>
      <c r="AG689" s="210" t="s">
        <v>356</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3" x14ac:dyDescent="0.2">
      <c r="A690" s="217"/>
      <c r="B690" s="218"/>
      <c r="C690" s="265" t="s">
        <v>756</v>
      </c>
      <c r="D690" s="255"/>
      <c r="E690" s="256">
        <v>2.15</v>
      </c>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356</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3" x14ac:dyDescent="0.2">
      <c r="A691" s="217"/>
      <c r="B691" s="218"/>
      <c r="C691" s="265" t="s">
        <v>757</v>
      </c>
      <c r="D691" s="255"/>
      <c r="E691" s="256">
        <v>4.4800000000000004</v>
      </c>
      <c r="F691" s="220"/>
      <c r="G691" s="220"/>
      <c r="H691" s="220"/>
      <c r="I691" s="220"/>
      <c r="J691" s="220"/>
      <c r="K691" s="220"/>
      <c r="L691" s="220"/>
      <c r="M691" s="220"/>
      <c r="N691" s="219"/>
      <c r="O691" s="219"/>
      <c r="P691" s="219"/>
      <c r="Q691" s="219"/>
      <c r="R691" s="220"/>
      <c r="S691" s="220"/>
      <c r="T691" s="220"/>
      <c r="U691" s="220"/>
      <c r="V691" s="220"/>
      <c r="W691" s="220"/>
      <c r="X691" s="220"/>
      <c r="Y691" s="220"/>
      <c r="Z691" s="210"/>
      <c r="AA691" s="210"/>
      <c r="AB691" s="210"/>
      <c r="AC691" s="210"/>
      <c r="AD691" s="210"/>
      <c r="AE691" s="210"/>
      <c r="AF691" s="210"/>
      <c r="AG691" s="210" t="s">
        <v>356</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3" x14ac:dyDescent="0.2">
      <c r="A692" s="217"/>
      <c r="B692" s="218"/>
      <c r="C692" s="265" t="s">
        <v>758</v>
      </c>
      <c r="D692" s="255"/>
      <c r="E692" s="256">
        <v>2.12</v>
      </c>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356</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3" x14ac:dyDescent="0.2">
      <c r="A693" s="217"/>
      <c r="B693" s="218"/>
      <c r="C693" s="265" t="s">
        <v>759</v>
      </c>
      <c r="D693" s="255"/>
      <c r="E693" s="256">
        <v>3.98</v>
      </c>
      <c r="F693" s="220"/>
      <c r="G693" s="220"/>
      <c r="H693" s="220"/>
      <c r="I693" s="220"/>
      <c r="J693" s="220"/>
      <c r="K693" s="220"/>
      <c r="L693" s="220"/>
      <c r="M693" s="220"/>
      <c r="N693" s="219"/>
      <c r="O693" s="219"/>
      <c r="P693" s="219"/>
      <c r="Q693" s="219"/>
      <c r="R693" s="220"/>
      <c r="S693" s="220"/>
      <c r="T693" s="220"/>
      <c r="U693" s="220"/>
      <c r="V693" s="220"/>
      <c r="W693" s="220"/>
      <c r="X693" s="220"/>
      <c r="Y693" s="220"/>
      <c r="Z693" s="210"/>
      <c r="AA693" s="210"/>
      <c r="AB693" s="210"/>
      <c r="AC693" s="210"/>
      <c r="AD693" s="210"/>
      <c r="AE693" s="210"/>
      <c r="AF693" s="210"/>
      <c r="AG693" s="210" t="s">
        <v>356</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
      <c r="A694" s="217"/>
      <c r="B694" s="218"/>
      <c r="C694" s="265" t="s">
        <v>760</v>
      </c>
      <c r="D694" s="255"/>
      <c r="E694" s="256">
        <v>2.2200000000000002</v>
      </c>
      <c r="F694" s="220"/>
      <c r="G694" s="220"/>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356</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
      <c r="A695" s="217"/>
      <c r="B695" s="218"/>
      <c r="C695" s="265" t="s">
        <v>761</v>
      </c>
      <c r="D695" s="255"/>
      <c r="E695" s="256">
        <v>3.03</v>
      </c>
      <c r="F695" s="220"/>
      <c r="G695" s="220"/>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356</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3" x14ac:dyDescent="0.2">
      <c r="A696" s="217"/>
      <c r="B696" s="218"/>
      <c r="C696" s="265" t="s">
        <v>707</v>
      </c>
      <c r="D696" s="255"/>
      <c r="E696" s="256">
        <v>2.0699999999999998</v>
      </c>
      <c r="F696" s="220"/>
      <c r="G696" s="220"/>
      <c r="H696" s="220"/>
      <c r="I696" s="220"/>
      <c r="J696" s="220"/>
      <c r="K696" s="220"/>
      <c r="L696" s="220"/>
      <c r="M696" s="220"/>
      <c r="N696" s="219"/>
      <c r="O696" s="219"/>
      <c r="P696" s="219"/>
      <c r="Q696" s="219"/>
      <c r="R696" s="220"/>
      <c r="S696" s="220"/>
      <c r="T696" s="220"/>
      <c r="U696" s="220"/>
      <c r="V696" s="220"/>
      <c r="W696" s="220"/>
      <c r="X696" s="220"/>
      <c r="Y696" s="220"/>
      <c r="Z696" s="210"/>
      <c r="AA696" s="210"/>
      <c r="AB696" s="210"/>
      <c r="AC696" s="210"/>
      <c r="AD696" s="210"/>
      <c r="AE696" s="210"/>
      <c r="AF696" s="210"/>
      <c r="AG696" s="210" t="s">
        <v>356</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3" x14ac:dyDescent="0.2">
      <c r="A697" s="217"/>
      <c r="B697" s="218"/>
      <c r="C697" s="265" t="s">
        <v>995</v>
      </c>
      <c r="D697" s="255"/>
      <c r="E697" s="256">
        <v>1.8</v>
      </c>
      <c r="F697" s="220"/>
      <c r="G697" s="220"/>
      <c r="H697" s="220"/>
      <c r="I697" s="220"/>
      <c r="J697" s="220"/>
      <c r="K697" s="220"/>
      <c r="L697" s="220"/>
      <c r="M697" s="220"/>
      <c r="N697" s="219"/>
      <c r="O697" s="219"/>
      <c r="P697" s="219"/>
      <c r="Q697" s="219"/>
      <c r="R697" s="220"/>
      <c r="S697" s="220"/>
      <c r="T697" s="220"/>
      <c r="U697" s="220"/>
      <c r="V697" s="220"/>
      <c r="W697" s="220"/>
      <c r="X697" s="220"/>
      <c r="Y697" s="220"/>
      <c r="Z697" s="210"/>
      <c r="AA697" s="210"/>
      <c r="AB697" s="210"/>
      <c r="AC697" s="210"/>
      <c r="AD697" s="210"/>
      <c r="AE697" s="210"/>
      <c r="AF697" s="210"/>
      <c r="AG697" s="210" t="s">
        <v>356</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
      <c r="A698" s="217"/>
      <c r="B698" s="218"/>
      <c r="C698" s="265" t="s">
        <v>996</v>
      </c>
      <c r="D698" s="255"/>
      <c r="E698" s="256">
        <v>-0.24</v>
      </c>
      <c r="F698" s="220"/>
      <c r="G698" s="220"/>
      <c r="H698" s="220"/>
      <c r="I698" s="220"/>
      <c r="J698" s="220"/>
      <c r="K698" s="220"/>
      <c r="L698" s="220"/>
      <c r="M698" s="220"/>
      <c r="N698" s="219"/>
      <c r="O698" s="219"/>
      <c r="P698" s="219"/>
      <c r="Q698" s="219"/>
      <c r="R698" s="220"/>
      <c r="S698" s="220"/>
      <c r="T698" s="220"/>
      <c r="U698" s="220"/>
      <c r="V698" s="220"/>
      <c r="W698" s="220"/>
      <c r="X698" s="220"/>
      <c r="Y698" s="220"/>
      <c r="Z698" s="210"/>
      <c r="AA698" s="210"/>
      <c r="AB698" s="210"/>
      <c r="AC698" s="210"/>
      <c r="AD698" s="210"/>
      <c r="AE698" s="210"/>
      <c r="AF698" s="210"/>
      <c r="AG698" s="210" t="s">
        <v>356</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1" x14ac:dyDescent="0.2">
      <c r="A699" s="239">
        <v>89</v>
      </c>
      <c r="B699" s="240" t="s">
        <v>997</v>
      </c>
      <c r="C699" s="249" t="s">
        <v>998</v>
      </c>
      <c r="D699" s="241" t="s">
        <v>372</v>
      </c>
      <c r="E699" s="242">
        <v>108.32</v>
      </c>
      <c r="F699" s="243"/>
      <c r="G699" s="244">
        <f>ROUND(E699*F699,2)</f>
        <v>0</v>
      </c>
      <c r="H699" s="243"/>
      <c r="I699" s="244">
        <f>ROUND(E699*H699,2)</f>
        <v>0</v>
      </c>
      <c r="J699" s="243"/>
      <c r="K699" s="244">
        <f>ROUND(E699*J699,2)</f>
        <v>0</v>
      </c>
      <c r="L699" s="244">
        <v>21</v>
      </c>
      <c r="M699" s="244">
        <f>G699*(1+L699/100)</f>
        <v>0</v>
      </c>
      <c r="N699" s="242">
        <v>3.15E-3</v>
      </c>
      <c r="O699" s="242">
        <f>ROUND(E699*N699,2)</f>
        <v>0.34</v>
      </c>
      <c r="P699" s="242">
        <v>0</v>
      </c>
      <c r="Q699" s="242">
        <f>ROUND(E699*P699,2)</f>
        <v>0</v>
      </c>
      <c r="R699" s="244" t="s">
        <v>993</v>
      </c>
      <c r="S699" s="244" t="s">
        <v>302</v>
      </c>
      <c r="T699" s="245" t="s">
        <v>354</v>
      </c>
      <c r="U699" s="220">
        <v>0.38500000000000001</v>
      </c>
      <c r="V699" s="220">
        <f>ROUND(E699*U699,2)</f>
        <v>41.7</v>
      </c>
      <c r="W699" s="220"/>
      <c r="X699" s="220" t="s">
        <v>314</v>
      </c>
      <c r="Y699" s="220" t="s">
        <v>305</v>
      </c>
      <c r="Z699" s="210"/>
      <c r="AA699" s="210"/>
      <c r="AB699" s="210"/>
      <c r="AC699" s="210"/>
      <c r="AD699" s="210"/>
      <c r="AE699" s="210"/>
      <c r="AF699" s="210"/>
      <c r="AG699" s="210" t="s">
        <v>642</v>
      </c>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1" x14ac:dyDescent="0.2">
      <c r="A700" s="232">
        <v>90</v>
      </c>
      <c r="B700" s="233" t="s">
        <v>999</v>
      </c>
      <c r="C700" s="250" t="s">
        <v>1000</v>
      </c>
      <c r="D700" s="234" t="s">
        <v>450</v>
      </c>
      <c r="E700" s="235">
        <v>194.55600000000001</v>
      </c>
      <c r="F700" s="236"/>
      <c r="G700" s="237">
        <f>ROUND(E700*F700,2)</f>
        <v>0</v>
      </c>
      <c r="H700" s="236"/>
      <c r="I700" s="237">
        <f>ROUND(E700*H700,2)</f>
        <v>0</v>
      </c>
      <c r="J700" s="236"/>
      <c r="K700" s="237">
        <f>ROUND(E700*J700,2)</f>
        <v>0</v>
      </c>
      <c r="L700" s="237">
        <v>21</v>
      </c>
      <c r="M700" s="237">
        <f>G700*(1+L700/100)</f>
        <v>0</v>
      </c>
      <c r="N700" s="235">
        <v>2.9E-4</v>
      </c>
      <c r="O700" s="235">
        <f>ROUND(E700*N700,2)</f>
        <v>0.06</v>
      </c>
      <c r="P700" s="235">
        <v>0</v>
      </c>
      <c r="Q700" s="235">
        <f>ROUND(E700*P700,2)</f>
        <v>0</v>
      </c>
      <c r="R700" s="237" t="s">
        <v>993</v>
      </c>
      <c r="S700" s="237" t="s">
        <v>302</v>
      </c>
      <c r="T700" s="238" t="s">
        <v>354</v>
      </c>
      <c r="U700" s="220">
        <v>0.11</v>
      </c>
      <c r="V700" s="220">
        <f>ROUND(E700*U700,2)</f>
        <v>21.4</v>
      </c>
      <c r="W700" s="220"/>
      <c r="X700" s="220" t="s">
        <v>314</v>
      </c>
      <c r="Y700" s="220" t="s">
        <v>305</v>
      </c>
      <c r="Z700" s="210"/>
      <c r="AA700" s="210"/>
      <c r="AB700" s="210"/>
      <c r="AC700" s="210"/>
      <c r="AD700" s="210"/>
      <c r="AE700" s="210"/>
      <c r="AF700" s="210"/>
      <c r="AG700" s="210" t="s">
        <v>642</v>
      </c>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2" x14ac:dyDescent="0.2">
      <c r="A701" s="217"/>
      <c r="B701" s="218"/>
      <c r="C701" s="265" t="s">
        <v>1001</v>
      </c>
      <c r="D701" s="255"/>
      <c r="E701" s="256">
        <v>13.2</v>
      </c>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356</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
      <c r="A702" s="217"/>
      <c r="B702" s="218"/>
      <c r="C702" s="265" t="s">
        <v>1002</v>
      </c>
      <c r="D702" s="255"/>
      <c r="E702" s="256">
        <v>17.559999999999999</v>
      </c>
      <c r="F702" s="220"/>
      <c r="G702" s="220"/>
      <c r="H702" s="220"/>
      <c r="I702" s="220"/>
      <c r="J702" s="220"/>
      <c r="K702" s="220"/>
      <c r="L702" s="220"/>
      <c r="M702" s="220"/>
      <c r="N702" s="219"/>
      <c r="O702" s="219"/>
      <c r="P702" s="219"/>
      <c r="Q702" s="219"/>
      <c r="R702" s="220"/>
      <c r="S702" s="220"/>
      <c r="T702" s="220"/>
      <c r="U702" s="220"/>
      <c r="V702" s="220"/>
      <c r="W702" s="220"/>
      <c r="X702" s="220"/>
      <c r="Y702" s="220"/>
      <c r="Z702" s="210"/>
      <c r="AA702" s="210"/>
      <c r="AB702" s="210"/>
      <c r="AC702" s="210"/>
      <c r="AD702" s="210"/>
      <c r="AE702" s="210"/>
      <c r="AF702" s="210"/>
      <c r="AG702" s="210" t="s">
        <v>356</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
      <c r="A703" s="217"/>
      <c r="B703" s="218"/>
      <c r="C703" s="265" t="s">
        <v>1003</v>
      </c>
      <c r="D703" s="255"/>
      <c r="E703" s="256">
        <v>0.85</v>
      </c>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356</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3" x14ac:dyDescent="0.2">
      <c r="A704" s="217"/>
      <c r="B704" s="218"/>
      <c r="C704" s="265" t="s">
        <v>1004</v>
      </c>
      <c r="D704" s="255"/>
      <c r="E704" s="256">
        <v>10.6</v>
      </c>
      <c r="F704" s="220"/>
      <c r="G704" s="220"/>
      <c r="H704" s="220"/>
      <c r="I704" s="220"/>
      <c r="J704" s="220"/>
      <c r="K704" s="220"/>
      <c r="L704" s="220"/>
      <c r="M704" s="220"/>
      <c r="N704" s="219"/>
      <c r="O704" s="219"/>
      <c r="P704" s="219"/>
      <c r="Q704" s="219"/>
      <c r="R704" s="220"/>
      <c r="S704" s="220"/>
      <c r="T704" s="220"/>
      <c r="U704" s="220"/>
      <c r="V704" s="220"/>
      <c r="W704" s="220"/>
      <c r="X704" s="220"/>
      <c r="Y704" s="220"/>
      <c r="Z704" s="210"/>
      <c r="AA704" s="210"/>
      <c r="AB704" s="210"/>
      <c r="AC704" s="210"/>
      <c r="AD704" s="210"/>
      <c r="AE704" s="210"/>
      <c r="AF704" s="210"/>
      <c r="AG704" s="210" t="s">
        <v>356</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3" x14ac:dyDescent="0.2">
      <c r="A705" s="217"/>
      <c r="B705" s="218"/>
      <c r="C705" s="265" t="s">
        <v>1005</v>
      </c>
      <c r="D705" s="255"/>
      <c r="E705" s="256">
        <v>4.96</v>
      </c>
      <c r="F705" s="220"/>
      <c r="G705" s="220"/>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356</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
      <c r="A706" s="217"/>
      <c r="B706" s="218"/>
      <c r="C706" s="265" t="s">
        <v>1006</v>
      </c>
      <c r="D706" s="255"/>
      <c r="E706" s="256">
        <v>6.18</v>
      </c>
      <c r="F706" s="220"/>
      <c r="G706" s="220"/>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356</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3" x14ac:dyDescent="0.2">
      <c r="A707" s="217"/>
      <c r="B707" s="218"/>
      <c r="C707" s="265" t="s">
        <v>1007</v>
      </c>
      <c r="D707" s="255"/>
      <c r="E707" s="256">
        <v>11.68</v>
      </c>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356</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3" x14ac:dyDescent="0.2">
      <c r="A708" s="217"/>
      <c r="B708" s="218"/>
      <c r="C708" s="265" t="s">
        <v>1008</v>
      </c>
      <c r="D708" s="255"/>
      <c r="E708" s="256">
        <v>0.6</v>
      </c>
      <c r="F708" s="220"/>
      <c r="G708" s="220"/>
      <c r="H708" s="220"/>
      <c r="I708" s="220"/>
      <c r="J708" s="220"/>
      <c r="K708" s="220"/>
      <c r="L708" s="220"/>
      <c r="M708" s="220"/>
      <c r="N708" s="219"/>
      <c r="O708" s="219"/>
      <c r="P708" s="219"/>
      <c r="Q708" s="219"/>
      <c r="R708" s="220"/>
      <c r="S708" s="220"/>
      <c r="T708" s="220"/>
      <c r="U708" s="220"/>
      <c r="V708" s="220"/>
      <c r="W708" s="220"/>
      <c r="X708" s="220"/>
      <c r="Y708" s="220"/>
      <c r="Z708" s="210"/>
      <c r="AA708" s="210"/>
      <c r="AB708" s="210"/>
      <c r="AC708" s="210"/>
      <c r="AD708" s="210"/>
      <c r="AE708" s="210"/>
      <c r="AF708" s="210"/>
      <c r="AG708" s="210" t="s">
        <v>356</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3" x14ac:dyDescent="0.2">
      <c r="A709" s="217"/>
      <c r="B709" s="218"/>
      <c r="C709" s="265" t="s">
        <v>1009</v>
      </c>
      <c r="D709" s="255"/>
      <c r="E709" s="256">
        <v>11.2</v>
      </c>
      <c r="F709" s="220"/>
      <c r="G709" s="220"/>
      <c r="H709" s="220"/>
      <c r="I709" s="220"/>
      <c r="J709" s="220"/>
      <c r="K709" s="220"/>
      <c r="L709" s="220"/>
      <c r="M709" s="220"/>
      <c r="N709" s="219"/>
      <c r="O709" s="219"/>
      <c r="P709" s="219"/>
      <c r="Q709" s="219"/>
      <c r="R709" s="220"/>
      <c r="S709" s="220"/>
      <c r="T709" s="220"/>
      <c r="U709" s="220"/>
      <c r="V709" s="220"/>
      <c r="W709" s="220"/>
      <c r="X709" s="220"/>
      <c r="Y709" s="220"/>
      <c r="Z709" s="210"/>
      <c r="AA709" s="210"/>
      <c r="AB709" s="210"/>
      <c r="AC709" s="210"/>
      <c r="AD709" s="210"/>
      <c r="AE709" s="210"/>
      <c r="AF709" s="210"/>
      <c r="AG709" s="210" t="s">
        <v>356</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
      <c r="A710" s="217"/>
      <c r="B710" s="218"/>
      <c r="C710" s="265" t="s">
        <v>1010</v>
      </c>
      <c r="D710" s="255"/>
      <c r="E710" s="256">
        <v>5.6</v>
      </c>
      <c r="F710" s="220"/>
      <c r="G710" s="220"/>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356</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3" x14ac:dyDescent="0.2">
      <c r="A711" s="217"/>
      <c r="B711" s="218"/>
      <c r="C711" s="265" t="s">
        <v>1011</v>
      </c>
      <c r="D711" s="255"/>
      <c r="E711" s="256">
        <v>5.6</v>
      </c>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356</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
      <c r="A712" s="217"/>
      <c r="B712" s="218"/>
      <c r="C712" s="265" t="s">
        <v>1012</v>
      </c>
      <c r="D712" s="255"/>
      <c r="E712" s="256">
        <v>11.68</v>
      </c>
      <c r="F712" s="220"/>
      <c r="G712" s="220"/>
      <c r="H712" s="220"/>
      <c r="I712" s="220"/>
      <c r="J712" s="220"/>
      <c r="K712" s="220"/>
      <c r="L712" s="220"/>
      <c r="M712" s="220"/>
      <c r="N712" s="219"/>
      <c r="O712" s="219"/>
      <c r="P712" s="219"/>
      <c r="Q712" s="219"/>
      <c r="R712" s="220"/>
      <c r="S712" s="220"/>
      <c r="T712" s="220"/>
      <c r="U712" s="220"/>
      <c r="V712" s="220"/>
      <c r="W712" s="220"/>
      <c r="X712" s="220"/>
      <c r="Y712" s="220"/>
      <c r="Z712" s="210"/>
      <c r="AA712" s="210"/>
      <c r="AB712" s="210"/>
      <c r="AC712" s="210"/>
      <c r="AD712" s="210"/>
      <c r="AE712" s="210"/>
      <c r="AF712" s="210"/>
      <c r="AG712" s="210" t="s">
        <v>356</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
      <c r="A713" s="217"/>
      <c r="B713" s="218"/>
      <c r="C713" s="265" t="s">
        <v>1008</v>
      </c>
      <c r="D713" s="255"/>
      <c r="E713" s="256">
        <v>0.6</v>
      </c>
      <c r="F713" s="220"/>
      <c r="G713" s="220"/>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356</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
      <c r="A714" s="217"/>
      <c r="B714" s="218"/>
      <c r="C714" s="265" t="s">
        <v>1013</v>
      </c>
      <c r="D714" s="255"/>
      <c r="E714" s="256">
        <v>11.2</v>
      </c>
      <c r="F714" s="220"/>
      <c r="G714" s="220"/>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356</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3" x14ac:dyDescent="0.2">
      <c r="A715" s="217"/>
      <c r="B715" s="218"/>
      <c r="C715" s="265" t="s">
        <v>1014</v>
      </c>
      <c r="D715" s="255"/>
      <c r="E715" s="256">
        <v>5.6</v>
      </c>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356</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3" x14ac:dyDescent="0.2">
      <c r="A716" s="217"/>
      <c r="B716" s="218"/>
      <c r="C716" s="265" t="s">
        <v>1015</v>
      </c>
      <c r="D716" s="255"/>
      <c r="E716" s="256">
        <v>5.6</v>
      </c>
      <c r="F716" s="220"/>
      <c r="G716" s="220"/>
      <c r="H716" s="220"/>
      <c r="I716" s="220"/>
      <c r="J716" s="220"/>
      <c r="K716" s="220"/>
      <c r="L716" s="220"/>
      <c r="M716" s="220"/>
      <c r="N716" s="219"/>
      <c r="O716" s="219"/>
      <c r="P716" s="219"/>
      <c r="Q716" s="219"/>
      <c r="R716" s="220"/>
      <c r="S716" s="220"/>
      <c r="T716" s="220"/>
      <c r="U716" s="220"/>
      <c r="V716" s="220"/>
      <c r="W716" s="220"/>
      <c r="X716" s="220"/>
      <c r="Y716" s="220"/>
      <c r="Z716" s="210"/>
      <c r="AA716" s="210"/>
      <c r="AB716" s="210"/>
      <c r="AC716" s="210"/>
      <c r="AD716" s="210"/>
      <c r="AE716" s="210"/>
      <c r="AF716" s="210"/>
      <c r="AG716" s="210" t="s">
        <v>356</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3" x14ac:dyDescent="0.2">
      <c r="A717" s="217"/>
      <c r="B717" s="218"/>
      <c r="C717" s="265" t="s">
        <v>1016</v>
      </c>
      <c r="D717" s="255"/>
      <c r="E717" s="256">
        <v>11.366</v>
      </c>
      <c r="F717" s="220"/>
      <c r="G717" s="220"/>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356</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
      <c r="A718" s="217"/>
      <c r="B718" s="218"/>
      <c r="C718" s="265" t="s">
        <v>1017</v>
      </c>
      <c r="D718" s="255"/>
      <c r="E718" s="256">
        <v>11.5</v>
      </c>
      <c r="F718" s="220"/>
      <c r="G718" s="220"/>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356</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3" x14ac:dyDescent="0.2">
      <c r="A719" s="217"/>
      <c r="B719" s="218"/>
      <c r="C719" s="265" t="s">
        <v>1018</v>
      </c>
      <c r="D719" s="255"/>
      <c r="E719" s="256">
        <v>6.6</v>
      </c>
      <c r="F719" s="220"/>
      <c r="G719" s="220"/>
      <c r="H719" s="220"/>
      <c r="I719" s="220"/>
      <c r="J719" s="220"/>
      <c r="K719" s="220"/>
      <c r="L719" s="220"/>
      <c r="M719" s="220"/>
      <c r="N719" s="219"/>
      <c r="O719" s="219"/>
      <c r="P719" s="219"/>
      <c r="Q719" s="219"/>
      <c r="R719" s="220"/>
      <c r="S719" s="220"/>
      <c r="T719" s="220"/>
      <c r="U719" s="220"/>
      <c r="V719" s="220"/>
      <c r="W719" s="220"/>
      <c r="X719" s="220"/>
      <c r="Y719" s="220"/>
      <c r="Z719" s="210"/>
      <c r="AA719" s="210"/>
      <c r="AB719" s="210"/>
      <c r="AC719" s="210"/>
      <c r="AD719" s="210"/>
      <c r="AE719" s="210"/>
      <c r="AF719" s="210"/>
      <c r="AG719" s="210" t="s">
        <v>356</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
      <c r="A720" s="217"/>
      <c r="B720" s="218"/>
      <c r="C720" s="265" t="s">
        <v>1019</v>
      </c>
      <c r="D720" s="255"/>
      <c r="E720" s="256">
        <v>8.4</v>
      </c>
      <c r="F720" s="220"/>
      <c r="G720" s="220"/>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356</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
      <c r="A721" s="217"/>
      <c r="B721" s="218"/>
      <c r="C721" s="265" t="s">
        <v>1020</v>
      </c>
      <c r="D721" s="255"/>
      <c r="E721" s="256">
        <v>6.28</v>
      </c>
      <c r="F721" s="220"/>
      <c r="G721" s="220"/>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356</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
      <c r="A722" s="217"/>
      <c r="B722" s="218"/>
      <c r="C722" s="265" t="s">
        <v>1021</v>
      </c>
      <c r="D722" s="255"/>
      <c r="E722" s="256">
        <v>8.6999999999999993</v>
      </c>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356</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
      <c r="A723" s="217"/>
      <c r="B723" s="218"/>
      <c r="C723" s="265" t="s">
        <v>1022</v>
      </c>
      <c r="D723" s="255"/>
      <c r="E723" s="256">
        <v>5.86</v>
      </c>
      <c r="F723" s="220"/>
      <c r="G723" s="220"/>
      <c r="H723" s="220"/>
      <c r="I723" s="220"/>
      <c r="J723" s="220"/>
      <c r="K723" s="220"/>
      <c r="L723" s="220"/>
      <c r="M723" s="220"/>
      <c r="N723" s="219"/>
      <c r="O723" s="219"/>
      <c r="P723" s="219"/>
      <c r="Q723" s="219"/>
      <c r="R723" s="220"/>
      <c r="S723" s="220"/>
      <c r="T723" s="220"/>
      <c r="U723" s="220"/>
      <c r="V723" s="220"/>
      <c r="W723" s="220"/>
      <c r="X723" s="220"/>
      <c r="Y723" s="220"/>
      <c r="Z723" s="210"/>
      <c r="AA723" s="210"/>
      <c r="AB723" s="210"/>
      <c r="AC723" s="210"/>
      <c r="AD723" s="210"/>
      <c r="AE723" s="210"/>
      <c r="AF723" s="210"/>
      <c r="AG723" s="210" t="s">
        <v>356</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
      <c r="A724" s="217"/>
      <c r="B724" s="218"/>
      <c r="C724" s="265" t="s">
        <v>1023</v>
      </c>
      <c r="D724" s="255"/>
      <c r="E724" s="256">
        <v>7.14</v>
      </c>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356</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
      <c r="A725" s="217"/>
      <c r="B725" s="218"/>
      <c r="C725" s="265" t="s">
        <v>1024</v>
      </c>
      <c r="D725" s="255"/>
      <c r="E725" s="256">
        <v>6</v>
      </c>
      <c r="F725" s="220"/>
      <c r="G725" s="220"/>
      <c r="H725" s="220"/>
      <c r="I725" s="220"/>
      <c r="J725" s="220"/>
      <c r="K725" s="220"/>
      <c r="L725" s="220"/>
      <c r="M725" s="220"/>
      <c r="N725" s="219"/>
      <c r="O725" s="219"/>
      <c r="P725" s="219"/>
      <c r="Q725" s="219"/>
      <c r="R725" s="220"/>
      <c r="S725" s="220"/>
      <c r="T725" s="220"/>
      <c r="U725" s="220"/>
      <c r="V725" s="220"/>
      <c r="W725" s="220"/>
      <c r="X725" s="220"/>
      <c r="Y725" s="220"/>
      <c r="Z725" s="210"/>
      <c r="AA725" s="210"/>
      <c r="AB725" s="210"/>
      <c r="AC725" s="210"/>
      <c r="AD725" s="210"/>
      <c r="AE725" s="210"/>
      <c r="AF725" s="210"/>
      <c r="AG725" s="210" t="s">
        <v>356</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1" x14ac:dyDescent="0.2">
      <c r="A726" s="232">
        <v>91</v>
      </c>
      <c r="B726" s="233" t="s">
        <v>1025</v>
      </c>
      <c r="C726" s="250" t="s">
        <v>1026</v>
      </c>
      <c r="D726" s="234" t="s">
        <v>320</v>
      </c>
      <c r="E726" s="235">
        <v>146</v>
      </c>
      <c r="F726" s="236"/>
      <c r="G726" s="237">
        <f>ROUND(E726*F726,2)</f>
        <v>0</v>
      </c>
      <c r="H726" s="236"/>
      <c r="I726" s="237">
        <f>ROUND(E726*H726,2)</f>
        <v>0</v>
      </c>
      <c r="J726" s="236"/>
      <c r="K726" s="237">
        <f>ROUND(E726*J726,2)</f>
        <v>0</v>
      </c>
      <c r="L726" s="237">
        <v>21</v>
      </c>
      <c r="M726" s="237">
        <f>G726*(1+L726/100)</f>
        <v>0</v>
      </c>
      <c r="N726" s="235">
        <v>1.1E-4</v>
      </c>
      <c r="O726" s="235">
        <f>ROUND(E726*N726,2)</f>
        <v>0.02</v>
      </c>
      <c r="P726" s="235">
        <v>0</v>
      </c>
      <c r="Q726" s="235">
        <f>ROUND(E726*P726,2)</f>
        <v>0</v>
      </c>
      <c r="R726" s="237" t="s">
        <v>993</v>
      </c>
      <c r="S726" s="237" t="s">
        <v>302</v>
      </c>
      <c r="T726" s="238" t="s">
        <v>354</v>
      </c>
      <c r="U726" s="220">
        <v>6.7000000000000004E-2</v>
      </c>
      <c r="V726" s="220">
        <f>ROUND(E726*U726,2)</f>
        <v>9.7799999999999994</v>
      </c>
      <c r="W726" s="220"/>
      <c r="X726" s="220" t="s">
        <v>314</v>
      </c>
      <c r="Y726" s="220" t="s">
        <v>305</v>
      </c>
      <c r="Z726" s="210"/>
      <c r="AA726" s="210"/>
      <c r="AB726" s="210"/>
      <c r="AC726" s="210"/>
      <c r="AD726" s="210"/>
      <c r="AE726" s="210"/>
      <c r="AF726" s="210"/>
      <c r="AG726" s="210" t="s">
        <v>642</v>
      </c>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2" x14ac:dyDescent="0.2">
      <c r="A727" s="217"/>
      <c r="B727" s="218"/>
      <c r="C727" s="265" t="s">
        <v>1027</v>
      </c>
      <c r="D727" s="255"/>
      <c r="E727" s="256">
        <v>6</v>
      </c>
      <c r="F727" s="220"/>
      <c r="G727" s="220"/>
      <c r="H727" s="220"/>
      <c r="I727" s="220"/>
      <c r="J727" s="220"/>
      <c r="K727" s="220"/>
      <c r="L727" s="220"/>
      <c r="M727" s="220"/>
      <c r="N727" s="219"/>
      <c r="O727" s="219"/>
      <c r="P727" s="219"/>
      <c r="Q727" s="219"/>
      <c r="R727" s="220"/>
      <c r="S727" s="220"/>
      <c r="T727" s="220"/>
      <c r="U727" s="220"/>
      <c r="V727" s="220"/>
      <c r="W727" s="220"/>
      <c r="X727" s="220"/>
      <c r="Y727" s="220"/>
      <c r="Z727" s="210"/>
      <c r="AA727" s="210"/>
      <c r="AB727" s="210"/>
      <c r="AC727" s="210"/>
      <c r="AD727" s="210"/>
      <c r="AE727" s="210"/>
      <c r="AF727" s="210"/>
      <c r="AG727" s="210" t="s">
        <v>356</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3" x14ac:dyDescent="0.2">
      <c r="A728" s="217"/>
      <c r="B728" s="218"/>
      <c r="C728" s="265" t="s">
        <v>1028</v>
      </c>
      <c r="D728" s="255"/>
      <c r="E728" s="256">
        <v>19</v>
      </c>
      <c r="F728" s="220"/>
      <c r="G728" s="220"/>
      <c r="H728" s="220"/>
      <c r="I728" s="220"/>
      <c r="J728" s="220"/>
      <c r="K728" s="220"/>
      <c r="L728" s="220"/>
      <c r="M728" s="220"/>
      <c r="N728" s="219"/>
      <c r="O728" s="219"/>
      <c r="P728" s="219"/>
      <c r="Q728" s="219"/>
      <c r="R728" s="220"/>
      <c r="S728" s="220"/>
      <c r="T728" s="220"/>
      <c r="U728" s="220"/>
      <c r="V728" s="220"/>
      <c r="W728" s="220"/>
      <c r="X728" s="220"/>
      <c r="Y728" s="220"/>
      <c r="Z728" s="210"/>
      <c r="AA728" s="210"/>
      <c r="AB728" s="210"/>
      <c r="AC728" s="210"/>
      <c r="AD728" s="210"/>
      <c r="AE728" s="210"/>
      <c r="AF728" s="210"/>
      <c r="AG728" s="210" t="s">
        <v>356</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3" x14ac:dyDescent="0.2">
      <c r="A729" s="217"/>
      <c r="B729" s="218"/>
      <c r="C729" s="265" t="s">
        <v>1029</v>
      </c>
      <c r="D729" s="255"/>
      <c r="E729" s="256">
        <v>1</v>
      </c>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356</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3" x14ac:dyDescent="0.2">
      <c r="A730" s="217"/>
      <c r="B730" s="218"/>
      <c r="C730" s="265" t="s">
        <v>1030</v>
      </c>
      <c r="D730" s="255"/>
      <c r="E730" s="256">
        <v>1</v>
      </c>
      <c r="F730" s="220"/>
      <c r="G730" s="220"/>
      <c r="H730" s="220"/>
      <c r="I730" s="220"/>
      <c r="J730" s="220"/>
      <c r="K730" s="220"/>
      <c r="L730" s="220"/>
      <c r="M730" s="220"/>
      <c r="N730" s="219"/>
      <c r="O730" s="219"/>
      <c r="P730" s="219"/>
      <c r="Q730" s="219"/>
      <c r="R730" s="220"/>
      <c r="S730" s="220"/>
      <c r="T730" s="220"/>
      <c r="U730" s="220"/>
      <c r="V730" s="220"/>
      <c r="W730" s="220"/>
      <c r="X730" s="220"/>
      <c r="Y730" s="220"/>
      <c r="Z730" s="210"/>
      <c r="AA730" s="210"/>
      <c r="AB730" s="210"/>
      <c r="AC730" s="210"/>
      <c r="AD730" s="210"/>
      <c r="AE730" s="210"/>
      <c r="AF730" s="210"/>
      <c r="AG730" s="210" t="s">
        <v>356</v>
      </c>
      <c r="AH730" s="210">
        <v>0</v>
      </c>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3" x14ac:dyDescent="0.2">
      <c r="A731" s="217"/>
      <c r="B731" s="218"/>
      <c r="C731" s="265" t="s">
        <v>1031</v>
      </c>
      <c r="D731" s="255"/>
      <c r="E731" s="256">
        <v>8</v>
      </c>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356</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3" x14ac:dyDescent="0.2">
      <c r="A732" s="217"/>
      <c r="B732" s="218"/>
      <c r="C732" s="265" t="s">
        <v>1032</v>
      </c>
      <c r="D732" s="255"/>
      <c r="E732" s="256">
        <v>2</v>
      </c>
      <c r="F732" s="220"/>
      <c r="G732" s="220"/>
      <c r="H732" s="220"/>
      <c r="I732" s="220"/>
      <c r="J732" s="220"/>
      <c r="K732" s="220"/>
      <c r="L732" s="220"/>
      <c r="M732" s="220"/>
      <c r="N732" s="219"/>
      <c r="O732" s="219"/>
      <c r="P732" s="219"/>
      <c r="Q732" s="219"/>
      <c r="R732" s="220"/>
      <c r="S732" s="220"/>
      <c r="T732" s="220"/>
      <c r="U732" s="220"/>
      <c r="V732" s="220"/>
      <c r="W732" s="220"/>
      <c r="X732" s="220"/>
      <c r="Y732" s="220"/>
      <c r="Z732" s="210"/>
      <c r="AA732" s="210"/>
      <c r="AB732" s="210"/>
      <c r="AC732" s="210"/>
      <c r="AD732" s="210"/>
      <c r="AE732" s="210"/>
      <c r="AF732" s="210"/>
      <c r="AG732" s="210" t="s">
        <v>356</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3" x14ac:dyDescent="0.2">
      <c r="A733" s="217"/>
      <c r="B733" s="218"/>
      <c r="C733" s="265" t="s">
        <v>1033</v>
      </c>
      <c r="D733" s="255"/>
      <c r="E733" s="256">
        <v>4</v>
      </c>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356</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3" x14ac:dyDescent="0.2">
      <c r="A734" s="217"/>
      <c r="B734" s="218"/>
      <c r="C734" s="265" t="s">
        <v>1034</v>
      </c>
      <c r="D734" s="255"/>
      <c r="E734" s="256">
        <v>5</v>
      </c>
      <c r="F734" s="220"/>
      <c r="G734" s="220"/>
      <c r="H734" s="220"/>
      <c r="I734" s="220"/>
      <c r="J734" s="220"/>
      <c r="K734" s="220"/>
      <c r="L734" s="220"/>
      <c r="M734" s="220"/>
      <c r="N734" s="219"/>
      <c r="O734" s="219"/>
      <c r="P734" s="219"/>
      <c r="Q734" s="219"/>
      <c r="R734" s="220"/>
      <c r="S734" s="220"/>
      <c r="T734" s="220"/>
      <c r="U734" s="220"/>
      <c r="V734" s="220"/>
      <c r="W734" s="220"/>
      <c r="X734" s="220"/>
      <c r="Y734" s="220"/>
      <c r="Z734" s="210"/>
      <c r="AA734" s="210"/>
      <c r="AB734" s="210"/>
      <c r="AC734" s="210"/>
      <c r="AD734" s="210"/>
      <c r="AE734" s="210"/>
      <c r="AF734" s="210"/>
      <c r="AG734" s="210" t="s">
        <v>356</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3" x14ac:dyDescent="0.2">
      <c r="A735" s="217"/>
      <c r="B735" s="218"/>
      <c r="C735" s="265" t="s">
        <v>1035</v>
      </c>
      <c r="D735" s="255"/>
      <c r="E735" s="256">
        <v>15</v>
      </c>
      <c r="F735" s="220"/>
      <c r="G735" s="220"/>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356</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
      <c r="A736" s="217"/>
      <c r="B736" s="218"/>
      <c r="C736" s="265" t="s">
        <v>1036</v>
      </c>
      <c r="D736" s="255"/>
      <c r="E736" s="256">
        <v>5</v>
      </c>
      <c r="F736" s="220"/>
      <c r="G736" s="220"/>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356</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
      <c r="A737" s="217"/>
      <c r="B737" s="218"/>
      <c r="C737" s="265" t="s">
        <v>1037</v>
      </c>
      <c r="D737" s="255"/>
      <c r="E737" s="256">
        <v>6</v>
      </c>
      <c r="F737" s="220"/>
      <c r="G737" s="220"/>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356</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
      <c r="A738" s="217"/>
      <c r="B738" s="218"/>
      <c r="C738" s="265" t="s">
        <v>1038</v>
      </c>
      <c r="D738" s="255"/>
      <c r="E738" s="256">
        <v>15</v>
      </c>
      <c r="F738" s="220"/>
      <c r="G738" s="220"/>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356</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
      <c r="A739" s="217"/>
      <c r="B739" s="218"/>
      <c r="C739" s="265" t="s">
        <v>1039</v>
      </c>
      <c r="D739" s="255"/>
      <c r="E739" s="256">
        <v>6</v>
      </c>
      <c r="F739" s="220"/>
      <c r="G739" s="220"/>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356</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
      <c r="A740" s="217"/>
      <c r="B740" s="218"/>
      <c r="C740" s="265" t="s">
        <v>1040</v>
      </c>
      <c r="D740" s="255"/>
      <c r="E740" s="256">
        <v>5</v>
      </c>
      <c r="F740" s="220"/>
      <c r="G740" s="220"/>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356</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
      <c r="A741" s="217"/>
      <c r="B741" s="218"/>
      <c r="C741" s="265" t="s">
        <v>1041</v>
      </c>
      <c r="D741" s="255"/>
      <c r="E741" s="256">
        <v>6</v>
      </c>
      <c r="F741" s="220"/>
      <c r="G741" s="220"/>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356</v>
      </c>
      <c r="AH741" s="210">
        <v>0</v>
      </c>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3" x14ac:dyDescent="0.2">
      <c r="A742" s="217"/>
      <c r="B742" s="218"/>
      <c r="C742" s="265" t="s">
        <v>1042</v>
      </c>
      <c r="D742" s="255"/>
      <c r="E742" s="256">
        <v>10</v>
      </c>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356</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3" x14ac:dyDescent="0.2">
      <c r="A743" s="217"/>
      <c r="B743" s="218"/>
      <c r="C743" s="265" t="s">
        <v>1043</v>
      </c>
      <c r="D743" s="255"/>
      <c r="E743" s="256">
        <v>6</v>
      </c>
      <c r="F743" s="220"/>
      <c r="G743" s="220"/>
      <c r="H743" s="220"/>
      <c r="I743" s="220"/>
      <c r="J743" s="220"/>
      <c r="K743" s="220"/>
      <c r="L743" s="220"/>
      <c r="M743" s="220"/>
      <c r="N743" s="219"/>
      <c r="O743" s="219"/>
      <c r="P743" s="219"/>
      <c r="Q743" s="219"/>
      <c r="R743" s="220"/>
      <c r="S743" s="220"/>
      <c r="T743" s="220"/>
      <c r="U743" s="220"/>
      <c r="V743" s="220"/>
      <c r="W743" s="220"/>
      <c r="X743" s="220"/>
      <c r="Y743" s="220"/>
      <c r="Z743" s="210"/>
      <c r="AA743" s="210"/>
      <c r="AB743" s="210"/>
      <c r="AC743" s="210"/>
      <c r="AD743" s="210"/>
      <c r="AE743" s="210"/>
      <c r="AF743" s="210"/>
      <c r="AG743" s="210" t="s">
        <v>356</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3" x14ac:dyDescent="0.2">
      <c r="A744" s="217"/>
      <c r="B744" s="218"/>
      <c r="C744" s="265" t="s">
        <v>1044</v>
      </c>
      <c r="D744" s="255"/>
      <c r="E744" s="256">
        <v>7</v>
      </c>
      <c r="F744" s="220"/>
      <c r="G744" s="220"/>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356</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3" x14ac:dyDescent="0.2">
      <c r="A745" s="217"/>
      <c r="B745" s="218"/>
      <c r="C745" s="265" t="s">
        <v>1045</v>
      </c>
      <c r="D745" s="255"/>
      <c r="E745" s="256">
        <v>5</v>
      </c>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356</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
      <c r="A746" s="217"/>
      <c r="B746" s="218"/>
      <c r="C746" s="265" t="s">
        <v>1046</v>
      </c>
      <c r="D746" s="255"/>
      <c r="E746" s="256">
        <v>4</v>
      </c>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356</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3" x14ac:dyDescent="0.2">
      <c r="A747" s="217"/>
      <c r="B747" s="218"/>
      <c r="C747" s="265" t="s">
        <v>1047</v>
      </c>
      <c r="D747" s="255"/>
      <c r="E747" s="256">
        <v>4</v>
      </c>
      <c r="F747" s="220"/>
      <c r="G747" s="220"/>
      <c r="H747" s="220"/>
      <c r="I747" s="220"/>
      <c r="J747" s="220"/>
      <c r="K747" s="220"/>
      <c r="L747" s="220"/>
      <c r="M747" s="220"/>
      <c r="N747" s="219"/>
      <c r="O747" s="219"/>
      <c r="P747" s="219"/>
      <c r="Q747" s="219"/>
      <c r="R747" s="220"/>
      <c r="S747" s="220"/>
      <c r="T747" s="220"/>
      <c r="U747" s="220"/>
      <c r="V747" s="220"/>
      <c r="W747" s="220"/>
      <c r="X747" s="220"/>
      <c r="Y747" s="220"/>
      <c r="Z747" s="210"/>
      <c r="AA747" s="210"/>
      <c r="AB747" s="210"/>
      <c r="AC747" s="210"/>
      <c r="AD747" s="210"/>
      <c r="AE747" s="210"/>
      <c r="AF747" s="210"/>
      <c r="AG747" s="210" t="s">
        <v>356</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3" x14ac:dyDescent="0.2">
      <c r="A748" s="217"/>
      <c r="B748" s="218"/>
      <c r="C748" s="265" t="s">
        <v>1048</v>
      </c>
      <c r="D748" s="255"/>
      <c r="E748" s="256">
        <v>6</v>
      </c>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356</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1" x14ac:dyDescent="0.2">
      <c r="A749" s="232">
        <v>92</v>
      </c>
      <c r="B749" s="233" t="s">
        <v>1049</v>
      </c>
      <c r="C749" s="250" t="s">
        <v>1050</v>
      </c>
      <c r="D749" s="234" t="s">
        <v>450</v>
      </c>
      <c r="E749" s="235">
        <v>214.8</v>
      </c>
      <c r="F749" s="236"/>
      <c r="G749" s="237">
        <f>ROUND(E749*F749,2)</f>
        <v>0</v>
      </c>
      <c r="H749" s="236"/>
      <c r="I749" s="237">
        <f>ROUND(E749*H749,2)</f>
        <v>0</v>
      </c>
      <c r="J749" s="236"/>
      <c r="K749" s="237">
        <f>ROUND(E749*J749,2)</f>
        <v>0</v>
      </c>
      <c r="L749" s="237">
        <v>21</v>
      </c>
      <c r="M749" s="237">
        <f>G749*(1+L749/100)</f>
        <v>0</v>
      </c>
      <c r="N749" s="235">
        <v>2.9E-4</v>
      </c>
      <c r="O749" s="235">
        <f>ROUND(E749*N749,2)</f>
        <v>0.06</v>
      </c>
      <c r="P749" s="235">
        <v>0</v>
      </c>
      <c r="Q749" s="235">
        <f>ROUND(E749*P749,2)</f>
        <v>0</v>
      </c>
      <c r="R749" s="237" t="s">
        <v>993</v>
      </c>
      <c r="S749" s="237" t="s">
        <v>302</v>
      </c>
      <c r="T749" s="238" t="s">
        <v>354</v>
      </c>
      <c r="U749" s="220">
        <v>0.14000000000000001</v>
      </c>
      <c r="V749" s="220">
        <f>ROUND(E749*U749,2)</f>
        <v>30.07</v>
      </c>
      <c r="W749" s="220"/>
      <c r="X749" s="220" t="s">
        <v>314</v>
      </c>
      <c r="Y749" s="220" t="s">
        <v>305</v>
      </c>
      <c r="Z749" s="210"/>
      <c r="AA749" s="210"/>
      <c r="AB749" s="210"/>
      <c r="AC749" s="210"/>
      <c r="AD749" s="210"/>
      <c r="AE749" s="210"/>
      <c r="AF749" s="210"/>
      <c r="AG749" s="210" t="s">
        <v>642</v>
      </c>
      <c r="AH749" s="210"/>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2" x14ac:dyDescent="0.2">
      <c r="A750" s="217"/>
      <c r="B750" s="218"/>
      <c r="C750" s="265" t="s">
        <v>1051</v>
      </c>
      <c r="D750" s="255"/>
      <c r="E750" s="256">
        <v>9</v>
      </c>
      <c r="F750" s="220"/>
      <c r="G750" s="220"/>
      <c r="H750" s="220"/>
      <c r="I750" s="220"/>
      <c r="J750" s="220"/>
      <c r="K750" s="220"/>
      <c r="L750" s="220"/>
      <c r="M750" s="220"/>
      <c r="N750" s="219"/>
      <c r="O750" s="219"/>
      <c r="P750" s="219"/>
      <c r="Q750" s="219"/>
      <c r="R750" s="220"/>
      <c r="S750" s="220"/>
      <c r="T750" s="220"/>
      <c r="U750" s="220"/>
      <c r="V750" s="220"/>
      <c r="W750" s="220"/>
      <c r="X750" s="220"/>
      <c r="Y750" s="220"/>
      <c r="Z750" s="210"/>
      <c r="AA750" s="210"/>
      <c r="AB750" s="210"/>
      <c r="AC750" s="210"/>
      <c r="AD750" s="210"/>
      <c r="AE750" s="210"/>
      <c r="AF750" s="210"/>
      <c r="AG750" s="210" t="s">
        <v>356</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outlineLevel="3" x14ac:dyDescent="0.2">
      <c r="A751" s="217"/>
      <c r="B751" s="218"/>
      <c r="C751" s="265" t="s">
        <v>1052</v>
      </c>
      <c r="D751" s="255"/>
      <c r="E751" s="256">
        <v>19.8</v>
      </c>
      <c r="F751" s="220"/>
      <c r="G751" s="220"/>
      <c r="H751" s="220"/>
      <c r="I751" s="220"/>
      <c r="J751" s="220"/>
      <c r="K751" s="220"/>
      <c r="L751" s="220"/>
      <c r="M751" s="220"/>
      <c r="N751" s="219"/>
      <c r="O751" s="219"/>
      <c r="P751" s="219"/>
      <c r="Q751" s="219"/>
      <c r="R751" s="220"/>
      <c r="S751" s="220"/>
      <c r="T751" s="220"/>
      <c r="U751" s="220"/>
      <c r="V751" s="220"/>
      <c r="W751" s="220"/>
      <c r="X751" s="220"/>
      <c r="Y751" s="220"/>
      <c r="Z751" s="210"/>
      <c r="AA751" s="210"/>
      <c r="AB751" s="210"/>
      <c r="AC751" s="210"/>
      <c r="AD751" s="210"/>
      <c r="AE751" s="210"/>
      <c r="AF751" s="210"/>
      <c r="AG751" s="210" t="s">
        <v>356</v>
      </c>
      <c r="AH751" s="210">
        <v>0</v>
      </c>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3" x14ac:dyDescent="0.2">
      <c r="A752" s="217"/>
      <c r="B752" s="218"/>
      <c r="C752" s="265" t="s">
        <v>1053</v>
      </c>
      <c r="D752" s="255"/>
      <c r="E752" s="256">
        <v>7.2</v>
      </c>
      <c r="F752" s="220"/>
      <c r="G752" s="220"/>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356</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
      <c r="A753" s="217"/>
      <c r="B753" s="218"/>
      <c r="C753" s="265" t="s">
        <v>1054</v>
      </c>
      <c r="D753" s="255"/>
      <c r="E753" s="256">
        <v>9.6</v>
      </c>
      <c r="F753" s="220"/>
      <c r="G753" s="220"/>
      <c r="H753" s="220"/>
      <c r="I753" s="220"/>
      <c r="J753" s="220"/>
      <c r="K753" s="220"/>
      <c r="L753" s="220"/>
      <c r="M753" s="220"/>
      <c r="N753" s="219"/>
      <c r="O753" s="219"/>
      <c r="P753" s="219"/>
      <c r="Q753" s="219"/>
      <c r="R753" s="220"/>
      <c r="S753" s="220"/>
      <c r="T753" s="220"/>
      <c r="U753" s="220"/>
      <c r="V753" s="220"/>
      <c r="W753" s="220"/>
      <c r="X753" s="220"/>
      <c r="Y753" s="220"/>
      <c r="Z753" s="210"/>
      <c r="AA753" s="210"/>
      <c r="AB753" s="210"/>
      <c r="AC753" s="210"/>
      <c r="AD753" s="210"/>
      <c r="AE753" s="210"/>
      <c r="AF753" s="210"/>
      <c r="AG753" s="210" t="s">
        <v>356</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3" x14ac:dyDescent="0.2">
      <c r="A754" s="217"/>
      <c r="B754" s="218"/>
      <c r="C754" s="265" t="s">
        <v>1055</v>
      </c>
      <c r="D754" s="255"/>
      <c r="E754" s="256">
        <v>7.2</v>
      </c>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356</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3" x14ac:dyDescent="0.2">
      <c r="A755" s="217"/>
      <c r="B755" s="218"/>
      <c r="C755" s="265" t="s">
        <v>1056</v>
      </c>
      <c r="D755" s="255"/>
      <c r="E755" s="256">
        <v>12</v>
      </c>
      <c r="F755" s="220"/>
      <c r="G755" s="220"/>
      <c r="H755" s="220"/>
      <c r="I755" s="220"/>
      <c r="J755" s="220"/>
      <c r="K755" s="220"/>
      <c r="L755" s="220"/>
      <c r="M755" s="220"/>
      <c r="N755" s="219"/>
      <c r="O755" s="219"/>
      <c r="P755" s="219"/>
      <c r="Q755" s="219"/>
      <c r="R755" s="220"/>
      <c r="S755" s="220"/>
      <c r="T755" s="220"/>
      <c r="U755" s="220"/>
      <c r="V755" s="220"/>
      <c r="W755" s="220"/>
      <c r="X755" s="220"/>
      <c r="Y755" s="220"/>
      <c r="Z755" s="210"/>
      <c r="AA755" s="210"/>
      <c r="AB755" s="210"/>
      <c r="AC755" s="210"/>
      <c r="AD755" s="210"/>
      <c r="AE755" s="210"/>
      <c r="AF755" s="210"/>
      <c r="AG755" s="210" t="s">
        <v>356</v>
      </c>
      <c r="AH755" s="210">
        <v>0</v>
      </c>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3" x14ac:dyDescent="0.2">
      <c r="A756" s="217"/>
      <c r="B756" s="218"/>
      <c r="C756" s="265" t="s">
        <v>1057</v>
      </c>
      <c r="D756" s="255"/>
      <c r="E756" s="256">
        <v>9.6</v>
      </c>
      <c r="F756" s="220"/>
      <c r="G756" s="220"/>
      <c r="H756" s="220"/>
      <c r="I756" s="220"/>
      <c r="J756" s="220"/>
      <c r="K756" s="220"/>
      <c r="L756" s="220"/>
      <c r="M756" s="220"/>
      <c r="N756" s="219"/>
      <c r="O756" s="219"/>
      <c r="P756" s="219"/>
      <c r="Q756" s="219"/>
      <c r="R756" s="220"/>
      <c r="S756" s="220"/>
      <c r="T756" s="220"/>
      <c r="U756" s="220"/>
      <c r="V756" s="220"/>
      <c r="W756" s="220"/>
      <c r="X756" s="220"/>
      <c r="Y756" s="220"/>
      <c r="Z756" s="210"/>
      <c r="AA756" s="210"/>
      <c r="AB756" s="210"/>
      <c r="AC756" s="210"/>
      <c r="AD756" s="210"/>
      <c r="AE756" s="210"/>
      <c r="AF756" s="210"/>
      <c r="AG756" s="210" t="s">
        <v>356</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
      <c r="A757" s="217"/>
      <c r="B757" s="218"/>
      <c r="C757" s="265" t="s">
        <v>1058</v>
      </c>
      <c r="D757" s="255"/>
      <c r="E757" s="256">
        <v>9.6</v>
      </c>
      <c r="F757" s="220"/>
      <c r="G757" s="220"/>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356</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3" x14ac:dyDescent="0.2">
      <c r="A758" s="217"/>
      <c r="B758" s="218"/>
      <c r="C758" s="265" t="s">
        <v>1059</v>
      </c>
      <c r="D758" s="255"/>
      <c r="E758" s="256">
        <v>12</v>
      </c>
      <c r="F758" s="220"/>
      <c r="G758" s="220"/>
      <c r="H758" s="220"/>
      <c r="I758" s="220"/>
      <c r="J758" s="220"/>
      <c r="K758" s="220"/>
      <c r="L758" s="220"/>
      <c r="M758" s="220"/>
      <c r="N758" s="219"/>
      <c r="O758" s="219"/>
      <c r="P758" s="219"/>
      <c r="Q758" s="219"/>
      <c r="R758" s="220"/>
      <c r="S758" s="220"/>
      <c r="T758" s="220"/>
      <c r="U758" s="220"/>
      <c r="V758" s="220"/>
      <c r="W758" s="220"/>
      <c r="X758" s="220"/>
      <c r="Y758" s="220"/>
      <c r="Z758" s="210"/>
      <c r="AA758" s="210"/>
      <c r="AB758" s="210"/>
      <c r="AC758" s="210"/>
      <c r="AD758" s="210"/>
      <c r="AE758" s="210"/>
      <c r="AF758" s="210"/>
      <c r="AG758" s="210" t="s">
        <v>356</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3" x14ac:dyDescent="0.2">
      <c r="A759" s="217"/>
      <c r="B759" s="218"/>
      <c r="C759" s="265" t="s">
        <v>1060</v>
      </c>
      <c r="D759" s="255"/>
      <c r="E759" s="256">
        <v>12</v>
      </c>
      <c r="F759" s="220"/>
      <c r="G759" s="220"/>
      <c r="H759" s="220"/>
      <c r="I759" s="220"/>
      <c r="J759" s="220"/>
      <c r="K759" s="220"/>
      <c r="L759" s="220"/>
      <c r="M759" s="220"/>
      <c r="N759" s="219"/>
      <c r="O759" s="219"/>
      <c r="P759" s="219"/>
      <c r="Q759" s="219"/>
      <c r="R759" s="220"/>
      <c r="S759" s="220"/>
      <c r="T759" s="220"/>
      <c r="U759" s="220"/>
      <c r="V759" s="220"/>
      <c r="W759" s="220"/>
      <c r="X759" s="220"/>
      <c r="Y759" s="220"/>
      <c r="Z759" s="210"/>
      <c r="AA759" s="210"/>
      <c r="AB759" s="210"/>
      <c r="AC759" s="210"/>
      <c r="AD759" s="210"/>
      <c r="AE759" s="210"/>
      <c r="AF759" s="210"/>
      <c r="AG759" s="210" t="s">
        <v>356</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3" x14ac:dyDescent="0.2">
      <c r="A760" s="217"/>
      <c r="B760" s="218"/>
      <c r="C760" s="265" t="s">
        <v>1061</v>
      </c>
      <c r="D760" s="255"/>
      <c r="E760" s="256">
        <v>9.6</v>
      </c>
      <c r="F760" s="220"/>
      <c r="G760" s="220"/>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356</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3" x14ac:dyDescent="0.2">
      <c r="A761" s="217"/>
      <c r="B761" s="218"/>
      <c r="C761" s="265" t="s">
        <v>1062</v>
      </c>
      <c r="D761" s="255"/>
      <c r="E761" s="256">
        <v>12</v>
      </c>
      <c r="F761" s="220"/>
      <c r="G761" s="220"/>
      <c r="H761" s="220"/>
      <c r="I761" s="220"/>
      <c r="J761" s="220"/>
      <c r="K761" s="220"/>
      <c r="L761" s="220"/>
      <c r="M761" s="220"/>
      <c r="N761" s="219"/>
      <c r="O761" s="219"/>
      <c r="P761" s="219"/>
      <c r="Q761" s="219"/>
      <c r="R761" s="220"/>
      <c r="S761" s="220"/>
      <c r="T761" s="220"/>
      <c r="U761" s="220"/>
      <c r="V761" s="220"/>
      <c r="W761" s="220"/>
      <c r="X761" s="220"/>
      <c r="Y761" s="220"/>
      <c r="Z761" s="210"/>
      <c r="AA761" s="210"/>
      <c r="AB761" s="210"/>
      <c r="AC761" s="210"/>
      <c r="AD761" s="210"/>
      <c r="AE761" s="210"/>
      <c r="AF761" s="210"/>
      <c r="AG761" s="210" t="s">
        <v>356</v>
      </c>
      <c r="AH761" s="210">
        <v>0</v>
      </c>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3" x14ac:dyDescent="0.2">
      <c r="A762" s="217"/>
      <c r="B762" s="218"/>
      <c r="C762" s="265" t="s">
        <v>1063</v>
      </c>
      <c r="D762" s="255"/>
      <c r="E762" s="256">
        <v>9.6</v>
      </c>
      <c r="F762" s="220"/>
      <c r="G762" s="220"/>
      <c r="H762" s="220"/>
      <c r="I762" s="220"/>
      <c r="J762" s="220"/>
      <c r="K762" s="220"/>
      <c r="L762" s="220"/>
      <c r="M762" s="220"/>
      <c r="N762" s="219"/>
      <c r="O762" s="219"/>
      <c r="P762" s="219"/>
      <c r="Q762" s="219"/>
      <c r="R762" s="220"/>
      <c r="S762" s="220"/>
      <c r="T762" s="220"/>
      <c r="U762" s="220"/>
      <c r="V762" s="220"/>
      <c r="W762" s="220"/>
      <c r="X762" s="220"/>
      <c r="Y762" s="220"/>
      <c r="Z762" s="210"/>
      <c r="AA762" s="210"/>
      <c r="AB762" s="210"/>
      <c r="AC762" s="210"/>
      <c r="AD762" s="210"/>
      <c r="AE762" s="210"/>
      <c r="AF762" s="210"/>
      <c r="AG762" s="210" t="s">
        <v>356</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3" x14ac:dyDescent="0.2">
      <c r="A763" s="217"/>
      <c r="B763" s="218"/>
      <c r="C763" s="265" t="s">
        <v>1064</v>
      </c>
      <c r="D763" s="255"/>
      <c r="E763" s="256">
        <v>14.4</v>
      </c>
      <c r="F763" s="220"/>
      <c r="G763" s="220"/>
      <c r="H763" s="220"/>
      <c r="I763" s="220"/>
      <c r="J763" s="220"/>
      <c r="K763" s="220"/>
      <c r="L763" s="220"/>
      <c r="M763" s="220"/>
      <c r="N763" s="219"/>
      <c r="O763" s="219"/>
      <c r="P763" s="219"/>
      <c r="Q763" s="219"/>
      <c r="R763" s="220"/>
      <c r="S763" s="220"/>
      <c r="T763" s="220"/>
      <c r="U763" s="220"/>
      <c r="V763" s="220"/>
      <c r="W763" s="220"/>
      <c r="X763" s="220"/>
      <c r="Y763" s="220"/>
      <c r="Z763" s="210"/>
      <c r="AA763" s="210"/>
      <c r="AB763" s="210"/>
      <c r="AC763" s="210"/>
      <c r="AD763" s="210"/>
      <c r="AE763" s="210"/>
      <c r="AF763" s="210"/>
      <c r="AG763" s="210" t="s">
        <v>356</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3" x14ac:dyDescent="0.2">
      <c r="A764" s="217"/>
      <c r="B764" s="218"/>
      <c r="C764" s="265" t="s">
        <v>1065</v>
      </c>
      <c r="D764" s="255"/>
      <c r="E764" s="256">
        <v>9.6</v>
      </c>
      <c r="F764" s="220"/>
      <c r="G764" s="220"/>
      <c r="H764" s="220"/>
      <c r="I764" s="220"/>
      <c r="J764" s="220"/>
      <c r="K764" s="220"/>
      <c r="L764" s="220"/>
      <c r="M764" s="220"/>
      <c r="N764" s="219"/>
      <c r="O764" s="219"/>
      <c r="P764" s="219"/>
      <c r="Q764" s="219"/>
      <c r="R764" s="220"/>
      <c r="S764" s="220"/>
      <c r="T764" s="220"/>
      <c r="U764" s="220"/>
      <c r="V764" s="220"/>
      <c r="W764" s="220"/>
      <c r="X764" s="220"/>
      <c r="Y764" s="220"/>
      <c r="Z764" s="210"/>
      <c r="AA764" s="210"/>
      <c r="AB764" s="210"/>
      <c r="AC764" s="210"/>
      <c r="AD764" s="210"/>
      <c r="AE764" s="210"/>
      <c r="AF764" s="210"/>
      <c r="AG764" s="210" t="s">
        <v>356</v>
      </c>
      <c r="AH764" s="210">
        <v>0</v>
      </c>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3" x14ac:dyDescent="0.2">
      <c r="A765" s="217"/>
      <c r="B765" s="218"/>
      <c r="C765" s="265" t="s">
        <v>1066</v>
      </c>
      <c r="D765" s="255"/>
      <c r="E765" s="256">
        <v>12</v>
      </c>
      <c r="F765" s="220"/>
      <c r="G765" s="220"/>
      <c r="H765" s="220"/>
      <c r="I765" s="220"/>
      <c r="J765" s="220"/>
      <c r="K765" s="220"/>
      <c r="L765" s="220"/>
      <c r="M765" s="220"/>
      <c r="N765" s="219"/>
      <c r="O765" s="219"/>
      <c r="P765" s="219"/>
      <c r="Q765" s="219"/>
      <c r="R765" s="220"/>
      <c r="S765" s="220"/>
      <c r="T765" s="220"/>
      <c r="U765" s="220"/>
      <c r="V765" s="220"/>
      <c r="W765" s="220"/>
      <c r="X765" s="220"/>
      <c r="Y765" s="220"/>
      <c r="Z765" s="210"/>
      <c r="AA765" s="210"/>
      <c r="AB765" s="210"/>
      <c r="AC765" s="210"/>
      <c r="AD765" s="210"/>
      <c r="AE765" s="210"/>
      <c r="AF765" s="210"/>
      <c r="AG765" s="210" t="s">
        <v>356</v>
      </c>
      <c r="AH765" s="210">
        <v>0</v>
      </c>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3" x14ac:dyDescent="0.2">
      <c r="A766" s="217"/>
      <c r="B766" s="218"/>
      <c r="C766" s="265" t="s">
        <v>1067</v>
      </c>
      <c r="D766" s="255"/>
      <c r="E766" s="256">
        <v>9</v>
      </c>
      <c r="F766" s="220"/>
      <c r="G766" s="220"/>
      <c r="H766" s="220"/>
      <c r="I766" s="220"/>
      <c r="J766" s="220"/>
      <c r="K766" s="220"/>
      <c r="L766" s="220"/>
      <c r="M766" s="220"/>
      <c r="N766" s="219"/>
      <c r="O766" s="219"/>
      <c r="P766" s="219"/>
      <c r="Q766" s="219"/>
      <c r="R766" s="220"/>
      <c r="S766" s="220"/>
      <c r="T766" s="220"/>
      <c r="U766" s="220"/>
      <c r="V766" s="220"/>
      <c r="W766" s="220"/>
      <c r="X766" s="220"/>
      <c r="Y766" s="220"/>
      <c r="Z766" s="210"/>
      <c r="AA766" s="210"/>
      <c r="AB766" s="210"/>
      <c r="AC766" s="210"/>
      <c r="AD766" s="210"/>
      <c r="AE766" s="210"/>
      <c r="AF766" s="210"/>
      <c r="AG766" s="210" t="s">
        <v>356</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3" x14ac:dyDescent="0.2">
      <c r="A767" s="217"/>
      <c r="B767" s="218"/>
      <c r="C767" s="265" t="s">
        <v>1068</v>
      </c>
      <c r="D767" s="255"/>
      <c r="E767" s="256">
        <v>7.2</v>
      </c>
      <c r="F767" s="220"/>
      <c r="G767" s="220"/>
      <c r="H767" s="220"/>
      <c r="I767" s="220"/>
      <c r="J767" s="220"/>
      <c r="K767" s="220"/>
      <c r="L767" s="220"/>
      <c r="M767" s="220"/>
      <c r="N767" s="219"/>
      <c r="O767" s="219"/>
      <c r="P767" s="219"/>
      <c r="Q767" s="219"/>
      <c r="R767" s="220"/>
      <c r="S767" s="220"/>
      <c r="T767" s="220"/>
      <c r="U767" s="220"/>
      <c r="V767" s="220"/>
      <c r="W767" s="220"/>
      <c r="X767" s="220"/>
      <c r="Y767" s="220"/>
      <c r="Z767" s="210"/>
      <c r="AA767" s="210"/>
      <c r="AB767" s="210"/>
      <c r="AC767" s="210"/>
      <c r="AD767" s="210"/>
      <c r="AE767" s="210"/>
      <c r="AF767" s="210"/>
      <c r="AG767" s="210" t="s">
        <v>356</v>
      </c>
      <c r="AH767" s="210">
        <v>0</v>
      </c>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outlineLevel="3" x14ac:dyDescent="0.2">
      <c r="A768" s="217"/>
      <c r="B768" s="218"/>
      <c r="C768" s="265" t="s">
        <v>1069</v>
      </c>
      <c r="D768" s="255"/>
      <c r="E768" s="256">
        <v>7.2</v>
      </c>
      <c r="F768" s="220"/>
      <c r="G768" s="220"/>
      <c r="H768" s="220"/>
      <c r="I768" s="220"/>
      <c r="J768" s="220"/>
      <c r="K768" s="220"/>
      <c r="L768" s="220"/>
      <c r="M768" s="220"/>
      <c r="N768" s="219"/>
      <c r="O768" s="219"/>
      <c r="P768" s="219"/>
      <c r="Q768" s="219"/>
      <c r="R768" s="220"/>
      <c r="S768" s="220"/>
      <c r="T768" s="220"/>
      <c r="U768" s="220"/>
      <c r="V768" s="220"/>
      <c r="W768" s="220"/>
      <c r="X768" s="220"/>
      <c r="Y768" s="220"/>
      <c r="Z768" s="210"/>
      <c r="AA768" s="210"/>
      <c r="AB768" s="210"/>
      <c r="AC768" s="210"/>
      <c r="AD768" s="210"/>
      <c r="AE768" s="210"/>
      <c r="AF768" s="210"/>
      <c r="AG768" s="210" t="s">
        <v>356</v>
      </c>
      <c r="AH768" s="210">
        <v>0</v>
      </c>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3" x14ac:dyDescent="0.2">
      <c r="A769" s="217"/>
      <c r="B769" s="218"/>
      <c r="C769" s="265" t="s">
        <v>1070</v>
      </c>
      <c r="D769" s="255"/>
      <c r="E769" s="256">
        <v>7.2</v>
      </c>
      <c r="F769" s="220"/>
      <c r="G769" s="220"/>
      <c r="H769" s="220"/>
      <c r="I769" s="220"/>
      <c r="J769" s="220"/>
      <c r="K769" s="220"/>
      <c r="L769" s="220"/>
      <c r="M769" s="220"/>
      <c r="N769" s="219"/>
      <c r="O769" s="219"/>
      <c r="P769" s="219"/>
      <c r="Q769" s="219"/>
      <c r="R769" s="220"/>
      <c r="S769" s="220"/>
      <c r="T769" s="220"/>
      <c r="U769" s="220"/>
      <c r="V769" s="220"/>
      <c r="W769" s="220"/>
      <c r="X769" s="220"/>
      <c r="Y769" s="220"/>
      <c r="Z769" s="210"/>
      <c r="AA769" s="210"/>
      <c r="AB769" s="210"/>
      <c r="AC769" s="210"/>
      <c r="AD769" s="210"/>
      <c r="AE769" s="210"/>
      <c r="AF769" s="210"/>
      <c r="AG769" s="210" t="s">
        <v>356</v>
      </c>
      <c r="AH769" s="210">
        <v>0</v>
      </c>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3" x14ac:dyDescent="0.2">
      <c r="A770" s="217"/>
      <c r="B770" s="218"/>
      <c r="C770" s="265" t="s">
        <v>1071</v>
      </c>
      <c r="D770" s="255"/>
      <c r="E770" s="256">
        <v>9</v>
      </c>
      <c r="F770" s="220"/>
      <c r="G770" s="220"/>
      <c r="H770" s="220"/>
      <c r="I770" s="220"/>
      <c r="J770" s="220"/>
      <c r="K770" s="220"/>
      <c r="L770" s="220"/>
      <c r="M770" s="220"/>
      <c r="N770" s="219"/>
      <c r="O770" s="219"/>
      <c r="P770" s="219"/>
      <c r="Q770" s="219"/>
      <c r="R770" s="220"/>
      <c r="S770" s="220"/>
      <c r="T770" s="220"/>
      <c r="U770" s="220"/>
      <c r="V770" s="220"/>
      <c r="W770" s="220"/>
      <c r="X770" s="220"/>
      <c r="Y770" s="220"/>
      <c r="Z770" s="210"/>
      <c r="AA770" s="210"/>
      <c r="AB770" s="210"/>
      <c r="AC770" s="210"/>
      <c r="AD770" s="210"/>
      <c r="AE770" s="210"/>
      <c r="AF770" s="210"/>
      <c r="AG770" s="210" t="s">
        <v>356</v>
      </c>
      <c r="AH770" s="210">
        <v>0</v>
      </c>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1" x14ac:dyDescent="0.2">
      <c r="A771" s="232">
        <v>93</v>
      </c>
      <c r="B771" s="233" t="s">
        <v>1072</v>
      </c>
      <c r="C771" s="250" t="s">
        <v>1073</v>
      </c>
      <c r="D771" s="234" t="s">
        <v>372</v>
      </c>
      <c r="E771" s="235">
        <v>243.79</v>
      </c>
      <c r="F771" s="236"/>
      <c r="G771" s="237">
        <f>ROUND(E771*F771,2)</f>
        <v>0</v>
      </c>
      <c r="H771" s="236"/>
      <c r="I771" s="237">
        <f>ROUND(E771*H771,2)</f>
        <v>0</v>
      </c>
      <c r="J771" s="236"/>
      <c r="K771" s="237">
        <f>ROUND(E771*J771,2)</f>
        <v>0</v>
      </c>
      <c r="L771" s="237">
        <v>21</v>
      </c>
      <c r="M771" s="237">
        <f>G771*(1+L771/100)</f>
        <v>0</v>
      </c>
      <c r="N771" s="235">
        <v>5.1999999999999995E-4</v>
      </c>
      <c r="O771" s="235">
        <f>ROUND(E771*N771,2)</f>
        <v>0.13</v>
      </c>
      <c r="P771" s="235">
        <v>0</v>
      </c>
      <c r="Q771" s="235">
        <f>ROUND(E771*P771,2)</f>
        <v>0</v>
      </c>
      <c r="R771" s="237" t="s">
        <v>993</v>
      </c>
      <c r="S771" s="237" t="s">
        <v>302</v>
      </c>
      <c r="T771" s="238" t="s">
        <v>354</v>
      </c>
      <c r="U771" s="220">
        <v>0.16</v>
      </c>
      <c r="V771" s="220">
        <f>ROUND(E771*U771,2)</f>
        <v>39.01</v>
      </c>
      <c r="W771" s="220"/>
      <c r="X771" s="220" t="s">
        <v>314</v>
      </c>
      <c r="Y771" s="220" t="s">
        <v>305</v>
      </c>
      <c r="Z771" s="210"/>
      <c r="AA771" s="210"/>
      <c r="AB771" s="210"/>
      <c r="AC771" s="210"/>
      <c r="AD771" s="210"/>
      <c r="AE771" s="210"/>
      <c r="AF771" s="210"/>
      <c r="AG771" s="210" t="s">
        <v>642</v>
      </c>
      <c r="AH771" s="210"/>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ht="33.75" outlineLevel="2" x14ac:dyDescent="0.2">
      <c r="A772" s="217"/>
      <c r="B772" s="218"/>
      <c r="C772" s="265" t="s">
        <v>662</v>
      </c>
      <c r="D772" s="255"/>
      <c r="E772" s="256">
        <v>243.79</v>
      </c>
      <c r="F772" s="220"/>
      <c r="G772" s="220"/>
      <c r="H772" s="220"/>
      <c r="I772" s="220"/>
      <c r="J772" s="220"/>
      <c r="K772" s="220"/>
      <c r="L772" s="220"/>
      <c r="M772" s="220"/>
      <c r="N772" s="219"/>
      <c r="O772" s="219"/>
      <c r="P772" s="219"/>
      <c r="Q772" s="219"/>
      <c r="R772" s="220"/>
      <c r="S772" s="220"/>
      <c r="T772" s="220"/>
      <c r="U772" s="220"/>
      <c r="V772" s="220"/>
      <c r="W772" s="220"/>
      <c r="X772" s="220"/>
      <c r="Y772" s="220"/>
      <c r="Z772" s="210"/>
      <c r="AA772" s="210"/>
      <c r="AB772" s="210"/>
      <c r="AC772" s="210"/>
      <c r="AD772" s="210"/>
      <c r="AE772" s="210"/>
      <c r="AF772" s="210"/>
      <c r="AG772" s="210" t="s">
        <v>356</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1" x14ac:dyDescent="0.2">
      <c r="A773" s="232">
        <v>94</v>
      </c>
      <c r="B773" s="233" t="s">
        <v>1074</v>
      </c>
      <c r="C773" s="250" t="s">
        <v>1075</v>
      </c>
      <c r="D773" s="234" t="s">
        <v>450</v>
      </c>
      <c r="E773" s="235">
        <v>146.6</v>
      </c>
      <c r="F773" s="236"/>
      <c r="G773" s="237">
        <f>ROUND(E773*F773,2)</f>
        <v>0</v>
      </c>
      <c r="H773" s="236"/>
      <c r="I773" s="237">
        <f>ROUND(E773*H773,2)</f>
        <v>0</v>
      </c>
      <c r="J773" s="236"/>
      <c r="K773" s="237">
        <f>ROUND(E773*J773,2)</f>
        <v>0</v>
      </c>
      <c r="L773" s="237">
        <v>21</v>
      </c>
      <c r="M773" s="237">
        <f>G773*(1+L773/100)</f>
        <v>0</v>
      </c>
      <c r="N773" s="235">
        <v>0</v>
      </c>
      <c r="O773" s="235">
        <f>ROUND(E773*N773,2)</f>
        <v>0</v>
      </c>
      <c r="P773" s="235">
        <v>0</v>
      </c>
      <c r="Q773" s="235">
        <f>ROUND(E773*P773,2)</f>
        <v>0</v>
      </c>
      <c r="R773" s="237" t="s">
        <v>993</v>
      </c>
      <c r="S773" s="237" t="s">
        <v>302</v>
      </c>
      <c r="T773" s="238" t="s">
        <v>354</v>
      </c>
      <c r="U773" s="220">
        <v>0.1</v>
      </c>
      <c r="V773" s="220">
        <f>ROUND(E773*U773,2)</f>
        <v>14.66</v>
      </c>
      <c r="W773" s="220"/>
      <c r="X773" s="220" t="s">
        <v>314</v>
      </c>
      <c r="Y773" s="220" t="s">
        <v>305</v>
      </c>
      <c r="Z773" s="210"/>
      <c r="AA773" s="210"/>
      <c r="AB773" s="210"/>
      <c r="AC773" s="210"/>
      <c r="AD773" s="210"/>
      <c r="AE773" s="210"/>
      <c r="AF773" s="210"/>
      <c r="AG773" s="210" t="s">
        <v>642</v>
      </c>
      <c r="AH773" s="210"/>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2" x14ac:dyDescent="0.2">
      <c r="A774" s="217"/>
      <c r="B774" s="218"/>
      <c r="C774" s="265" t="s">
        <v>1076</v>
      </c>
      <c r="D774" s="255"/>
      <c r="E774" s="256">
        <v>146.6</v>
      </c>
      <c r="F774" s="220"/>
      <c r="G774" s="220"/>
      <c r="H774" s="220"/>
      <c r="I774" s="220"/>
      <c r="J774" s="220"/>
      <c r="K774" s="220"/>
      <c r="L774" s="220"/>
      <c r="M774" s="220"/>
      <c r="N774" s="219"/>
      <c r="O774" s="219"/>
      <c r="P774" s="219"/>
      <c r="Q774" s="219"/>
      <c r="R774" s="220"/>
      <c r="S774" s="220"/>
      <c r="T774" s="220"/>
      <c r="U774" s="220"/>
      <c r="V774" s="220"/>
      <c r="W774" s="220"/>
      <c r="X774" s="220"/>
      <c r="Y774" s="220"/>
      <c r="Z774" s="210"/>
      <c r="AA774" s="210"/>
      <c r="AB774" s="210"/>
      <c r="AC774" s="210"/>
      <c r="AD774" s="210"/>
      <c r="AE774" s="210"/>
      <c r="AF774" s="210"/>
      <c r="AG774" s="210" t="s">
        <v>356</v>
      </c>
      <c r="AH774" s="210">
        <v>0</v>
      </c>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1" x14ac:dyDescent="0.2">
      <c r="A775" s="232">
        <v>95</v>
      </c>
      <c r="B775" s="233" t="s">
        <v>1077</v>
      </c>
      <c r="C775" s="250" t="s">
        <v>1078</v>
      </c>
      <c r="D775" s="234" t="s">
        <v>372</v>
      </c>
      <c r="E775" s="235">
        <v>243.79</v>
      </c>
      <c r="F775" s="236"/>
      <c r="G775" s="237">
        <f>ROUND(E775*F775,2)</f>
        <v>0</v>
      </c>
      <c r="H775" s="236"/>
      <c r="I775" s="237">
        <f>ROUND(E775*H775,2)</f>
        <v>0</v>
      </c>
      <c r="J775" s="236"/>
      <c r="K775" s="237">
        <f>ROUND(E775*J775,2)</f>
        <v>0</v>
      </c>
      <c r="L775" s="237">
        <v>21</v>
      </c>
      <c r="M775" s="237">
        <f>G775*(1+L775/100)</f>
        <v>0</v>
      </c>
      <c r="N775" s="235">
        <v>1.6000000000000001E-4</v>
      </c>
      <c r="O775" s="235">
        <f>ROUND(E775*N775,2)</f>
        <v>0.04</v>
      </c>
      <c r="P775" s="235">
        <v>0</v>
      </c>
      <c r="Q775" s="235">
        <f>ROUND(E775*P775,2)</f>
        <v>0</v>
      </c>
      <c r="R775" s="237" t="s">
        <v>1079</v>
      </c>
      <c r="S775" s="237" t="s">
        <v>302</v>
      </c>
      <c r="T775" s="238" t="s">
        <v>354</v>
      </c>
      <c r="U775" s="220">
        <v>0.13500000000000001</v>
      </c>
      <c r="V775" s="220">
        <f>ROUND(E775*U775,2)</f>
        <v>32.909999999999997</v>
      </c>
      <c r="W775" s="220"/>
      <c r="X775" s="220" t="s">
        <v>314</v>
      </c>
      <c r="Y775" s="220" t="s">
        <v>305</v>
      </c>
      <c r="Z775" s="210"/>
      <c r="AA775" s="210"/>
      <c r="AB775" s="210"/>
      <c r="AC775" s="210"/>
      <c r="AD775" s="210"/>
      <c r="AE775" s="210"/>
      <c r="AF775" s="210"/>
      <c r="AG775" s="210" t="s">
        <v>642</v>
      </c>
      <c r="AH775" s="210"/>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ht="33.75" outlineLevel="2" x14ac:dyDescent="0.2">
      <c r="A776" s="217"/>
      <c r="B776" s="218"/>
      <c r="C776" s="265" t="s">
        <v>662</v>
      </c>
      <c r="D776" s="255"/>
      <c r="E776" s="256">
        <v>243.79</v>
      </c>
      <c r="F776" s="220"/>
      <c r="G776" s="220"/>
      <c r="H776" s="220"/>
      <c r="I776" s="220"/>
      <c r="J776" s="220"/>
      <c r="K776" s="220"/>
      <c r="L776" s="220"/>
      <c r="M776" s="220"/>
      <c r="N776" s="219"/>
      <c r="O776" s="219"/>
      <c r="P776" s="219"/>
      <c r="Q776" s="219"/>
      <c r="R776" s="220"/>
      <c r="S776" s="220"/>
      <c r="T776" s="220"/>
      <c r="U776" s="220"/>
      <c r="V776" s="220"/>
      <c r="W776" s="220"/>
      <c r="X776" s="220"/>
      <c r="Y776" s="220"/>
      <c r="Z776" s="210"/>
      <c r="AA776" s="210"/>
      <c r="AB776" s="210"/>
      <c r="AC776" s="210"/>
      <c r="AD776" s="210"/>
      <c r="AE776" s="210"/>
      <c r="AF776" s="210"/>
      <c r="AG776" s="210" t="s">
        <v>356</v>
      </c>
      <c r="AH776" s="210">
        <v>0</v>
      </c>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row>
    <row r="777" spans="1:60" outlineLevel="1" x14ac:dyDescent="0.2">
      <c r="A777" s="232">
        <v>96</v>
      </c>
      <c r="B777" s="233" t="s">
        <v>1080</v>
      </c>
      <c r="C777" s="250" t="s">
        <v>1081</v>
      </c>
      <c r="D777" s="234" t="s">
        <v>823</v>
      </c>
      <c r="E777" s="235">
        <v>81</v>
      </c>
      <c r="F777" s="236"/>
      <c r="G777" s="237">
        <f>ROUND(E777*F777,2)</f>
        <v>0</v>
      </c>
      <c r="H777" s="236"/>
      <c r="I777" s="237">
        <f>ROUND(E777*H777,2)</f>
        <v>0</v>
      </c>
      <c r="J777" s="236"/>
      <c r="K777" s="237">
        <f>ROUND(E777*J777,2)</f>
        <v>0</v>
      </c>
      <c r="L777" s="237">
        <v>21</v>
      </c>
      <c r="M777" s="237">
        <f>G777*(1+L777/100)</f>
        <v>0</v>
      </c>
      <c r="N777" s="235">
        <v>1.3999999999999999E-4</v>
      </c>
      <c r="O777" s="235">
        <f>ROUND(E777*N777,2)</f>
        <v>0.01</v>
      </c>
      <c r="P777" s="235">
        <v>0</v>
      </c>
      <c r="Q777" s="235">
        <f>ROUND(E777*P777,2)</f>
        <v>0</v>
      </c>
      <c r="R777" s="237"/>
      <c r="S777" s="237" t="s">
        <v>313</v>
      </c>
      <c r="T777" s="238" t="s">
        <v>303</v>
      </c>
      <c r="U777" s="220">
        <v>0</v>
      </c>
      <c r="V777" s="220">
        <f>ROUND(E777*U777,2)</f>
        <v>0</v>
      </c>
      <c r="W777" s="220"/>
      <c r="X777" s="220" t="s">
        <v>653</v>
      </c>
      <c r="Y777" s="220" t="s">
        <v>305</v>
      </c>
      <c r="Z777" s="210"/>
      <c r="AA777" s="210"/>
      <c r="AB777" s="210"/>
      <c r="AC777" s="210"/>
      <c r="AD777" s="210"/>
      <c r="AE777" s="210"/>
      <c r="AF777" s="210"/>
      <c r="AG777" s="210" t="s">
        <v>654</v>
      </c>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2" x14ac:dyDescent="0.2">
      <c r="A778" s="217"/>
      <c r="B778" s="218"/>
      <c r="C778" s="265" t="s">
        <v>1082</v>
      </c>
      <c r="D778" s="255"/>
      <c r="E778" s="256">
        <v>81</v>
      </c>
      <c r="F778" s="220"/>
      <c r="G778" s="220"/>
      <c r="H778" s="220"/>
      <c r="I778" s="220"/>
      <c r="J778" s="220"/>
      <c r="K778" s="220"/>
      <c r="L778" s="220"/>
      <c r="M778" s="220"/>
      <c r="N778" s="219"/>
      <c r="O778" s="219"/>
      <c r="P778" s="219"/>
      <c r="Q778" s="219"/>
      <c r="R778" s="220"/>
      <c r="S778" s="220"/>
      <c r="T778" s="220"/>
      <c r="U778" s="220"/>
      <c r="V778" s="220"/>
      <c r="W778" s="220"/>
      <c r="X778" s="220"/>
      <c r="Y778" s="220"/>
      <c r="Z778" s="210"/>
      <c r="AA778" s="210"/>
      <c r="AB778" s="210"/>
      <c r="AC778" s="210"/>
      <c r="AD778" s="210"/>
      <c r="AE778" s="210"/>
      <c r="AF778" s="210"/>
      <c r="AG778" s="210" t="s">
        <v>356</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1" x14ac:dyDescent="0.2">
      <c r="A779" s="232">
        <v>97</v>
      </c>
      <c r="B779" s="233" t="s">
        <v>1083</v>
      </c>
      <c r="C779" s="250" t="s">
        <v>1084</v>
      </c>
      <c r="D779" s="234" t="s">
        <v>372</v>
      </c>
      <c r="E779" s="235">
        <v>268.16899999999998</v>
      </c>
      <c r="F779" s="236"/>
      <c r="G779" s="237">
        <f>ROUND(E779*F779,2)</f>
        <v>0</v>
      </c>
      <c r="H779" s="236"/>
      <c r="I779" s="237">
        <f>ROUND(E779*H779,2)</f>
        <v>0</v>
      </c>
      <c r="J779" s="236"/>
      <c r="K779" s="237">
        <f>ROUND(E779*J779,2)</f>
        <v>0</v>
      </c>
      <c r="L779" s="237">
        <v>21</v>
      </c>
      <c r="M779" s="237">
        <f>G779*(1+L779/100)</f>
        <v>0</v>
      </c>
      <c r="N779" s="235">
        <v>1.4800000000000001E-2</v>
      </c>
      <c r="O779" s="235">
        <f>ROUND(E779*N779,2)</f>
        <v>3.97</v>
      </c>
      <c r="P779" s="235">
        <v>0</v>
      </c>
      <c r="Q779" s="235">
        <f>ROUND(E779*P779,2)</f>
        <v>0</v>
      </c>
      <c r="R779" s="237" t="s">
        <v>652</v>
      </c>
      <c r="S779" s="237" t="s">
        <v>302</v>
      </c>
      <c r="T779" s="238" t="s">
        <v>354</v>
      </c>
      <c r="U779" s="220">
        <v>0</v>
      </c>
      <c r="V779" s="220">
        <f>ROUND(E779*U779,2)</f>
        <v>0</v>
      </c>
      <c r="W779" s="220"/>
      <c r="X779" s="220" t="s">
        <v>653</v>
      </c>
      <c r="Y779" s="220" t="s">
        <v>305</v>
      </c>
      <c r="Z779" s="210"/>
      <c r="AA779" s="210"/>
      <c r="AB779" s="210"/>
      <c r="AC779" s="210"/>
      <c r="AD779" s="210"/>
      <c r="AE779" s="210"/>
      <c r="AF779" s="210"/>
      <c r="AG779" s="210" t="s">
        <v>654</v>
      </c>
      <c r="AH779" s="210"/>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2" x14ac:dyDescent="0.2">
      <c r="A780" s="217"/>
      <c r="B780" s="218"/>
      <c r="C780" s="265" t="s">
        <v>1085</v>
      </c>
      <c r="D780" s="255"/>
      <c r="E780" s="256">
        <v>268.16899999999998</v>
      </c>
      <c r="F780" s="220"/>
      <c r="G780" s="220"/>
      <c r="H780" s="220"/>
      <c r="I780" s="220"/>
      <c r="J780" s="220"/>
      <c r="K780" s="220"/>
      <c r="L780" s="220"/>
      <c r="M780" s="220"/>
      <c r="N780" s="219"/>
      <c r="O780" s="219"/>
      <c r="P780" s="219"/>
      <c r="Q780" s="219"/>
      <c r="R780" s="220"/>
      <c r="S780" s="220"/>
      <c r="T780" s="220"/>
      <c r="U780" s="220"/>
      <c r="V780" s="220"/>
      <c r="W780" s="220"/>
      <c r="X780" s="220"/>
      <c r="Y780" s="220"/>
      <c r="Z780" s="210"/>
      <c r="AA780" s="210"/>
      <c r="AB780" s="210"/>
      <c r="AC780" s="210"/>
      <c r="AD780" s="210"/>
      <c r="AE780" s="210"/>
      <c r="AF780" s="210"/>
      <c r="AG780" s="210" t="s">
        <v>356</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
      <c r="A781" s="232">
        <v>98</v>
      </c>
      <c r="B781" s="233" t="s">
        <v>1086</v>
      </c>
      <c r="C781" s="250" t="s">
        <v>1087</v>
      </c>
      <c r="D781" s="234" t="s">
        <v>701</v>
      </c>
      <c r="E781" s="235">
        <v>4.6642400000000004</v>
      </c>
      <c r="F781" s="236"/>
      <c r="G781" s="237">
        <f>ROUND(E781*F781,2)</f>
        <v>0</v>
      </c>
      <c r="H781" s="236"/>
      <c r="I781" s="237">
        <f>ROUND(E781*H781,2)</f>
        <v>0</v>
      </c>
      <c r="J781" s="236"/>
      <c r="K781" s="237">
        <f>ROUND(E781*J781,2)</f>
        <v>0</v>
      </c>
      <c r="L781" s="237">
        <v>21</v>
      </c>
      <c r="M781" s="237">
        <f>G781*(1+L781/100)</f>
        <v>0</v>
      </c>
      <c r="N781" s="235">
        <v>0</v>
      </c>
      <c r="O781" s="235">
        <f>ROUND(E781*N781,2)</f>
        <v>0</v>
      </c>
      <c r="P781" s="235">
        <v>0</v>
      </c>
      <c r="Q781" s="235">
        <f>ROUND(E781*P781,2)</f>
        <v>0</v>
      </c>
      <c r="R781" s="237" t="s">
        <v>993</v>
      </c>
      <c r="S781" s="237" t="s">
        <v>302</v>
      </c>
      <c r="T781" s="238" t="s">
        <v>354</v>
      </c>
      <c r="U781" s="220">
        <v>1.5980000000000001</v>
      </c>
      <c r="V781" s="220">
        <f>ROUND(E781*U781,2)</f>
        <v>7.45</v>
      </c>
      <c r="W781" s="220"/>
      <c r="X781" s="220" t="s">
        <v>314</v>
      </c>
      <c r="Y781" s="220" t="s">
        <v>305</v>
      </c>
      <c r="Z781" s="210"/>
      <c r="AA781" s="210"/>
      <c r="AB781" s="210"/>
      <c r="AC781" s="210"/>
      <c r="AD781" s="210"/>
      <c r="AE781" s="210"/>
      <c r="AF781" s="210"/>
      <c r="AG781" s="210" t="s">
        <v>642</v>
      </c>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2" x14ac:dyDescent="0.2">
      <c r="A782" s="217"/>
      <c r="B782" s="218"/>
      <c r="C782" s="266" t="s">
        <v>1088</v>
      </c>
      <c r="D782" s="263"/>
      <c r="E782" s="263"/>
      <c r="F782" s="263"/>
      <c r="G782" s="263"/>
      <c r="H782" s="220"/>
      <c r="I782" s="220"/>
      <c r="J782" s="220"/>
      <c r="K782" s="220"/>
      <c r="L782" s="220"/>
      <c r="M782" s="220"/>
      <c r="N782" s="219"/>
      <c r="O782" s="219"/>
      <c r="P782" s="219"/>
      <c r="Q782" s="219"/>
      <c r="R782" s="220"/>
      <c r="S782" s="220"/>
      <c r="T782" s="220"/>
      <c r="U782" s="220"/>
      <c r="V782" s="220"/>
      <c r="W782" s="220"/>
      <c r="X782" s="220"/>
      <c r="Y782" s="220"/>
      <c r="Z782" s="210"/>
      <c r="AA782" s="210"/>
      <c r="AB782" s="210"/>
      <c r="AC782" s="210"/>
      <c r="AD782" s="210"/>
      <c r="AE782" s="210"/>
      <c r="AF782" s="210"/>
      <c r="AG782" s="210" t="s">
        <v>374</v>
      </c>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x14ac:dyDescent="0.2">
      <c r="A783" s="225" t="s">
        <v>297</v>
      </c>
      <c r="B783" s="226" t="s">
        <v>202</v>
      </c>
      <c r="C783" s="248" t="s">
        <v>203</v>
      </c>
      <c r="D783" s="227"/>
      <c r="E783" s="228"/>
      <c r="F783" s="229"/>
      <c r="G783" s="229">
        <f>SUMIF(AG784:AG800,"&lt;&gt;NOR",G784:G800)</f>
        <v>0</v>
      </c>
      <c r="H783" s="229"/>
      <c r="I783" s="229">
        <f>SUM(I784:I800)</f>
        <v>0</v>
      </c>
      <c r="J783" s="229"/>
      <c r="K783" s="229">
        <f>SUM(K784:K800)</f>
        <v>0</v>
      </c>
      <c r="L783" s="229"/>
      <c r="M783" s="229">
        <f>SUM(M784:M800)</f>
        <v>0</v>
      </c>
      <c r="N783" s="228"/>
      <c r="O783" s="228">
        <f>SUM(O784:O800)</f>
        <v>0.95</v>
      </c>
      <c r="P783" s="228"/>
      <c r="Q783" s="228">
        <f>SUM(Q784:Q800)</f>
        <v>0</v>
      </c>
      <c r="R783" s="229"/>
      <c r="S783" s="229"/>
      <c r="T783" s="230"/>
      <c r="U783" s="224"/>
      <c r="V783" s="224">
        <f>SUM(V784:V800)</f>
        <v>46.589999999999996</v>
      </c>
      <c r="W783" s="224"/>
      <c r="X783" s="224"/>
      <c r="Y783" s="224"/>
      <c r="AG783" t="s">
        <v>298</v>
      </c>
    </row>
    <row r="784" spans="1:60" ht="22.5" outlineLevel="1" x14ac:dyDescent="0.2">
      <c r="A784" s="232">
        <v>99</v>
      </c>
      <c r="B784" s="233" t="s">
        <v>1089</v>
      </c>
      <c r="C784" s="250" t="s">
        <v>1090</v>
      </c>
      <c r="D784" s="234" t="s">
        <v>372</v>
      </c>
      <c r="E784" s="235">
        <v>52.85</v>
      </c>
      <c r="F784" s="236"/>
      <c r="G784" s="237">
        <f>ROUND(E784*F784,2)</f>
        <v>0</v>
      </c>
      <c r="H784" s="236"/>
      <c r="I784" s="237">
        <f>ROUND(E784*H784,2)</f>
        <v>0</v>
      </c>
      <c r="J784" s="236"/>
      <c r="K784" s="237">
        <f>ROUND(E784*J784,2)</f>
        <v>0</v>
      </c>
      <c r="L784" s="237">
        <v>21</v>
      </c>
      <c r="M784" s="237">
        <f>G784*(1+L784/100)</f>
        <v>0</v>
      </c>
      <c r="N784" s="235">
        <v>1.366E-2</v>
      </c>
      <c r="O784" s="235">
        <f>ROUND(E784*N784,2)</f>
        <v>0.72</v>
      </c>
      <c r="P784" s="235">
        <v>0</v>
      </c>
      <c r="Q784" s="235">
        <f>ROUND(E784*P784,2)</f>
        <v>0</v>
      </c>
      <c r="R784" s="237" t="s">
        <v>1091</v>
      </c>
      <c r="S784" s="237" t="s">
        <v>302</v>
      </c>
      <c r="T784" s="238" t="s">
        <v>354</v>
      </c>
      <c r="U784" s="220">
        <v>0.23200000000000001</v>
      </c>
      <c r="V784" s="220">
        <f>ROUND(E784*U784,2)</f>
        <v>12.26</v>
      </c>
      <c r="W784" s="220"/>
      <c r="X784" s="220" t="s">
        <v>314</v>
      </c>
      <c r="Y784" s="220" t="s">
        <v>305</v>
      </c>
      <c r="Z784" s="210"/>
      <c r="AA784" s="210"/>
      <c r="AB784" s="210"/>
      <c r="AC784" s="210"/>
      <c r="AD784" s="210"/>
      <c r="AE784" s="210"/>
      <c r="AF784" s="210"/>
      <c r="AG784" s="210" t="s">
        <v>1092</v>
      </c>
      <c r="AH784" s="210"/>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2" x14ac:dyDescent="0.2">
      <c r="A785" s="217"/>
      <c r="B785" s="218"/>
      <c r="C785" s="266" t="s">
        <v>1093</v>
      </c>
      <c r="D785" s="263"/>
      <c r="E785" s="263"/>
      <c r="F785" s="263"/>
      <c r="G785" s="263"/>
      <c r="H785" s="220"/>
      <c r="I785" s="220"/>
      <c r="J785" s="220"/>
      <c r="K785" s="220"/>
      <c r="L785" s="220"/>
      <c r="M785" s="220"/>
      <c r="N785" s="219"/>
      <c r="O785" s="219"/>
      <c r="P785" s="219"/>
      <c r="Q785" s="219"/>
      <c r="R785" s="220"/>
      <c r="S785" s="220"/>
      <c r="T785" s="220"/>
      <c r="U785" s="220"/>
      <c r="V785" s="220"/>
      <c r="W785" s="220"/>
      <c r="X785" s="220"/>
      <c r="Y785" s="220"/>
      <c r="Z785" s="210"/>
      <c r="AA785" s="210"/>
      <c r="AB785" s="210"/>
      <c r="AC785" s="210"/>
      <c r="AD785" s="210"/>
      <c r="AE785" s="210"/>
      <c r="AF785" s="210"/>
      <c r="AG785" s="210" t="s">
        <v>374</v>
      </c>
      <c r="AH785" s="210"/>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2" x14ac:dyDescent="0.2">
      <c r="A786" s="217"/>
      <c r="B786" s="218"/>
      <c r="C786" s="265" t="s">
        <v>1094</v>
      </c>
      <c r="D786" s="255"/>
      <c r="E786" s="256">
        <v>52.85</v>
      </c>
      <c r="F786" s="220"/>
      <c r="G786" s="220"/>
      <c r="H786" s="220"/>
      <c r="I786" s="220"/>
      <c r="J786" s="220"/>
      <c r="K786" s="220"/>
      <c r="L786" s="220"/>
      <c r="M786" s="220"/>
      <c r="N786" s="219"/>
      <c r="O786" s="219"/>
      <c r="P786" s="219"/>
      <c r="Q786" s="219"/>
      <c r="R786" s="220"/>
      <c r="S786" s="220"/>
      <c r="T786" s="220"/>
      <c r="U786" s="220"/>
      <c r="V786" s="220"/>
      <c r="W786" s="220"/>
      <c r="X786" s="220"/>
      <c r="Y786" s="220"/>
      <c r="Z786" s="210"/>
      <c r="AA786" s="210"/>
      <c r="AB786" s="210"/>
      <c r="AC786" s="210"/>
      <c r="AD786" s="210"/>
      <c r="AE786" s="210"/>
      <c r="AF786" s="210"/>
      <c r="AG786" s="210" t="s">
        <v>356</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ht="22.5" outlineLevel="1" x14ac:dyDescent="0.2">
      <c r="A787" s="232">
        <v>100</v>
      </c>
      <c r="B787" s="233" t="s">
        <v>1095</v>
      </c>
      <c r="C787" s="250" t="s">
        <v>1096</v>
      </c>
      <c r="D787" s="234" t="s">
        <v>372</v>
      </c>
      <c r="E787" s="235">
        <v>58.134999999999998</v>
      </c>
      <c r="F787" s="236"/>
      <c r="G787" s="237">
        <f>ROUND(E787*F787,2)</f>
        <v>0</v>
      </c>
      <c r="H787" s="236"/>
      <c r="I787" s="237">
        <f>ROUND(E787*H787,2)</f>
        <v>0</v>
      </c>
      <c r="J787" s="236"/>
      <c r="K787" s="237">
        <f>ROUND(E787*J787,2)</f>
        <v>0</v>
      </c>
      <c r="L787" s="237">
        <v>21</v>
      </c>
      <c r="M787" s="237">
        <f>G787*(1+L787/100)</f>
        <v>0</v>
      </c>
      <c r="N787" s="235">
        <v>2.0300000000000001E-3</v>
      </c>
      <c r="O787" s="235">
        <f>ROUND(E787*N787,2)</f>
        <v>0.12</v>
      </c>
      <c r="P787" s="235">
        <v>0</v>
      </c>
      <c r="Q787" s="235">
        <f>ROUND(E787*P787,2)</f>
        <v>0</v>
      </c>
      <c r="R787" s="237" t="s">
        <v>993</v>
      </c>
      <c r="S787" s="237" t="s">
        <v>302</v>
      </c>
      <c r="T787" s="238" t="s">
        <v>1097</v>
      </c>
      <c r="U787" s="220">
        <v>0.31</v>
      </c>
      <c r="V787" s="220">
        <f>ROUND(E787*U787,2)</f>
        <v>18.02</v>
      </c>
      <c r="W787" s="220"/>
      <c r="X787" s="220" t="s">
        <v>314</v>
      </c>
      <c r="Y787" s="220" t="s">
        <v>305</v>
      </c>
      <c r="Z787" s="210"/>
      <c r="AA787" s="210"/>
      <c r="AB787" s="210"/>
      <c r="AC787" s="210"/>
      <c r="AD787" s="210"/>
      <c r="AE787" s="210"/>
      <c r="AF787" s="210"/>
      <c r="AG787" s="210" t="s">
        <v>1092</v>
      </c>
      <c r="AH787" s="210"/>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2" x14ac:dyDescent="0.2">
      <c r="A788" s="217"/>
      <c r="B788" s="218"/>
      <c r="C788" s="265" t="s">
        <v>1098</v>
      </c>
      <c r="D788" s="255"/>
      <c r="E788" s="256">
        <v>58.134999999999998</v>
      </c>
      <c r="F788" s="220"/>
      <c r="G788" s="220"/>
      <c r="H788" s="220"/>
      <c r="I788" s="220"/>
      <c r="J788" s="220"/>
      <c r="K788" s="220"/>
      <c r="L788" s="220"/>
      <c r="M788" s="220"/>
      <c r="N788" s="219"/>
      <c r="O788" s="219"/>
      <c r="P788" s="219"/>
      <c r="Q788" s="219"/>
      <c r="R788" s="220"/>
      <c r="S788" s="220"/>
      <c r="T788" s="220"/>
      <c r="U788" s="220"/>
      <c r="V788" s="220"/>
      <c r="W788" s="220"/>
      <c r="X788" s="220"/>
      <c r="Y788" s="220"/>
      <c r="Z788" s="210"/>
      <c r="AA788" s="210"/>
      <c r="AB788" s="210"/>
      <c r="AC788" s="210"/>
      <c r="AD788" s="210"/>
      <c r="AE788" s="210"/>
      <c r="AF788" s="210"/>
      <c r="AG788" s="210" t="s">
        <v>356</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ht="22.5" outlineLevel="1" x14ac:dyDescent="0.2">
      <c r="A789" s="232">
        <v>101</v>
      </c>
      <c r="B789" s="233" t="s">
        <v>1099</v>
      </c>
      <c r="C789" s="250" t="s">
        <v>1100</v>
      </c>
      <c r="D789" s="234" t="s">
        <v>450</v>
      </c>
      <c r="E789" s="235">
        <v>33.700000000000003</v>
      </c>
      <c r="F789" s="236"/>
      <c r="G789" s="237">
        <f>ROUND(E789*F789,2)</f>
        <v>0</v>
      </c>
      <c r="H789" s="236"/>
      <c r="I789" s="237">
        <f>ROUND(E789*H789,2)</f>
        <v>0</v>
      </c>
      <c r="J789" s="236"/>
      <c r="K789" s="237">
        <f>ROUND(E789*J789,2)</f>
        <v>0</v>
      </c>
      <c r="L789" s="237">
        <v>21</v>
      </c>
      <c r="M789" s="237">
        <f>G789*(1+L789/100)</f>
        <v>0</v>
      </c>
      <c r="N789" s="235">
        <v>7.6000000000000004E-4</v>
      </c>
      <c r="O789" s="235">
        <f>ROUND(E789*N789,2)</f>
        <v>0.03</v>
      </c>
      <c r="P789" s="235">
        <v>0</v>
      </c>
      <c r="Q789" s="235">
        <f>ROUND(E789*P789,2)</f>
        <v>0</v>
      </c>
      <c r="R789" s="237" t="s">
        <v>993</v>
      </c>
      <c r="S789" s="237" t="s">
        <v>302</v>
      </c>
      <c r="T789" s="238" t="s">
        <v>354</v>
      </c>
      <c r="U789" s="220">
        <v>0.189</v>
      </c>
      <c r="V789" s="220">
        <f>ROUND(E789*U789,2)</f>
        <v>6.37</v>
      </c>
      <c r="W789" s="220"/>
      <c r="X789" s="220" t="s">
        <v>314</v>
      </c>
      <c r="Y789" s="220" t="s">
        <v>305</v>
      </c>
      <c r="Z789" s="210"/>
      <c r="AA789" s="210"/>
      <c r="AB789" s="210"/>
      <c r="AC789" s="210"/>
      <c r="AD789" s="210"/>
      <c r="AE789" s="210"/>
      <c r="AF789" s="210"/>
      <c r="AG789" s="210" t="s">
        <v>1092</v>
      </c>
      <c r="AH789" s="210"/>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2" x14ac:dyDescent="0.2">
      <c r="A790" s="217"/>
      <c r="B790" s="218"/>
      <c r="C790" s="266" t="s">
        <v>1101</v>
      </c>
      <c r="D790" s="263"/>
      <c r="E790" s="263"/>
      <c r="F790" s="263"/>
      <c r="G790" s="263"/>
      <c r="H790" s="220"/>
      <c r="I790" s="220"/>
      <c r="J790" s="220"/>
      <c r="K790" s="220"/>
      <c r="L790" s="220"/>
      <c r="M790" s="220"/>
      <c r="N790" s="219"/>
      <c r="O790" s="219"/>
      <c r="P790" s="219"/>
      <c r="Q790" s="219"/>
      <c r="R790" s="220"/>
      <c r="S790" s="220"/>
      <c r="T790" s="220"/>
      <c r="U790" s="220"/>
      <c r="V790" s="220"/>
      <c r="W790" s="220"/>
      <c r="X790" s="220"/>
      <c r="Y790" s="220"/>
      <c r="Z790" s="210"/>
      <c r="AA790" s="210"/>
      <c r="AB790" s="210"/>
      <c r="AC790" s="210"/>
      <c r="AD790" s="210"/>
      <c r="AE790" s="210"/>
      <c r="AF790" s="210"/>
      <c r="AG790" s="210" t="s">
        <v>374</v>
      </c>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2" x14ac:dyDescent="0.2">
      <c r="A791" s="217"/>
      <c r="B791" s="218"/>
      <c r="C791" s="270" t="s">
        <v>1102</v>
      </c>
      <c r="D791" s="264"/>
      <c r="E791" s="264"/>
      <c r="F791" s="264"/>
      <c r="G791" s="264"/>
      <c r="H791" s="220"/>
      <c r="I791" s="220"/>
      <c r="J791" s="220"/>
      <c r="K791" s="220"/>
      <c r="L791" s="220"/>
      <c r="M791" s="220"/>
      <c r="N791" s="219"/>
      <c r="O791" s="219"/>
      <c r="P791" s="219"/>
      <c r="Q791" s="219"/>
      <c r="R791" s="220"/>
      <c r="S791" s="220"/>
      <c r="T791" s="220"/>
      <c r="U791" s="220"/>
      <c r="V791" s="220"/>
      <c r="W791" s="220"/>
      <c r="X791" s="220"/>
      <c r="Y791" s="220"/>
      <c r="Z791" s="210"/>
      <c r="AA791" s="210"/>
      <c r="AB791" s="210"/>
      <c r="AC791" s="210"/>
      <c r="AD791" s="210"/>
      <c r="AE791" s="210"/>
      <c r="AF791" s="210"/>
      <c r="AG791" s="210" t="s">
        <v>317</v>
      </c>
      <c r="AH791" s="210"/>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outlineLevel="2" x14ac:dyDescent="0.2">
      <c r="A792" s="217"/>
      <c r="B792" s="218"/>
      <c r="C792" s="265" t="s">
        <v>1103</v>
      </c>
      <c r="D792" s="255"/>
      <c r="E792" s="256">
        <v>33.700000000000003</v>
      </c>
      <c r="F792" s="220"/>
      <c r="G792" s="220"/>
      <c r="H792" s="220"/>
      <c r="I792" s="220"/>
      <c r="J792" s="220"/>
      <c r="K792" s="220"/>
      <c r="L792" s="220"/>
      <c r="M792" s="220"/>
      <c r="N792" s="219"/>
      <c r="O792" s="219"/>
      <c r="P792" s="219"/>
      <c r="Q792" s="219"/>
      <c r="R792" s="220"/>
      <c r="S792" s="220"/>
      <c r="T792" s="220"/>
      <c r="U792" s="220"/>
      <c r="V792" s="220"/>
      <c r="W792" s="220"/>
      <c r="X792" s="220"/>
      <c r="Y792" s="220"/>
      <c r="Z792" s="210"/>
      <c r="AA792" s="210"/>
      <c r="AB792" s="210"/>
      <c r="AC792" s="210"/>
      <c r="AD792" s="210"/>
      <c r="AE792" s="210"/>
      <c r="AF792" s="210"/>
      <c r="AG792" s="210" t="s">
        <v>356</v>
      </c>
      <c r="AH792" s="210">
        <v>0</v>
      </c>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row>
    <row r="793" spans="1:60" ht="22.5" outlineLevel="1" x14ac:dyDescent="0.2">
      <c r="A793" s="232">
        <v>102</v>
      </c>
      <c r="B793" s="233" t="s">
        <v>1104</v>
      </c>
      <c r="C793" s="250" t="s">
        <v>1105</v>
      </c>
      <c r="D793" s="234" t="s">
        <v>450</v>
      </c>
      <c r="E793" s="235">
        <v>30.2</v>
      </c>
      <c r="F793" s="236"/>
      <c r="G793" s="237">
        <f>ROUND(E793*F793,2)</f>
        <v>0</v>
      </c>
      <c r="H793" s="236"/>
      <c r="I793" s="237">
        <f>ROUND(E793*H793,2)</f>
        <v>0</v>
      </c>
      <c r="J793" s="236"/>
      <c r="K793" s="237">
        <f>ROUND(E793*J793,2)</f>
        <v>0</v>
      </c>
      <c r="L793" s="237">
        <v>21</v>
      </c>
      <c r="M793" s="237">
        <f>G793*(1+L793/100)</f>
        <v>0</v>
      </c>
      <c r="N793" s="235">
        <v>1.8400000000000001E-3</v>
      </c>
      <c r="O793" s="235">
        <f>ROUND(E793*N793,2)</f>
        <v>0.06</v>
      </c>
      <c r="P793" s="235">
        <v>0</v>
      </c>
      <c r="Q793" s="235">
        <f>ROUND(E793*P793,2)</f>
        <v>0</v>
      </c>
      <c r="R793" s="237" t="s">
        <v>993</v>
      </c>
      <c r="S793" s="237" t="s">
        <v>302</v>
      </c>
      <c r="T793" s="238" t="s">
        <v>1097</v>
      </c>
      <c r="U793" s="220">
        <v>0.252</v>
      </c>
      <c r="V793" s="220">
        <f>ROUND(E793*U793,2)</f>
        <v>7.61</v>
      </c>
      <c r="W793" s="220"/>
      <c r="X793" s="220" t="s">
        <v>314</v>
      </c>
      <c r="Y793" s="220" t="s">
        <v>305</v>
      </c>
      <c r="Z793" s="210"/>
      <c r="AA793" s="210"/>
      <c r="AB793" s="210"/>
      <c r="AC793" s="210"/>
      <c r="AD793" s="210"/>
      <c r="AE793" s="210"/>
      <c r="AF793" s="210"/>
      <c r="AG793" s="210" t="s">
        <v>1092</v>
      </c>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2" x14ac:dyDescent="0.2">
      <c r="A794" s="217"/>
      <c r="B794" s="218"/>
      <c r="C794" s="266" t="s">
        <v>1101</v>
      </c>
      <c r="D794" s="263"/>
      <c r="E794" s="263"/>
      <c r="F794" s="263"/>
      <c r="G794" s="263"/>
      <c r="H794" s="220"/>
      <c r="I794" s="220"/>
      <c r="J794" s="220"/>
      <c r="K794" s="220"/>
      <c r="L794" s="220"/>
      <c r="M794" s="220"/>
      <c r="N794" s="219"/>
      <c r="O794" s="219"/>
      <c r="P794" s="219"/>
      <c r="Q794" s="219"/>
      <c r="R794" s="220"/>
      <c r="S794" s="220"/>
      <c r="T794" s="220"/>
      <c r="U794" s="220"/>
      <c r="V794" s="220"/>
      <c r="W794" s="220"/>
      <c r="X794" s="220"/>
      <c r="Y794" s="220"/>
      <c r="Z794" s="210"/>
      <c r="AA794" s="210"/>
      <c r="AB794" s="210"/>
      <c r="AC794" s="210"/>
      <c r="AD794" s="210"/>
      <c r="AE794" s="210"/>
      <c r="AF794" s="210"/>
      <c r="AG794" s="210" t="s">
        <v>374</v>
      </c>
      <c r="AH794" s="210"/>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2" x14ac:dyDescent="0.2">
      <c r="A795" s="217"/>
      <c r="B795" s="218"/>
      <c r="C795" s="270" t="s">
        <v>1106</v>
      </c>
      <c r="D795" s="264"/>
      <c r="E795" s="264"/>
      <c r="F795" s="264"/>
      <c r="G795" s="264"/>
      <c r="H795" s="220"/>
      <c r="I795" s="220"/>
      <c r="J795" s="220"/>
      <c r="K795" s="220"/>
      <c r="L795" s="220"/>
      <c r="M795" s="220"/>
      <c r="N795" s="219"/>
      <c r="O795" s="219"/>
      <c r="P795" s="219"/>
      <c r="Q795" s="219"/>
      <c r="R795" s="220"/>
      <c r="S795" s="220"/>
      <c r="T795" s="220"/>
      <c r="U795" s="220"/>
      <c r="V795" s="220"/>
      <c r="W795" s="220"/>
      <c r="X795" s="220"/>
      <c r="Y795" s="220"/>
      <c r="Z795" s="210"/>
      <c r="AA795" s="210"/>
      <c r="AB795" s="210"/>
      <c r="AC795" s="210"/>
      <c r="AD795" s="210"/>
      <c r="AE795" s="210"/>
      <c r="AF795" s="210"/>
      <c r="AG795" s="210" t="s">
        <v>317</v>
      </c>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2" x14ac:dyDescent="0.2">
      <c r="A796" s="217"/>
      <c r="B796" s="218"/>
      <c r="C796" s="265" t="s">
        <v>1107</v>
      </c>
      <c r="D796" s="255"/>
      <c r="E796" s="256">
        <v>30.2</v>
      </c>
      <c r="F796" s="220"/>
      <c r="G796" s="220"/>
      <c r="H796" s="220"/>
      <c r="I796" s="220"/>
      <c r="J796" s="220"/>
      <c r="K796" s="220"/>
      <c r="L796" s="220"/>
      <c r="M796" s="220"/>
      <c r="N796" s="219"/>
      <c r="O796" s="219"/>
      <c r="P796" s="219"/>
      <c r="Q796" s="219"/>
      <c r="R796" s="220"/>
      <c r="S796" s="220"/>
      <c r="T796" s="220"/>
      <c r="U796" s="220"/>
      <c r="V796" s="220"/>
      <c r="W796" s="220"/>
      <c r="X796" s="220"/>
      <c r="Y796" s="220"/>
      <c r="Z796" s="210"/>
      <c r="AA796" s="210"/>
      <c r="AB796" s="210"/>
      <c r="AC796" s="210"/>
      <c r="AD796" s="210"/>
      <c r="AE796" s="210"/>
      <c r="AF796" s="210"/>
      <c r="AG796" s="210" t="s">
        <v>356</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1" x14ac:dyDescent="0.2">
      <c r="A797" s="232">
        <v>103</v>
      </c>
      <c r="B797" s="233" t="s">
        <v>1108</v>
      </c>
      <c r="C797" s="250" t="s">
        <v>1109</v>
      </c>
      <c r="D797" s="234" t="s">
        <v>372</v>
      </c>
      <c r="E797" s="235">
        <v>52.85</v>
      </c>
      <c r="F797" s="236"/>
      <c r="G797" s="237">
        <f>ROUND(E797*F797,2)</f>
        <v>0</v>
      </c>
      <c r="H797" s="236"/>
      <c r="I797" s="237">
        <f>ROUND(E797*H797,2)</f>
        <v>0</v>
      </c>
      <c r="J797" s="236"/>
      <c r="K797" s="237">
        <f>ROUND(E797*J797,2)</f>
        <v>0</v>
      </c>
      <c r="L797" s="237">
        <v>21</v>
      </c>
      <c r="M797" s="237">
        <f>G797*(1+L797/100)</f>
        <v>0</v>
      </c>
      <c r="N797" s="235">
        <v>3.0000000000000001E-5</v>
      </c>
      <c r="O797" s="235">
        <f>ROUND(E797*N797,2)</f>
        <v>0</v>
      </c>
      <c r="P797" s="235">
        <v>0</v>
      </c>
      <c r="Q797" s="235">
        <f>ROUND(E797*P797,2)</f>
        <v>0</v>
      </c>
      <c r="R797" s="237" t="s">
        <v>1110</v>
      </c>
      <c r="S797" s="237" t="s">
        <v>302</v>
      </c>
      <c r="T797" s="238" t="s">
        <v>1097</v>
      </c>
      <c r="U797" s="220">
        <v>4.3999999999999997E-2</v>
      </c>
      <c r="V797" s="220">
        <f>ROUND(E797*U797,2)</f>
        <v>2.33</v>
      </c>
      <c r="W797" s="220"/>
      <c r="X797" s="220" t="s">
        <v>314</v>
      </c>
      <c r="Y797" s="220" t="s">
        <v>305</v>
      </c>
      <c r="Z797" s="210"/>
      <c r="AA797" s="210"/>
      <c r="AB797" s="210"/>
      <c r="AC797" s="210"/>
      <c r="AD797" s="210"/>
      <c r="AE797" s="210"/>
      <c r="AF797" s="210"/>
      <c r="AG797" s="210" t="s">
        <v>1092</v>
      </c>
      <c r="AH797" s="210"/>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2" x14ac:dyDescent="0.2">
      <c r="A798" s="217"/>
      <c r="B798" s="218"/>
      <c r="C798" s="265" t="s">
        <v>1111</v>
      </c>
      <c r="D798" s="255"/>
      <c r="E798" s="256">
        <v>52.85</v>
      </c>
      <c r="F798" s="220"/>
      <c r="G798" s="220"/>
      <c r="H798" s="220"/>
      <c r="I798" s="220"/>
      <c r="J798" s="220"/>
      <c r="K798" s="220"/>
      <c r="L798" s="220"/>
      <c r="M798" s="220"/>
      <c r="N798" s="219"/>
      <c r="O798" s="219"/>
      <c r="P798" s="219"/>
      <c r="Q798" s="219"/>
      <c r="R798" s="220"/>
      <c r="S798" s="220"/>
      <c r="T798" s="220"/>
      <c r="U798" s="220"/>
      <c r="V798" s="220"/>
      <c r="W798" s="220"/>
      <c r="X798" s="220"/>
      <c r="Y798" s="220"/>
      <c r="Z798" s="210"/>
      <c r="AA798" s="210"/>
      <c r="AB798" s="210"/>
      <c r="AC798" s="210"/>
      <c r="AD798" s="210"/>
      <c r="AE798" s="210"/>
      <c r="AF798" s="210"/>
      <c r="AG798" s="210" t="s">
        <v>356</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ht="22.5" outlineLevel="1" x14ac:dyDescent="0.2">
      <c r="A799" s="232">
        <v>104</v>
      </c>
      <c r="B799" s="233" t="s">
        <v>1112</v>
      </c>
      <c r="C799" s="250" t="s">
        <v>1113</v>
      </c>
      <c r="D799" s="234" t="s">
        <v>372</v>
      </c>
      <c r="E799" s="235">
        <v>58.134999999999998</v>
      </c>
      <c r="F799" s="236"/>
      <c r="G799" s="237">
        <f>ROUND(E799*F799,2)</f>
        <v>0</v>
      </c>
      <c r="H799" s="236"/>
      <c r="I799" s="237">
        <f>ROUND(E799*H799,2)</f>
        <v>0</v>
      </c>
      <c r="J799" s="236"/>
      <c r="K799" s="237">
        <f>ROUND(E799*J799,2)</f>
        <v>0</v>
      </c>
      <c r="L799" s="237">
        <v>21</v>
      </c>
      <c r="M799" s="237">
        <f>G799*(1+L799/100)</f>
        <v>0</v>
      </c>
      <c r="N799" s="235">
        <v>2.9999999999999997E-4</v>
      </c>
      <c r="O799" s="235">
        <f>ROUND(E799*N799,2)</f>
        <v>0.02</v>
      </c>
      <c r="P799" s="235">
        <v>0</v>
      </c>
      <c r="Q799" s="235">
        <f>ROUND(E799*P799,2)</f>
        <v>0</v>
      </c>
      <c r="R799" s="237" t="s">
        <v>652</v>
      </c>
      <c r="S799" s="237" t="s">
        <v>302</v>
      </c>
      <c r="T799" s="238" t="s">
        <v>1097</v>
      </c>
      <c r="U799" s="220">
        <v>0</v>
      </c>
      <c r="V799" s="220">
        <f>ROUND(E799*U799,2)</f>
        <v>0</v>
      </c>
      <c r="W799" s="220"/>
      <c r="X799" s="220" t="s">
        <v>653</v>
      </c>
      <c r="Y799" s="220" t="s">
        <v>305</v>
      </c>
      <c r="Z799" s="210"/>
      <c r="AA799" s="210"/>
      <c r="AB799" s="210"/>
      <c r="AC799" s="210"/>
      <c r="AD799" s="210"/>
      <c r="AE799" s="210"/>
      <c r="AF799" s="210"/>
      <c r="AG799" s="210" t="s">
        <v>1114</v>
      </c>
      <c r="AH799" s="210"/>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2" x14ac:dyDescent="0.2">
      <c r="A800" s="217"/>
      <c r="B800" s="218"/>
      <c r="C800" s="265" t="s">
        <v>1115</v>
      </c>
      <c r="D800" s="255"/>
      <c r="E800" s="256">
        <v>58.134999999999998</v>
      </c>
      <c r="F800" s="220"/>
      <c r="G800" s="220"/>
      <c r="H800" s="220"/>
      <c r="I800" s="220"/>
      <c r="J800" s="220"/>
      <c r="K800" s="220"/>
      <c r="L800" s="220"/>
      <c r="M800" s="220"/>
      <c r="N800" s="219"/>
      <c r="O800" s="219"/>
      <c r="P800" s="219"/>
      <c r="Q800" s="219"/>
      <c r="R800" s="220"/>
      <c r="S800" s="220"/>
      <c r="T800" s="220"/>
      <c r="U800" s="220"/>
      <c r="V800" s="220"/>
      <c r="W800" s="220"/>
      <c r="X800" s="220"/>
      <c r="Y800" s="220"/>
      <c r="Z800" s="210"/>
      <c r="AA800" s="210"/>
      <c r="AB800" s="210"/>
      <c r="AC800" s="210"/>
      <c r="AD800" s="210"/>
      <c r="AE800" s="210"/>
      <c r="AF800" s="210"/>
      <c r="AG800" s="210" t="s">
        <v>356</v>
      </c>
      <c r="AH800" s="210">
        <v>5</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x14ac:dyDescent="0.2">
      <c r="A801" s="225" t="s">
        <v>297</v>
      </c>
      <c r="B801" s="226" t="s">
        <v>204</v>
      </c>
      <c r="C801" s="248" t="s">
        <v>205</v>
      </c>
      <c r="D801" s="227"/>
      <c r="E801" s="228"/>
      <c r="F801" s="229"/>
      <c r="G801" s="229">
        <f>SUMIF(AG802:AG874,"&lt;&gt;NOR",G802:G874)</f>
        <v>0</v>
      </c>
      <c r="H801" s="229"/>
      <c r="I801" s="229">
        <f>SUM(I802:I874)</f>
        <v>0</v>
      </c>
      <c r="J801" s="229"/>
      <c r="K801" s="229">
        <f>SUM(K802:K874)</f>
        <v>0</v>
      </c>
      <c r="L801" s="229"/>
      <c r="M801" s="229">
        <f>SUM(M802:M874)</f>
        <v>0</v>
      </c>
      <c r="N801" s="228"/>
      <c r="O801" s="228">
        <f>SUM(O802:O874)</f>
        <v>2.41</v>
      </c>
      <c r="P801" s="228"/>
      <c r="Q801" s="228">
        <f>SUM(Q802:Q874)</f>
        <v>0</v>
      </c>
      <c r="R801" s="229"/>
      <c r="S801" s="229"/>
      <c r="T801" s="230"/>
      <c r="U801" s="224"/>
      <c r="V801" s="224">
        <f>SUM(V802:V874)</f>
        <v>280.20999999999998</v>
      </c>
      <c r="W801" s="224"/>
      <c r="X801" s="224"/>
      <c r="Y801" s="224"/>
      <c r="AG801" t="s">
        <v>298</v>
      </c>
    </row>
    <row r="802" spans="1:60" ht="22.5" outlineLevel="1" x14ac:dyDescent="0.2">
      <c r="A802" s="232">
        <v>105</v>
      </c>
      <c r="B802" s="233" t="s">
        <v>1116</v>
      </c>
      <c r="C802" s="250" t="s">
        <v>1117</v>
      </c>
      <c r="D802" s="234" t="s">
        <v>372</v>
      </c>
      <c r="E802" s="235">
        <v>740.74</v>
      </c>
      <c r="F802" s="236"/>
      <c r="G802" s="237">
        <f>ROUND(E802*F802,2)</f>
        <v>0</v>
      </c>
      <c r="H802" s="236"/>
      <c r="I802" s="237">
        <f>ROUND(E802*H802,2)</f>
        <v>0</v>
      </c>
      <c r="J802" s="236"/>
      <c r="K802" s="237">
        <f>ROUND(E802*J802,2)</f>
        <v>0</v>
      </c>
      <c r="L802" s="237">
        <v>21</v>
      </c>
      <c r="M802" s="237">
        <f>G802*(1+L802/100)</f>
        <v>0</v>
      </c>
      <c r="N802" s="235">
        <v>2.1000000000000001E-4</v>
      </c>
      <c r="O802" s="235">
        <f>ROUND(E802*N802,2)</f>
        <v>0.16</v>
      </c>
      <c r="P802" s="235">
        <v>0</v>
      </c>
      <c r="Q802" s="235">
        <f>ROUND(E802*P802,2)</f>
        <v>0</v>
      </c>
      <c r="R802" s="237" t="s">
        <v>1118</v>
      </c>
      <c r="S802" s="237" t="s">
        <v>302</v>
      </c>
      <c r="T802" s="238" t="s">
        <v>354</v>
      </c>
      <c r="U802" s="220">
        <v>0.16</v>
      </c>
      <c r="V802" s="220">
        <f>ROUND(E802*U802,2)</f>
        <v>118.52</v>
      </c>
      <c r="W802" s="220"/>
      <c r="X802" s="220" t="s">
        <v>314</v>
      </c>
      <c r="Y802" s="220" t="s">
        <v>305</v>
      </c>
      <c r="Z802" s="210"/>
      <c r="AA802" s="210"/>
      <c r="AB802" s="210"/>
      <c r="AC802" s="210"/>
      <c r="AD802" s="210"/>
      <c r="AE802" s="210"/>
      <c r="AF802" s="210"/>
      <c r="AG802" s="210" t="s">
        <v>642</v>
      </c>
      <c r="AH802" s="210"/>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2" x14ac:dyDescent="0.2">
      <c r="A803" s="217"/>
      <c r="B803" s="218"/>
      <c r="C803" s="251" t="s">
        <v>1119</v>
      </c>
      <c r="D803" s="247"/>
      <c r="E803" s="247"/>
      <c r="F803" s="247"/>
      <c r="G803" s="247"/>
      <c r="H803" s="220"/>
      <c r="I803" s="220"/>
      <c r="J803" s="220"/>
      <c r="K803" s="220"/>
      <c r="L803" s="220"/>
      <c r="M803" s="220"/>
      <c r="N803" s="219"/>
      <c r="O803" s="219"/>
      <c r="P803" s="219"/>
      <c r="Q803" s="219"/>
      <c r="R803" s="220"/>
      <c r="S803" s="220"/>
      <c r="T803" s="220"/>
      <c r="U803" s="220"/>
      <c r="V803" s="220"/>
      <c r="W803" s="220"/>
      <c r="X803" s="220"/>
      <c r="Y803" s="220"/>
      <c r="Z803" s="210"/>
      <c r="AA803" s="210"/>
      <c r="AB803" s="210"/>
      <c r="AC803" s="210"/>
      <c r="AD803" s="210"/>
      <c r="AE803" s="210"/>
      <c r="AF803" s="210"/>
      <c r="AG803" s="210" t="s">
        <v>317</v>
      </c>
      <c r="AH803" s="210"/>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2" x14ac:dyDescent="0.2">
      <c r="A804" s="217"/>
      <c r="B804" s="218"/>
      <c r="C804" s="265" t="s">
        <v>1120</v>
      </c>
      <c r="D804" s="255"/>
      <c r="E804" s="256">
        <v>740.74</v>
      </c>
      <c r="F804" s="220"/>
      <c r="G804" s="220"/>
      <c r="H804" s="220"/>
      <c r="I804" s="220"/>
      <c r="J804" s="220"/>
      <c r="K804" s="220"/>
      <c r="L804" s="220"/>
      <c r="M804" s="220"/>
      <c r="N804" s="219"/>
      <c r="O804" s="219"/>
      <c r="P804" s="219"/>
      <c r="Q804" s="219"/>
      <c r="R804" s="220"/>
      <c r="S804" s="220"/>
      <c r="T804" s="220"/>
      <c r="U804" s="220"/>
      <c r="V804" s="220"/>
      <c r="W804" s="220"/>
      <c r="X804" s="220"/>
      <c r="Y804" s="220"/>
      <c r="Z804" s="210"/>
      <c r="AA804" s="210"/>
      <c r="AB804" s="210"/>
      <c r="AC804" s="210"/>
      <c r="AD804" s="210"/>
      <c r="AE804" s="210"/>
      <c r="AF804" s="210"/>
      <c r="AG804" s="210" t="s">
        <v>356</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1" x14ac:dyDescent="0.2">
      <c r="A805" s="232">
        <v>106</v>
      </c>
      <c r="B805" s="233" t="s">
        <v>1121</v>
      </c>
      <c r="C805" s="250" t="s">
        <v>1122</v>
      </c>
      <c r="D805" s="234" t="s">
        <v>372</v>
      </c>
      <c r="E805" s="235">
        <v>512.21</v>
      </c>
      <c r="F805" s="236"/>
      <c r="G805" s="237">
        <f>ROUND(E805*F805,2)</f>
        <v>0</v>
      </c>
      <c r="H805" s="236"/>
      <c r="I805" s="237">
        <f>ROUND(E805*H805,2)</f>
        <v>0</v>
      </c>
      <c r="J805" s="236"/>
      <c r="K805" s="237">
        <f>ROUND(E805*J805,2)</f>
        <v>0</v>
      </c>
      <c r="L805" s="237">
        <v>21</v>
      </c>
      <c r="M805" s="237">
        <f>G805*(1+L805/100)</f>
        <v>0</v>
      </c>
      <c r="N805" s="235">
        <v>0</v>
      </c>
      <c r="O805" s="235">
        <f>ROUND(E805*N805,2)</f>
        <v>0</v>
      </c>
      <c r="P805" s="235">
        <v>0</v>
      </c>
      <c r="Q805" s="235">
        <f>ROUND(E805*P805,2)</f>
        <v>0</v>
      </c>
      <c r="R805" s="237" t="s">
        <v>1118</v>
      </c>
      <c r="S805" s="237" t="s">
        <v>302</v>
      </c>
      <c r="T805" s="238" t="s">
        <v>354</v>
      </c>
      <c r="U805" s="220">
        <v>0.15</v>
      </c>
      <c r="V805" s="220">
        <f>ROUND(E805*U805,2)</f>
        <v>76.83</v>
      </c>
      <c r="W805" s="220"/>
      <c r="X805" s="220" t="s">
        <v>314</v>
      </c>
      <c r="Y805" s="220" t="s">
        <v>305</v>
      </c>
      <c r="Z805" s="210"/>
      <c r="AA805" s="210"/>
      <c r="AB805" s="210"/>
      <c r="AC805" s="210"/>
      <c r="AD805" s="210"/>
      <c r="AE805" s="210"/>
      <c r="AF805" s="210"/>
      <c r="AG805" s="210" t="s">
        <v>642</v>
      </c>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2" x14ac:dyDescent="0.2">
      <c r="A806" s="217"/>
      <c r="B806" s="218"/>
      <c r="C806" s="265" t="s">
        <v>713</v>
      </c>
      <c r="D806" s="255"/>
      <c r="E806" s="256">
        <v>7.81</v>
      </c>
      <c r="F806" s="220"/>
      <c r="G806" s="220"/>
      <c r="H806" s="220"/>
      <c r="I806" s="220"/>
      <c r="J806" s="220"/>
      <c r="K806" s="220"/>
      <c r="L806" s="220"/>
      <c r="M806" s="220"/>
      <c r="N806" s="219"/>
      <c r="O806" s="219"/>
      <c r="P806" s="219"/>
      <c r="Q806" s="219"/>
      <c r="R806" s="220"/>
      <c r="S806" s="220"/>
      <c r="T806" s="220"/>
      <c r="U806" s="220"/>
      <c r="V806" s="220"/>
      <c r="W806" s="220"/>
      <c r="X806" s="220"/>
      <c r="Y806" s="220"/>
      <c r="Z806" s="210"/>
      <c r="AA806" s="210"/>
      <c r="AB806" s="210"/>
      <c r="AC806" s="210"/>
      <c r="AD806" s="210"/>
      <c r="AE806" s="210"/>
      <c r="AF806" s="210"/>
      <c r="AG806" s="210" t="s">
        <v>356</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3" x14ac:dyDescent="0.2">
      <c r="A807" s="217"/>
      <c r="B807" s="218"/>
      <c r="C807" s="265" t="s">
        <v>714</v>
      </c>
      <c r="D807" s="255"/>
      <c r="E807" s="256">
        <v>3.72</v>
      </c>
      <c r="F807" s="220"/>
      <c r="G807" s="220"/>
      <c r="H807" s="220"/>
      <c r="I807" s="220"/>
      <c r="J807" s="220"/>
      <c r="K807" s="220"/>
      <c r="L807" s="220"/>
      <c r="M807" s="220"/>
      <c r="N807" s="219"/>
      <c r="O807" s="219"/>
      <c r="P807" s="219"/>
      <c r="Q807" s="219"/>
      <c r="R807" s="220"/>
      <c r="S807" s="220"/>
      <c r="T807" s="220"/>
      <c r="U807" s="220"/>
      <c r="V807" s="220"/>
      <c r="W807" s="220"/>
      <c r="X807" s="220"/>
      <c r="Y807" s="220"/>
      <c r="Z807" s="210"/>
      <c r="AA807" s="210"/>
      <c r="AB807" s="210"/>
      <c r="AC807" s="210"/>
      <c r="AD807" s="210"/>
      <c r="AE807" s="210"/>
      <c r="AF807" s="210"/>
      <c r="AG807" s="210" t="s">
        <v>356</v>
      </c>
      <c r="AH807" s="210">
        <v>0</v>
      </c>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3" x14ac:dyDescent="0.2">
      <c r="A808" s="217"/>
      <c r="B808" s="218"/>
      <c r="C808" s="265" t="s">
        <v>715</v>
      </c>
      <c r="D808" s="255"/>
      <c r="E808" s="256">
        <v>86.52</v>
      </c>
      <c r="F808" s="220"/>
      <c r="G808" s="220"/>
      <c r="H808" s="220"/>
      <c r="I808" s="220"/>
      <c r="J808" s="220"/>
      <c r="K808" s="220"/>
      <c r="L808" s="220"/>
      <c r="M808" s="220"/>
      <c r="N808" s="219"/>
      <c r="O808" s="219"/>
      <c r="P808" s="219"/>
      <c r="Q808" s="219"/>
      <c r="R808" s="220"/>
      <c r="S808" s="220"/>
      <c r="T808" s="220"/>
      <c r="U808" s="220"/>
      <c r="V808" s="220"/>
      <c r="W808" s="220"/>
      <c r="X808" s="220"/>
      <c r="Y808" s="220"/>
      <c r="Z808" s="210"/>
      <c r="AA808" s="210"/>
      <c r="AB808" s="210"/>
      <c r="AC808" s="210"/>
      <c r="AD808" s="210"/>
      <c r="AE808" s="210"/>
      <c r="AF808" s="210"/>
      <c r="AG808" s="210" t="s">
        <v>356</v>
      </c>
      <c r="AH808" s="210">
        <v>0</v>
      </c>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3" x14ac:dyDescent="0.2">
      <c r="A809" s="217"/>
      <c r="B809" s="218"/>
      <c r="C809" s="265" t="s">
        <v>716</v>
      </c>
      <c r="D809" s="255"/>
      <c r="E809" s="256">
        <v>4.09</v>
      </c>
      <c r="F809" s="220"/>
      <c r="G809" s="220"/>
      <c r="H809" s="220"/>
      <c r="I809" s="220"/>
      <c r="J809" s="220"/>
      <c r="K809" s="220"/>
      <c r="L809" s="220"/>
      <c r="M809" s="220"/>
      <c r="N809" s="219"/>
      <c r="O809" s="219"/>
      <c r="P809" s="219"/>
      <c r="Q809" s="219"/>
      <c r="R809" s="220"/>
      <c r="S809" s="220"/>
      <c r="T809" s="220"/>
      <c r="U809" s="220"/>
      <c r="V809" s="220"/>
      <c r="W809" s="220"/>
      <c r="X809" s="220"/>
      <c r="Y809" s="220"/>
      <c r="Z809" s="210"/>
      <c r="AA809" s="210"/>
      <c r="AB809" s="210"/>
      <c r="AC809" s="210"/>
      <c r="AD809" s="210"/>
      <c r="AE809" s="210"/>
      <c r="AF809" s="210"/>
      <c r="AG809" s="210" t="s">
        <v>356</v>
      </c>
      <c r="AH809" s="210">
        <v>0</v>
      </c>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3" x14ac:dyDescent="0.2">
      <c r="A810" s="217"/>
      <c r="B810" s="218"/>
      <c r="C810" s="265" t="s">
        <v>717</v>
      </c>
      <c r="D810" s="255"/>
      <c r="E810" s="256">
        <v>16.440000000000001</v>
      </c>
      <c r="F810" s="220"/>
      <c r="G810" s="220"/>
      <c r="H810" s="220"/>
      <c r="I810" s="220"/>
      <c r="J810" s="220"/>
      <c r="K810" s="220"/>
      <c r="L810" s="220"/>
      <c r="M810" s="220"/>
      <c r="N810" s="219"/>
      <c r="O810" s="219"/>
      <c r="P810" s="219"/>
      <c r="Q810" s="219"/>
      <c r="R810" s="220"/>
      <c r="S810" s="220"/>
      <c r="T810" s="220"/>
      <c r="U810" s="220"/>
      <c r="V810" s="220"/>
      <c r="W810" s="220"/>
      <c r="X810" s="220"/>
      <c r="Y810" s="220"/>
      <c r="Z810" s="210"/>
      <c r="AA810" s="210"/>
      <c r="AB810" s="210"/>
      <c r="AC810" s="210"/>
      <c r="AD810" s="210"/>
      <c r="AE810" s="210"/>
      <c r="AF810" s="210"/>
      <c r="AG810" s="210" t="s">
        <v>356</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3" x14ac:dyDescent="0.2">
      <c r="A811" s="217"/>
      <c r="B811" s="218"/>
      <c r="C811" s="265" t="s">
        <v>735</v>
      </c>
      <c r="D811" s="255"/>
      <c r="E811" s="256">
        <v>4.71</v>
      </c>
      <c r="F811" s="220"/>
      <c r="G811" s="220"/>
      <c r="H811" s="220"/>
      <c r="I811" s="220"/>
      <c r="J811" s="220"/>
      <c r="K811" s="220"/>
      <c r="L811" s="220"/>
      <c r="M811" s="220"/>
      <c r="N811" s="219"/>
      <c r="O811" s="219"/>
      <c r="P811" s="219"/>
      <c r="Q811" s="219"/>
      <c r="R811" s="220"/>
      <c r="S811" s="220"/>
      <c r="T811" s="220"/>
      <c r="U811" s="220"/>
      <c r="V811" s="220"/>
      <c r="W811" s="220"/>
      <c r="X811" s="220"/>
      <c r="Y811" s="220"/>
      <c r="Z811" s="210"/>
      <c r="AA811" s="210"/>
      <c r="AB811" s="210"/>
      <c r="AC811" s="210"/>
      <c r="AD811" s="210"/>
      <c r="AE811" s="210"/>
      <c r="AF811" s="210"/>
      <c r="AG811" s="210" t="s">
        <v>356</v>
      </c>
      <c r="AH811" s="210">
        <v>0</v>
      </c>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3" x14ac:dyDescent="0.2">
      <c r="A812" s="217"/>
      <c r="B812" s="218"/>
      <c r="C812" s="265" t="s">
        <v>736</v>
      </c>
      <c r="D812" s="255"/>
      <c r="E812" s="256">
        <v>1.23</v>
      </c>
      <c r="F812" s="220"/>
      <c r="G812" s="220"/>
      <c r="H812" s="220"/>
      <c r="I812" s="220"/>
      <c r="J812" s="220"/>
      <c r="K812" s="220"/>
      <c r="L812" s="220"/>
      <c r="M812" s="220"/>
      <c r="N812" s="219"/>
      <c r="O812" s="219"/>
      <c r="P812" s="219"/>
      <c r="Q812" s="219"/>
      <c r="R812" s="220"/>
      <c r="S812" s="220"/>
      <c r="T812" s="220"/>
      <c r="U812" s="220"/>
      <c r="V812" s="220"/>
      <c r="W812" s="220"/>
      <c r="X812" s="220"/>
      <c r="Y812" s="220"/>
      <c r="Z812" s="210"/>
      <c r="AA812" s="210"/>
      <c r="AB812" s="210"/>
      <c r="AC812" s="210"/>
      <c r="AD812" s="210"/>
      <c r="AE812" s="210"/>
      <c r="AF812" s="210"/>
      <c r="AG812" s="210" t="s">
        <v>356</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3" x14ac:dyDescent="0.2">
      <c r="A813" s="217"/>
      <c r="B813" s="218"/>
      <c r="C813" s="265" t="s">
        <v>737</v>
      </c>
      <c r="D813" s="255"/>
      <c r="E813" s="256">
        <v>1.25</v>
      </c>
      <c r="F813" s="220"/>
      <c r="G813" s="220"/>
      <c r="H813" s="220"/>
      <c r="I813" s="220"/>
      <c r="J813" s="220"/>
      <c r="K813" s="220"/>
      <c r="L813" s="220"/>
      <c r="M813" s="220"/>
      <c r="N813" s="219"/>
      <c r="O813" s="219"/>
      <c r="P813" s="219"/>
      <c r="Q813" s="219"/>
      <c r="R813" s="220"/>
      <c r="S813" s="220"/>
      <c r="T813" s="220"/>
      <c r="U813" s="220"/>
      <c r="V813" s="220"/>
      <c r="W813" s="220"/>
      <c r="X813" s="220"/>
      <c r="Y813" s="220"/>
      <c r="Z813" s="210"/>
      <c r="AA813" s="210"/>
      <c r="AB813" s="210"/>
      <c r="AC813" s="210"/>
      <c r="AD813" s="210"/>
      <c r="AE813" s="210"/>
      <c r="AF813" s="210"/>
      <c r="AG813" s="210" t="s">
        <v>356</v>
      </c>
      <c r="AH813" s="210">
        <v>0</v>
      </c>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3" x14ac:dyDescent="0.2">
      <c r="A814" s="217"/>
      <c r="B814" s="218"/>
      <c r="C814" s="265" t="s">
        <v>738</v>
      </c>
      <c r="D814" s="255"/>
      <c r="E814" s="256">
        <v>6.28</v>
      </c>
      <c r="F814" s="220"/>
      <c r="G814" s="220"/>
      <c r="H814" s="220"/>
      <c r="I814" s="220"/>
      <c r="J814" s="220"/>
      <c r="K814" s="220"/>
      <c r="L814" s="220"/>
      <c r="M814" s="220"/>
      <c r="N814" s="219"/>
      <c r="O814" s="219"/>
      <c r="P814" s="219"/>
      <c r="Q814" s="219"/>
      <c r="R814" s="220"/>
      <c r="S814" s="220"/>
      <c r="T814" s="220"/>
      <c r="U814" s="220"/>
      <c r="V814" s="220"/>
      <c r="W814" s="220"/>
      <c r="X814" s="220"/>
      <c r="Y814" s="220"/>
      <c r="Z814" s="210"/>
      <c r="AA814" s="210"/>
      <c r="AB814" s="210"/>
      <c r="AC814" s="210"/>
      <c r="AD814" s="210"/>
      <c r="AE814" s="210"/>
      <c r="AF814" s="210"/>
      <c r="AG814" s="210" t="s">
        <v>356</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3" x14ac:dyDescent="0.2">
      <c r="A815" s="217"/>
      <c r="B815" s="218"/>
      <c r="C815" s="265" t="s">
        <v>739</v>
      </c>
      <c r="D815" s="255"/>
      <c r="E815" s="256">
        <v>4.25</v>
      </c>
      <c r="F815" s="220"/>
      <c r="G815" s="220"/>
      <c r="H815" s="220"/>
      <c r="I815" s="220"/>
      <c r="J815" s="220"/>
      <c r="K815" s="220"/>
      <c r="L815" s="220"/>
      <c r="M815" s="220"/>
      <c r="N815" s="219"/>
      <c r="O815" s="219"/>
      <c r="P815" s="219"/>
      <c r="Q815" s="219"/>
      <c r="R815" s="220"/>
      <c r="S815" s="220"/>
      <c r="T815" s="220"/>
      <c r="U815" s="220"/>
      <c r="V815" s="220"/>
      <c r="W815" s="220"/>
      <c r="X815" s="220"/>
      <c r="Y815" s="220"/>
      <c r="Z815" s="210"/>
      <c r="AA815" s="210"/>
      <c r="AB815" s="210"/>
      <c r="AC815" s="210"/>
      <c r="AD815" s="210"/>
      <c r="AE815" s="210"/>
      <c r="AF815" s="210"/>
      <c r="AG815" s="210" t="s">
        <v>356</v>
      </c>
      <c r="AH815" s="210">
        <v>0</v>
      </c>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3" x14ac:dyDescent="0.2">
      <c r="A816" s="217"/>
      <c r="B816" s="218"/>
      <c r="C816" s="265" t="s">
        <v>740</v>
      </c>
      <c r="D816" s="255"/>
      <c r="E816" s="256">
        <v>1.96</v>
      </c>
      <c r="F816" s="220"/>
      <c r="G816" s="220"/>
      <c r="H816" s="220"/>
      <c r="I816" s="220"/>
      <c r="J816" s="220"/>
      <c r="K816" s="220"/>
      <c r="L816" s="220"/>
      <c r="M816" s="220"/>
      <c r="N816" s="219"/>
      <c r="O816" s="219"/>
      <c r="P816" s="219"/>
      <c r="Q816" s="219"/>
      <c r="R816" s="220"/>
      <c r="S816" s="220"/>
      <c r="T816" s="220"/>
      <c r="U816" s="220"/>
      <c r="V816" s="220"/>
      <c r="W816" s="220"/>
      <c r="X816" s="220"/>
      <c r="Y816" s="220"/>
      <c r="Z816" s="210"/>
      <c r="AA816" s="210"/>
      <c r="AB816" s="210"/>
      <c r="AC816" s="210"/>
      <c r="AD816" s="210"/>
      <c r="AE816" s="210"/>
      <c r="AF816" s="210"/>
      <c r="AG816" s="210" t="s">
        <v>356</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3" x14ac:dyDescent="0.2">
      <c r="A817" s="217"/>
      <c r="B817" s="218"/>
      <c r="C817" s="265" t="s">
        <v>741</v>
      </c>
      <c r="D817" s="255"/>
      <c r="E817" s="256">
        <v>6.76</v>
      </c>
      <c r="F817" s="220"/>
      <c r="G817" s="220"/>
      <c r="H817" s="220"/>
      <c r="I817" s="220"/>
      <c r="J817" s="220"/>
      <c r="K817" s="220"/>
      <c r="L817" s="220"/>
      <c r="M817" s="220"/>
      <c r="N817" s="219"/>
      <c r="O817" s="219"/>
      <c r="P817" s="219"/>
      <c r="Q817" s="219"/>
      <c r="R817" s="220"/>
      <c r="S817" s="220"/>
      <c r="T817" s="220"/>
      <c r="U817" s="220"/>
      <c r="V817" s="220"/>
      <c r="W817" s="220"/>
      <c r="X817" s="220"/>
      <c r="Y817" s="220"/>
      <c r="Z817" s="210"/>
      <c r="AA817" s="210"/>
      <c r="AB817" s="210"/>
      <c r="AC817" s="210"/>
      <c r="AD817" s="210"/>
      <c r="AE817" s="210"/>
      <c r="AF817" s="210"/>
      <c r="AG817" s="210" t="s">
        <v>356</v>
      </c>
      <c r="AH817" s="210">
        <v>0</v>
      </c>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3" x14ac:dyDescent="0.2">
      <c r="A818" s="217"/>
      <c r="B818" s="218"/>
      <c r="C818" s="265" t="s">
        <v>718</v>
      </c>
      <c r="D818" s="255"/>
      <c r="E818" s="256">
        <v>11.35</v>
      </c>
      <c r="F818" s="220"/>
      <c r="G818" s="220"/>
      <c r="H818" s="220"/>
      <c r="I818" s="220"/>
      <c r="J818" s="220"/>
      <c r="K818" s="220"/>
      <c r="L818" s="220"/>
      <c r="M818" s="220"/>
      <c r="N818" s="219"/>
      <c r="O818" s="219"/>
      <c r="P818" s="219"/>
      <c r="Q818" s="219"/>
      <c r="R818" s="220"/>
      <c r="S818" s="220"/>
      <c r="T818" s="220"/>
      <c r="U818" s="220"/>
      <c r="V818" s="220"/>
      <c r="W818" s="220"/>
      <c r="X818" s="220"/>
      <c r="Y818" s="220"/>
      <c r="Z818" s="210"/>
      <c r="AA818" s="210"/>
      <c r="AB818" s="210"/>
      <c r="AC818" s="210"/>
      <c r="AD818" s="210"/>
      <c r="AE818" s="210"/>
      <c r="AF818" s="210"/>
      <c r="AG818" s="210" t="s">
        <v>356</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3" x14ac:dyDescent="0.2">
      <c r="A819" s="217"/>
      <c r="B819" s="218"/>
      <c r="C819" s="265" t="s">
        <v>742</v>
      </c>
      <c r="D819" s="255"/>
      <c r="E819" s="256">
        <v>1.84</v>
      </c>
      <c r="F819" s="220"/>
      <c r="G819" s="220"/>
      <c r="H819" s="220"/>
      <c r="I819" s="220"/>
      <c r="J819" s="220"/>
      <c r="K819" s="220"/>
      <c r="L819" s="220"/>
      <c r="M819" s="220"/>
      <c r="N819" s="219"/>
      <c r="O819" s="219"/>
      <c r="P819" s="219"/>
      <c r="Q819" s="219"/>
      <c r="R819" s="220"/>
      <c r="S819" s="220"/>
      <c r="T819" s="220"/>
      <c r="U819" s="220"/>
      <c r="V819" s="220"/>
      <c r="W819" s="220"/>
      <c r="X819" s="220"/>
      <c r="Y819" s="220"/>
      <c r="Z819" s="210"/>
      <c r="AA819" s="210"/>
      <c r="AB819" s="210"/>
      <c r="AC819" s="210"/>
      <c r="AD819" s="210"/>
      <c r="AE819" s="210"/>
      <c r="AF819" s="210"/>
      <c r="AG819" s="210" t="s">
        <v>356</v>
      </c>
      <c r="AH819" s="210">
        <v>0</v>
      </c>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3" x14ac:dyDescent="0.2">
      <c r="A820" s="217"/>
      <c r="B820" s="218"/>
      <c r="C820" s="265" t="s">
        <v>743</v>
      </c>
      <c r="D820" s="255"/>
      <c r="E820" s="256">
        <v>2.48</v>
      </c>
      <c r="F820" s="220"/>
      <c r="G820" s="220"/>
      <c r="H820" s="220"/>
      <c r="I820" s="220"/>
      <c r="J820" s="220"/>
      <c r="K820" s="220"/>
      <c r="L820" s="220"/>
      <c r="M820" s="220"/>
      <c r="N820" s="219"/>
      <c r="O820" s="219"/>
      <c r="P820" s="219"/>
      <c r="Q820" s="219"/>
      <c r="R820" s="220"/>
      <c r="S820" s="220"/>
      <c r="T820" s="220"/>
      <c r="U820" s="220"/>
      <c r="V820" s="220"/>
      <c r="W820" s="220"/>
      <c r="X820" s="220"/>
      <c r="Y820" s="220"/>
      <c r="Z820" s="210"/>
      <c r="AA820" s="210"/>
      <c r="AB820" s="210"/>
      <c r="AC820" s="210"/>
      <c r="AD820" s="210"/>
      <c r="AE820" s="210"/>
      <c r="AF820" s="210"/>
      <c r="AG820" s="210" t="s">
        <v>356</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3" x14ac:dyDescent="0.2">
      <c r="A821" s="217"/>
      <c r="B821" s="218"/>
      <c r="C821" s="265" t="s">
        <v>719</v>
      </c>
      <c r="D821" s="255"/>
      <c r="E821" s="256">
        <v>6.55</v>
      </c>
      <c r="F821" s="220"/>
      <c r="G821" s="220"/>
      <c r="H821" s="220"/>
      <c r="I821" s="220"/>
      <c r="J821" s="220"/>
      <c r="K821" s="220"/>
      <c r="L821" s="220"/>
      <c r="M821" s="220"/>
      <c r="N821" s="219"/>
      <c r="O821" s="219"/>
      <c r="P821" s="219"/>
      <c r="Q821" s="219"/>
      <c r="R821" s="220"/>
      <c r="S821" s="220"/>
      <c r="T821" s="220"/>
      <c r="U821" s="220"/>
      <c r="V821" s="220"/>
      <c r="W821" s="220"/>
      <c r="X821" s="220"/>
      <c r="Y821" s="220"/>
      <c r="Z821" s="210"/>
      <c r="AA821" s="210"/>
      <c r="AB821" s="210"/>
      <c r="AC821" s="210"/>
      <c r="AD821" s="210"/>
      <c r="AE821" s="210"/>
      <c r="AF821" s="210"/>
      <c r="AG821" s="210" t="s">
        <v>356</v>
      </c>
      <c r="AH821" s="210">
        <v>0</v>
      </c>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3" x14ac:dyDescent="0.2">
      <c r="A822" s="217"/>
      <c r="B822" s="218"/>
      <c r="C822" s="265" t="s">
        <v>720</v>
      </c>
      <c r="D822" s="255"/>
      <c r="E822" s="256">
        <v>6.37</v>
      </c>
      <c r="F822" s="220"/>
      <c r="G822" s="220"/>
      <c r="H822" s="220"/>
      <c r="I822" s="220"/>
      <c r="J822" s="220"/>
      <c r="K822" s="220"/>
      <c r="L822" s="220"/>
      <c r="M822" s="220"/>
      <c r="N822" s="219"/>
      <c r="O822" s="219"/>
      <c r="P822" s="219"/>
      <c r="Q822" s="219"/>
      <c r="R822" s="220"/>
      <c r="S822" s="220"/>
      <c r="T822" s="220"/>
      <c r="U822" s="220"/>
      <c r="V822" s="220"/>
      <c r="W822" s="220"/>
      <c r="X822" s="220"/>
      <c r="Y822" s="220"/>
      <c r="Z822" s="210"/>
      <c r="AA822" s="210"/>
      <c r="AB822" s="210"/>
      <c r="AC822" s="210"/>
      <c r="AD822" s="210"/>
      <c r="AE822" s="210"/>
      <c r="AF822" s="210"/>
      <c r="AG822" s="210" t="s">
        <v>356</v>
      </c>
      <c r="AH822" s="210">
        <v>0</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3" x14ac:dyDescent="0.2">
      <c r="A823" s="217"/>
      <c r="B823" s="218"/>
      <c r="C823" s="265" t="s">
        <v>744</v>
      </c>
      <c r="D823" s="255"/>
      <c r="E823" s="256">
        <v>2.44</v>
      </c>
      <c r="F823" s="220"/>
      <c r="G823" s="220"/>
      <c r="H823" s="220"/>
      <c r="I823" s="220"/>
      <c r="J823" s="220"/>
      <c r="K823" s="220"/>
      <c r="L823" s="220"/>
      <c r="M823" s="220"/>
      <c r="N823" s="219"/>
      <c r="O823" s="219"/>
      <c r="P823" s="219"/>
      <c r="Q823" s="219"/>
      <c r="R823" s="220"/>
      <c r="S823" s="220"/>
      <c r="T823" s="220"/>
      <c r="U823" s="220"/>
      <c r="V823" s="220"/>
      <c r="W823" s="220"/>
      <c r="X823" s="220"/>
      <c r="Y823" s="220"/>
      <c r="Z823" s="210"/>
      <c r="AA823" s="210"/>
      <c r="AB823" s="210"/>
      <c r="AC823" s="210"/>
      <c r="AD823" s="210"/>
      <c r="AE823" s="210"/>
      <c r="AF823" s="210"/>
      <c r="AG823" s="210" t="s">
        <v>356</v>
      </c>
      <c r="AH823" s="210">
        <v>0</v>
      </c>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3" x14ac:dyDescent="0.2">
      <c r="A824" s="217"/>
      <c r="B824" s="218"/>
      <c r="C824" s="265" t="s">
        <v>732</v>
      </c>
      <c r="D824" s="255"/>
      <c r="E824" s="256">
        <v>9.42</v>
      </c>
      <c r="F824" s="220"/>
      <c r="G824" s="220"/>
      <c r="H824" s="220"/>
      <c r="I824" s="220"/>
      <c r="J824" s="220"/>
      <c r="K824" s="220"/>
      <c r="L824" s="220"/>
      <c r="M824" s="220"/>
      <c r="N824" s="219"/>
      <c r="O824" s="219"/>
      <c r="P824" s="219"/>
      <c r="Q824" s="219"/>
      <c r="R824" s="220"/>
      <c r="S824" s="220"/>
      <c r="T824" s="220"/>
      <c r="U824" s="220"/>
      <c r="V824" s="220"/>
      <c r="W824" s="220"/>
      <c r="X824" s="220"/>
      <c r="Y824" s="220"/>
      <c r="Z824" s="210"/>
      <c r="AA824" s="210"/>
      <c r="AB824" s="210"/>
      <c r="AC824" s="210"/>
      <c r="AD824" s="210"/>
      <c r="AE824" s="210"/>
      <c r="AF824" s="210"/>
      <c r="AG824" s="210" t="s">
        <v>356</v>
      </c>
      <c r="AH824" s="210">
        <v>0</v>
      </c>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3" x14ac:dyDescent="0.2">
      <c r="A825" s="217"/>
      <c r="B825" s="218"/>
      <c r="C825" s="265" t="s">
        <v>733</v>
      </c>
      <c r="D825" s="255"/>
      <c r="E825" s="256">
        <v>3.46</v>
      </c>
      <c r="F825" s="220"/>
      <c r="G825" s="220"/>
      <c r="H825" s="220"/>
      <c r="I825" s="220"/>
      <c r="J825" s="220"/>
      <c r="K825" s="220"/>
      <c r="L825" s="220"/>
      <c r="M825" s="220"/>
      <c r="N825" s="219"/>
      <c r="O825" s="219"/>
      <c r="P825" s="219"/>
      <c r="Q825" s="219"/>
      <c r="R825" s="220"/>
      <c r="S825" s="220"/>
      <c r="T825" s="220"/>
      <c r="U825" s="220"/>
      <c r="V825" s="220"/>
      <c r="W825" s="220"/>
      <c r="X825" s="220"/>
      <c r="Y825" s="220"/>
      <c r="Z825" s="210"/>
      <c r="AA825" s="210"/>
      <c r="AB825" s="210"/>
      <c r="AC825" s="210"/>
      <c r="AD825" s="210"/>
      <c r="AE825" s="210"/>
      <c r="AF825" s="210"/>
      <c r="AG825" s="210" t="s">
        <v>356</v>
      </c>
      <c r="AH825" s="210">
        <v>0</v>
      </c>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3" x14ac:dyDescent="0.2">
      <c r="A826" s="217"/>
      <c r="B826" s="218"/>
      <c r="C826" s="265" t="s">
        <v>745</v>
      </c>
      <c r="D826" s="255"/>
      <c r="E826" s="256">
        <v>1.42</v>
      </c>
      <c r="F826" s="220"/>
      <c r="G826" s="220"/>
      <c r="H826" s="220"/>
      <c r="I826" s="220"/>
      <c r="J826" s="220"/>
      <c r="K826" s="220"/>
      <c r="L826" s="220"/>
      <c r="M826" s="220"/>
      <c r="N826" s="219"/>
      <c r="O826" s="219"/>
      <c r="P826" s="219"/>
      <c r="Q826" s="219"/>
      <c r="R826" s="220"/>
      <c r="S826" s="220"/>
      <c r="T826" s="220"/>
      <c r="U826" s="220"/>
      <c r="V826" s="220"/>
      <c r="W826" s="220"/>
      <c r="X826" s="220"/>
      <c r="Y826" s="220"/>
      <c r="Z826" s="210"/>
      <c r="AA826" s="210"/>
      <c r="AB826" s="210"/>
      <c r="AC826" s="210"/>
      <c r="AD826" s="210"/>
      <c r="AE826" s="210"/>
      <c r="AF826" s="210"/>
      <c r="AG826" s="210" t="s">
        <v>356</v>
      </c>
      <c r="AH826" s="210">
        <v>0</v>
      </c>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outlineLevel="3" x14ac:dyDescent="0.2">
      <c r="A827" s="217"/>
      <c r="B827" s="218"/>
      <c r="C827" s="265" t="s">
        <v>729</v>
      </c>
      <c r="D827" s="255"/>
      <c r="E827" s="256">
        <v>39.65</v>
      </c>
      <c r="F827" s="220"/>
      <c r="G827" s="220"/>
      <c r="H827" s="220"/>
      <c r="I827" s="220"/>
      <c r="J827" s="220"/>
      <c r="K827" s="220"/>
      <c r="L827" s="220"/>
      <c r="M827" s="220"/>
      <c r="N827" s="219"/>
      <c r="O827" s="219"/>
      <c r="P827" s="219"/>
      <c r="Q827" s="219"/>
      <c r="R827" s="220"/>
      <c r="S827" s="220"/>
      <c r="T827" s="220"/>
      <c r="U827" s="220"/>
      <c r="V827" s="220"/>
      <c r="W827" s="220"/>
      <c r="X827" s="220"/>
      <c r="Y827" s="220"/>
      <c r="Z827" s="210"/>
      <c r="AA827" s="210"/>
      <c r="AB827" s="210"/>
      <c r="AC827" s="210"/>
      <c r="AD827" s="210"/>
      <c r="AE827" s="210"/>
      <c r="AF827" s="210"/>
      <c r="AG827" s="210" t="s">
        <v>356</v>
      </c>
      <c r="AH827" s="210">
        <v>0</v>
      </c>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row>
    <row r="828" spans="1:60" outlineLevel="3" x14ac:dyDescent="0.2">
      <c r="A828" s="217"/>
      <c r="B828" s="218"/>
      <c r="C828" s="265" t="s">
        <v>730</v>
      </c>
      <c r="D828" s="255"/>
      <c r="E828" s="256">
        <v>10.96</v>
      </c>
      <c r="F828" s="220"/>
      <c r="G828" s="220"/>
      <c r="H828" s="220"/>
      <c r="I828" s="220"/>
      <c r="J828" s="220"/>
      <c r="K828" s="220"/>
      <c r="L828" s="220"/>
      <c r="M828" s="220"/>
      <c r="N828" s="219"/>
      <c r="O828" s="219"/>
      <c r="P828" s="219"/>
      <c r="Q828" s="219"/>
      <c r="R828" s="220"/>
      <c r="S828" s="220"/>
      <c r="T828" s="220"/>
      <c r="U828" s="220"/>
      <c r="V828" s="220"/>
      <c r="W828" s="220"/>
      <c r="X828" s="220"/>
      <c r="Y828" s="220"/>
      <c r="Z828" s="210"/>
      <c r="AA828" s="210"/>
      <c r="AB828" s="210"/>
      <c r="AC828" s="210"/>
      <c r="AD828" s="210"/>
      <c r="AE828" s="210"/>
      <c r="AF828" s="210"/>
      <c r="AG828" s="210" t="s">
        <v>356</v>
      </c>
      <c r="AH828" s="210">
        <v>0</v>
      </c>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3" x14ac:dyDescent="0.2">
      <c r="A829" s="217"/>
      <c r="B829" s="218"/>
      <c r="C829" s="265" t="s">
        <v>731</v>
      </c>
      <c r="D829" s="255"/>
      <c r="E829" s="256">
        <v>10.96</v>
      </c>
      <c r="F829" s="220"/>
      <c r="G829" s="220"/>
      <c r="H829" s="220"/>
      <c r="I829" s="220"/>
      <c r="J829" s="220"/>
      <c r="K829" s="220"/>
      <c r="L829" s="220"/>
      <c r="M829" s="220"/>
      <c r="N829" s="219"/>
      <c r="O829" s="219"/>
      <c r="P829" s="219"/>
      <c r="Q829" s="219"/>
      <c r="R829" s="220"/>
      <c r="S829" s="220"/>
      <c r="T829" s="220"/>
      <c r="U829" s="220"/>
      <c r="V829" s="220"/>
      <c r="W829" s="220"/>
      <c r="X829" s="220"/>
      <c r="Y829" s="220"/>
      <c r="Z829" s="210"/>
      <c r="AA829" s="210"/>
      <c r="AB829" s="210"/>
      <c r="AC829" s="210"/>
      <c r="AD829" s="210"/>
      <c r="AE829" s="210"/>
      <c r="AF829" s="210"/>
      <c r="AG829" s="210" t="s">
        <v>356</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3" x14ac:dyDescent="0.2">
      <c r="A830" s="217"/>
      <c r="B830" s="218"/>
      <c r="C830" s="265" t="s">
        <v>746</v>
      </c>
      <c r="D830" s="255"/>
      <c r="E830" s="256">
        <v>8.0299999999999994</v>
      </c>
      <c r="F830" s="220"/>
      <c r="G830" s="220"/>
      <c r="H830" s="220"/>
      <c r="I830" s="220"/>
      <c r="J830" s="220"/>
      <c r="K830" s="220"/>
      <c r="L830" s="220"/>
      <c r="M830" s="220"/>
      <c r="N830" s="219"/>
      <c r="O830" s="219"/>
      <c r="P830" s="219"/>
      <c r="Q830" s="219"/>
      <c r="R830" s="220"/>
      <c r="S830" s="220"/>
      <c r="T830" s="220"/>
      <c r="U830" s="220"/>
      <c r="V830" s="220"/>
      <c r="W830" s="220"/>
      <c r="X830" s="220"/>
      <c r="Y830" s="220"/>
      <c r="Z830" s="210"/>
      <c r="AA830" s="210"/>
      <c r="AB830" s="210"/>
      <c r="AC830" s="210"/>
      <c r="AD830" s="210"/>
      <c r="AE830" s="210"/>
      <c r="AF830" s="210"/>
      <c r="AG830" s="210" t="s">
        <v>356</v>
      </c>
      <c r="AH830" s="210">
        <v>0</v>
      </c>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3" x14ac:dyDescent="0.2">
      <c r="A831" s="217"/>
      <c r="B831" s="218"/>
      <c r="C831" s="265" t="s">
        <v>747</v>
      </c>
      <c r="D831" s="255"/>
      <c r="E831" s="256">
        <v>7.15</v>
      </c>
      <c r="F831" s="220"/>
      <c r="G831" s="220"/>
      <c r="H831" s="220"/>
      <c r="I831" s="220"/>
      <c r="J831" s="220"/>
      <c r="K831" s="220"/>
      <c r="L831" s="220"/>
      <c r="M831" s="220"/>
      <c r="N831" s="219"/>
      <c r="O831" s="219"/>
      <c r="P831" s="219"/>
      <c r="Q831" s="219"/>
      <c r="R831" s="220"/>
      <c r="S831" s="220"/>
      <c r="T831" s="220"/>
      <c r="U831" s="220"/>
      <c r="V831" s="220"/>
      <c r="W831" s="220"/>
      <c r="X831" s="220"/>
      <c r="Y831" s="220"/>
      <c r="Z831" s="210"/>
      <c r="AA831" s="210"/>
      <c r="AB831" s="210"/>
      <c r="AC831" s="210"/>
      <c r="AD831" s="210"/>
      <c r="AE831" s="210"/>
      <c r="AF831" s="210"/>
      <c r="AG831" s="210" t="s">
        <v>356</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3" x14ac:dyDescent="0.2">
      <c r="A832" s="217"/>
      <c r="B832" s="218"/>
      <c r="C832" s="265" t="s">
        <v>748</v>
      </c>
      <c r="D832" s="255"/>
      <c r="E832" s="256">
        <v>1.65</v>
      </c>
      <c r="F832" s="220"/>
      <c r="G832" s="220"/>
      <c r="H832" s="220"/>
      <c r="I832" s="220"/>
      <c r="J832" s="220"/>
      <c r="K832" s="220"/>
      <c r="L832" s="220"/>
      <c r="M832" s="220"/>
      <c r="N832" s="219"/>
      <c r="O832" s="219"/>
      <c r="P832" s="219"/>
      <c r="Q832" s="219"/>
      <c r="R832" s="220"/>
      <c r="S832" s="220"/>
      <c r="T832" s="220"/>
      <c r="U832" s="220"/>
      <c r="V832" s="220"/>
      <c r="W832" s="220"/>
      <c r="X832" s="220"/>
      <c r="Y832" s="220"/>
      <c r="Z832" s="210"/>
      <c r="AA832" s="210"/>
      <c r="AB832" s="210"/>
      <c r="AC832" s="210"/>
      <c r="AD832" s="210"/>
      <c r="AE832" s="210"/>
      <c r="AF832" s="210"/>
      <c r="AG832" s="210" t="s">
        <v>356</v>
      </c>
      <c r="AH832" s="210">
        <v>0</v>
      </c>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3" x14ac:dyDescent="0.2">
      <c r="A833" s="217"/>
      <c r="B833" s="218"/>
      <c r="C833" s="265" t="s">
        <v>749</v>
      </c>
      <c r="D833" s="255"/>
      <c r="E833" s="256">
        <v>1.63</v>
      </c>
      <c r="F833" s="220"/>
      <c r="G833" s="220"/>
      <c r="H833" s="220"/>
      <c r="I833" s="220"/>
      <c r="J833" s="220"/>
      <c r="K833" s="220"/>
      <c r="L833" s="220"/>
      <c r="M833" s="220"/>
      <c r="N833" s="219"/>
      <c r="O833" s="219"/>
      <c r="P833" s="219"/>
      <c r="Q833" s="219"/>
      <c r="R833" s="220"/>
      <c r="S833" s="220"/>
      <c r="T833" s="220"/>
      <c r="U833" s="220"/>
      <c r="V833" s="220"/>
      <c r="W833" s="220"/>
      <c r="X833" s="220"/>
      <c r="Y833" s="220"/>
      <c r="Z833" s="210"/>
      <c r="AA833" s="210"/>
      <c r="AB833" s="210"/>
      <c r="AC833" s="210"/>
      <c r="AD833" s="210"/>
      <c r="AE833" s="210"/>
      <c r="AF833" s="210"/>
      <c r="AG833" s="210" t="s">
        <v>356</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3" x14ac:dyDescent="0.2">
      <c r="A834" s="217"/>
      <c r="B834" s="218"/>
      <c r="C834" s="265" t="s">
        <v>727</v>
      </c>
      <c r="D834" s="255"/>
      <c r="E834" s="256">
        <v>10.96</v>
      </c>
      <c r="F834" s="220"/>
      <c r="G834" s="220"/>
      <c r="H834" s="220"/>
      <c r="I834" s="220"/>
      <c r="J834" s="220"/>
      <c r="K834" s="220"/>
      <c r="L834" s="220"/>
      <c r="M834" s="220"/>
      <c r="N834" s="219"/>
      <c r="O834" s="219"/>
      <c r="P834" s="219"/>
      <c r="Q834" s="219"/>
      <c r="R834" s="220"/>
      <c r="S834" s="220"/>
      <c r="T834" s="220"/>
      <c r="U834" s="220"/>
      <c r="V834" s="220"/>
      <c r="W834" s="220"/>
      <c r="X834" s="220"/>
      <c r="Y834" s="220"/>
      <c r="Z834" s="210"/>
      <c r="AA834" s="210"/>
      <c r="AB834" s="210"/>
      <c r="AC834" s="210"/>
      <c r="AD834" s="210"/>
      <c r="AE834" s="210"/>
      <c r="AF834" s="210"/>
      <c r="AG834" s="210" t="s">
        <v>356</v>
      </c>
      <c r="AH834" s="210">
        <v>0</v>
      </c>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3" x14ac:dyDescent="0.2">
      <c r="A835" s="217"/>
      <c r="B835" s="218"/>
      <c r="C835" s="265" t="s">
        <v>728</v>
      </c>
      <c r="D835" s="255"/>
      <c r="E835" s="256">
        <v>10.96</v>
      </c>
      <c r="F835" s="220"/>
      <c r="G835" s="220"/>
      <c r="H835" s="220"/>
      <c r="I835" s="220"/>
      <c r="J835" s="220"/>
      <c r="K835" s="220"/>
      <c r="L835" s="220"/>
      <c r="M835" s="220"/>
      <c r="N835" s="219"/>
      <c r="O835" s="219"/>
      <c r="P835" s="219"/>
      <c r="Q835" s="219"/>
      <c r="R835" s="220"/>
      <c r="S835" s="220"/>
      <c r="T835" s="220"/>
      <c r="U835" s="220"/>
      <c r="V835" s="220"/>
      <c r="W835" s="220"/>
      <c r="X835" s="220"/>
      <c r="Y835" s="220"/>
      <c r="Z835" s="210"/>
      <c r="AA835" s="210"/>
      <c r="AB835" s="210"/>
      <c r="AC835" s="210"/>
      <c r="AD835" s="210"/>
      <c r="AE835" s="210"/>
      <c r="AF835" s="210"/>
      <c r="AG835" s="210" t="s">
        <v>356</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3" x14ac:dyDescent="0.2">
      <c r="A836" s="217"/>
      <c r="B836" s="218"/>
      <c r="C836" s="265" t="s">
        <v>750</v>
      </c>
      <c r="D836" s="255"/>
      <c r="E836" s="256">
        <v>8.0299999999999994</v>
      </c>
      <c r="F836" s="220"/>
      <c r="G836" s="220"/>
      <c r="H836" s="220"/>
      <c r="I836" s="220"/>
      <c r="J836" s="220"/>
      <c r="K836" s="220"/>
      <c r="L836" s="220"/>
      <c r="M836" s="220"/>
      <c r="N836" s="219"/>
      <c r="O836" s="219"/>
      <c r="P836" s="219"/>
      <c r="Q836" s="219"/>
      <c r="R836" s="220"/>
      <c r="S836" s="220"/>
      <c r="T836" s="220"/>
      <c r="U836" s="220"/>
      <c r="V836" s="220"/>
      <c r="W836" s="220"/>
      <c r="X836" s="220"/>
      <c r="Y836" s="220"/>
      <c r="Z836" s="210"/>
      <c r="AA836" s="210"/>
      <c r="AB836" s="210"/>
      <c r="AC836" s="210"/>
      <c r="AD836" s="210"/>
      <c r="AE836" s="210"/>
      <c r="AF836" s="210"/>
      <c r="AG836" s="210" t="s">
        <v>356</v>
      </c>
      <c r="AH836" s="210">
        <v>0</v>
      </c>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3" x14ac:dyDescent="0.2">
      <c r="A837" s="217"/>
      <c r="B837" s="218"/>
      <c r="C837" s="265" t="s">
        <v>751</v>
      </c>
      <c r="D837" s="255"/>
      <c r="E837" s="256">
        <v>7.15</v>
      </c>
      <c r="F837" s="220"/>
      <c r="G837" s="220"/>
      <c r="H837" s="220"/>
      <c r="I837" s="220"/>
      <c r="J837" s="220"/>
      <c r="K837" s="220"/>
      <c r="L837" s="220"/>
      <c r="M837" s="220"/>
      <c r="N837" s="219"/>
      <c r="O837" s="219"/>
      <c r="P837" s="219"/>
      <c r="Q837" s="219"/>
      <c r="R837" s="220"/>
      <c r="S837" s="220"/>
      <c r="T837" s="220"/>
      <c r="U837" s="220"/>
      <c r="V837" s="220"/>
      <c r="W837" s="220"/>
      <c r="X837" s="220"/>
      <c r="Y837" s="220"/>
      <c r="Z837" s="210"/>
      <c r="AA837" s="210"/>
      <c r="AB837" s="210"/>
      <c r="AC837" s="210"/>
      <c r="AD837" s="210"/>
      <c r="AE837" s="210"/>
      <c r="AF837" s="210"/>
      <c r="AG837" s="210" t="s">
        <v>356</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3" x14ac:dyDescent="0.2">
      <c r="A838" s="217"/>
      <c r="B838" s="218"/>
      <c r="C838" s="265" t="s">
        <v>752</v>
      </c>
      <c r="D838" s="255"/>
      <c r="E838" s="256">
        <v>1.65</v>
      </c>
      <c r="F838" s="220"/>
      <c r="G838" s="220"/>
      <c r="H838" s="220"/>
      <c r="I838" s="220"/>
      <c r="J838" s="220"/>
      <c r="K838" s="220"/>
      <c r="L838" s="220"/>
      <c r="M838" s="220"/>
      <c r="N838" s="219"/>
      <c r="O838" s="219"/>
      <c r="P838" s="219"/>
      <c r="Q838" s="219"/>
      <c r="R838" s="220"/>
      <c r="S838" s="220"/>
      <c r="T838" s="220"/>
      <c r="U838" s="220"/>
      <c r="V838" s="220"/>
      <c r="W838" s="220"/>
      <c r="X838" s="220"/>
      <c r="Y838" s="220"/>
      <c r="Z838" s="210"/>
      <c r="AA838" s="210"/>
      <c r="AB838" s="210"/>
      <c r="AC838" s="210"/>
      <c r="AD838" s="210"/>
      <c r="AE838" s="210"/>
      <c r="AF838" s="210"/>
      <c r="AG838" s="210" t="s">
        <v>356</v>
      </c>
      <c r="AH838" s="210">
        <v>0</v>
      </c>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3" x14ac:dyDescent="0.2">
      <c r="A839" s="217"/>
      <c r="B839" s="218"/>
      <c r="C839" s="265" t="s">
        <v>753</v>
      </c>
      <c r="D839" s="255"/>
      <c r="E839" s="256">
        <v>1.65</v>
      </c>
      <c r="F839" s="220"/>
      <c r="G839" s="220"/>
      <c r="H839" s="220"/>
      <c r="I839" s="220"/>
      <c r="J839" s="220"/>
      <c r="K839" s="220"/>
      <c r="L839" s="220"/>
      <c r="M839" s="220"/>
      <c r="N839" s="219"/>
      <c r="O839" s="219"/>
      <c r="P839" s="219"/>
      <c r="Q839" s="219"/>
      <c r="R839" s="220"/>
      <c r="S839" s="220"/>
      <c r="T839" s="220"/>
      <c r="U839" s="220"/>
      <c r="V839" s="220"/>
      <c r="W839" s="220"/>
      <c r="X839" s="220"/>
      <c r="Y839" s="220"/>
      <c r="Z839" s="210"/>
      <c r="AA839" s="210"/>
      <c r="AB839" s="210"/>
      <c r="AC839" s="210"/>
      <c r="AD839" s="210"/>
      <c r="AE839" s="210"/>
      <c r="AF839" s="210"/>
      <c r="AG839" s="210" t="s">
        <v>356</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3" x14ac:dyDescent="0.2">
      <c r="A840" s="217"/>
      <c r="B840" s="218"/>
      <c r="C840" s="265" t="s">
        <v>725</v>
      </c>
      <c r="D840" s="255"/>
      <c r="E840" s="256">
        <v>12.3</v>
      </c>
      <c r="F840" s="220"/>
      <c r="G840" s="220"/>
      <c r="H840" s="220"/>
      <c r="I840" s="220"/>
      <c r="J840" s="220"/>
      <c r="K840" s="220"/>
      <c r="L840" s="220"/>
      <c r="M840" s="220"/>
      <c r="N840" s="219"/>
      <c r="O840" s="219"/>
      <c r="P840" s="219"/>
      <c r="Q840" s="219"/>
      <c r="R840" s="220"/>
      <c r="S840" s="220"/>
      <c r="T840" s="220"/>
      <c r="U840" s="220"/>
      <c r="V840" s="220"/>
      <c r="W840" s="220"/>
      <c r="X840" s="220"/>
      <c r="Y840" s="220"/>
      <c r="Z840" s="210"/>
      <c r="AA840" s="210"/>
      <c r="AB840" s="210"/>
      <c r="AC840" s="210"/>
      <c r="AD840" s="210"/>
      <c r="AE840" s="210"/>
      <c r="AF840" s="210"/>
      <c r="AG840" s="210" t="s">
        <v>356</v>
      </c>
      <c r="AH840" s="210">
        <v>0</v>
      </c>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3" x14ac:dyDescent="0.2">
      <c r="A841" s="217"/>
      <c r="B841" s="218"/>
      <c r="C841" s="265" t="s">
        <v>726</v>
      </c>
      <c r="D841" s="255"/>
      <c r="E841" s="256">
        <v>18.11</v>
      </c>
      <c r="F841" s="220"/>
      <c r="G841" s="220"/>
      <c r="H841" s="220"/>
      <c r="I841" s="220"/>
      <c r="J841" s="220"/>
      <c r="K841" s="220"/>
      <c r="L841" s="220"/>
      <c r="M841" s="220"/>
      <c r="N841" s="219"/>
      <c r="O841" s="219"/>
      <c r="P841" s="219"/>
      <c r="Q841" s="219"/>
      <c r="R841" s="220"/>
      <c r="S841" s="220"/>
      <c r="T841" s="220"/>
      <c r="U841" s="220"/>
      <c r="V841" s="220"/>
      <c r="W841" s="220"/>
      <c r="X841" s="220"/>
      <c r="Y841" s="220"/>
      <c r="Z841" s="210"/>
      <c r="AA841" s="210"/>
      <c r="AB841" s="210"/>
      <c r="AC841" s="210"/>
      <c r="AD841" s="210"/>
      <c r="AE841" s="210"/>
      <c r="AF841" s="210"/>
      <c r="AG841" s="210" t="s">
        <v>356</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3" x14ac:dyDescent="0.2">
      <c r="A842" s="217"/>
      <c r="B842" s="218"/>
      <c r="C842" s="265" t="s">
        <v>754</v>
      </c>
      <c r="D842" s="255"/>
      <c r="E842" s="256">
        <v>7.7</v>
      </c>
      <c r="F842" s="220"/>
      <c r="G842" s="220"/>
      <c r="H842" s="220"/>
      <c r="I842" s="220"/>
      <c r="J842" s="220"/>
      <c r="K842" s="220"/>
      <c r="L842" s="220"/>
      <c r="M842" s="220"/>
      <c r="N842" s="219"/>
      <c r="O842" s="219"/>
      <c r="P842" s="219"/>
      <c r="Q842" s="219"/>
      <c r="R842" s="220"/>
      <c r="S842" s="220"/>
      <c r="T842" s="220"/>
      <c r="U842" s="220"/>
      <c r="V842" s="220"/>
      <c r="W842" s="220"/>
      <c r="X842" s="220"/>
      <c r="Y842" s="220"/>
      <c r="Z842" s="210"/>
      <c r="AA842" s="210"/>
      <c r="AB842" s="210"/>
      <c r="AC842" s="210"/>
      <c r="AD842" s="210"/>
      <c r="AE842" s="210"/>
      <c r="AF842" s="210"/>
      <c r="AG842" s="210" t="s">
        <v>356</v>
      </c>
      <c r="AH842" s="210">
        <v>0</v>
      </c>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3" x14ac:dyDescent="0.2">
      <c r="A843" s="217"/>
      <c r="B843" s="218"/>
      <c r="C843" s="265" t="s">
        <v>755</v>
      </c>
      <c r="D843" s="255"/>
      <c r="E843" s="256">
        <v>7.45</v>
      </c>
      <c r="F843" s="220"/>
      <c r="G843" s="220"/>
      <c r="H843" s="220"/>
      <c r="I843" s="220"/>
      <c r="J843" s="220"/>
      <c r="K843" s="220"/>
      <c r="L843" s="220"/>
      <c r="M843" s="220"/>
      <c r="N843" s="219"/>
      <c r="O843" s="219"/>
      <c r="P843" s="219"/>
      <c r="Q843" s="219"/>
      <c r="R843" s="220"/>
      <c r="S843" s="220"/>
      <c r="T843" s="220"/>
      <c r="U843" s="220"/>
      <c r="V843" s="220"/>
      <c r="W843" s="220"/>
      <c r="X843" s="220"/>
      <c r="Y843" s="220"/>
      <c r="Z843" s="210"/>
      <c r="AA843" s="210"/>
      <c r="AB843" s="210"/>
      <c r="AC843" s="210"/>
      <c r="AD843" s="210"/>
      <c r="AE843" s="210"/>
      <c r="AF843" s="210"/>
      <c r="AG843" s="210" t="s">
        <v>356</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3" x14ac:dyDescent="0.2">
      <c r="A844" s="217"/>
      <c r="B844" s="218"/>
      <c r="C844" s="265" t="s">
        <v>756</v>
      </c>
      <c r="D844" s="255"/>
      <c r="E844" s="256">
        <v>2.15</v>
      </c>
      <c r="F844" s="220"/>
      <c r="G844" s="220"/>
      <c r="H844" s="220"/>
      <c r="I844" s="220"/>
      <c r="J844" s="220"/>
      <c r="K844" s="220"/>
      <c r="L844" s="220"/>
      <c r="M844" s="220"/>
      <c r="N844" s="219"/>
      <c r="O844" s="219"/>
      <c r="P844" s="219"/>
      <c r="Q844" s="219"/>
      <c r="R844" s="220"/>
      <c r="S844" s="220"/>
      <c r="T844" s="220"/>
      <c r="U844" s="220"/>
      <c r="V844" s="220"/>
      <c r="W844" s="220"/>
      <c r="X844" s="220"/>
      <c r="Y844" s="220"/>
      <c r="Z844" s="210"/>
      <c r="AA844" s="210"/>
      <c r="AB844" s="210"/>
      <c r="AC844" s="210"/>
      <c r="AD844" s="210"/>
      <c r="AE844" s="210"/>
      <c r="AF844" s="210"/>
      <c r="AG844" s="210" t="s">
        <v>356</v>
      </c>
      <c r="AH844" s="210">
        <v>0</v>
      </c>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3" x14ac:dyDescent="0.2">
      <c r="A845" s="217"/>
      <c r="B845" s="218"/>
      <c r="C845" s="265" t="s">
        <v>757</v>
      </c>
      <c r="D845" s="255"/>
      <c r="E845" s="256">
        <v>4.4800000000000004</v>
      </c>
      <c r="F845" s="220"/>
      <c r="G845" s="220"/>
      <c r="H845" s="220"/>
      <c r="I845" s="220"/>
      <c r="J845" s="220"/>
      <c r="K845" s="220"/>
      <c r="L845" s="220"/>
      <c r="M845" s="220"/>
      <c r="N845" s="219"/>
      <c r="O845" s="219"/>
      <c r="P845" s="219"/>
      <c r="Q845" s="219"/>
      <c r="R845" s="220"/>
      <c r="S845" s="220"/>
      <c r="T845" s="220"/>
      <c r="U845" s="220"/>
      <c r="V845" s="220"/>
      <c r="W845" s="220"/>
      <c r="X845" s="220"/>
      <c r="Y845" s="220"/>
      <c r="Z845" s="210"/>
      <c r="AA845" s="210"/>
      <c r="AB845" s="210"/>
      <c r="AC845" s="210"/>
      <c r="AD845" s="210"/>
      <c r="AE845" s="210"/>
      <c r="AF845" s="210"/>
      <c r="AG845" s="210" t="s">
        <v>356</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3" x14ac:dyDescent="0.2">
      <c r="A846" s="217"/>
      <c r="B846" s="218"/>
      <c r="C846" s="265" t="s">
        <v>721</v>
      </c>
      <c r="D846" s="255"/>
      <c r="E846" s="256">
        <v>36.79</v>
      </c>
      <c r="F846" s="220"/>
      <c r="G846" s="220"/>
      <c r="H846" s="220"/>
      <c r="I846" s="220"/>
      <c r="J846" s="220"/>
      <c r="K846" s="220"/>
      <c r="L846" s="220"/>
      <c r="M846" s="220"/>
      <c r="N846" s="219"/>
      <c r="O846" s="219"/>
      <c r="P846" s="219"/>
      <c r="Q846" s="219"/>
      <c r="R846" s="220"/>
      <c r="S846" s="220"/>
      <c r="T846" s="220"/>
      <c r="U846" s="220"/>
      <c r="V846" s="220"/>
      <c r="W846" s="220"/>
      <c r="X846" s="220"/>
      <c r="Y846" s="220"/>
      <c r="Z846" s="210"/>
      <c r="AA846" s="210"/>
      <c r="AB846" s="210"/>
      <c r="AC846" s="210"/>
      <c r="AD846" s="210"/>
      <c r="AE846" s="210"/>
      <c r="AF846" s="210"/>
      <c r="AG846" s="210" t="s">
        <v>356</v>
      </c>
      <c r="AH846" s="210">
        <v>0</v>
      </c>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3" x14ac:dyDescent="0.2">
      <c r="A847" s="217"/>
      <c r="B847" s="218"/>
      <c r="C847" s="265" t="s">
        <v>722</v>
      </c>
      <c r="D847" s="255"/>
      <c r="E847" s="256">
        <v>11.28</v>
      </c>
      <c r="F847" s="220"/>
      <c r="G847" s="220"/>
      <c r="H847" s="220"/>
      <c r="I847" s="220"/>
      <c r="J847" s="220"/>
      <c r="K847" s="220"/>
      <c r="L847" s="220"/>
      <c r="M847" s="220"/>
      <c r="N847" s="219"/>
      <c r="O847" s="219"/>
      <c r="P847" s="219"/>
      <c r="Q847" s="219"/>
      <c r="R847" s="220"/>
      <c r="S847" s="220"/>
      <c r="T847" s="220"/>
      <c r="U847" s="220"/>
      <c r="V847" s="220"/>
      <c r="W847" s="220"/>
      <c r="X847" s="220"/>
      <c r="Y847" s="220"/>
      <c r="Z847" s="210"/>
      <c r="AA847" s="210"/>
      <c r="AB847" s="210"/>
      <c r="AC847" s="210"/>
      <c r="AD847" s="210"/>
      <c r="AE847" s="210"/>
      <c r="AF847" s="210"/>
      <c r="AG847" s="210" t="s">
        <v>356</v>
      </c>
      <c r="AH847" s="210">
        <v>0</v>
      </c>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3" x14ac:dyDescent="0.2">
      <c r="A848" s="217"/>
      <c r="B848" s="218"/>
      <c r="C848" s="265" t="s">
        <v>723</v>
      </c>
      <c r="D848" s="255"/>
      <c r="E848" s="256">
        <v>7.79</v>
      </c>
      <c r="F848" s="220"/>
      <c r="G848" s="220"/>
      <c r="H848" s="220"/>
      <c r="I848" s="220"/>
      <c r="J848" s="220"/>
      <c r="K848" s="220"/>
      <c r="L848" s="220"/>
      <c r="M848" s="220"/>
      <c r="N848" s="219"/>
      <c r="O848" s="219"/>
      <c r="P848" s="219"/>
      <c r="Q848" s="219"/>
      <c r="R848" s="220"/>
      <c r="S848" s="220"/>
      <c r="T848" s="220"/>
      <c r="U848" s="220"/>
      <c r="V848" s="220"/>
      <c r="W848" s="220"/>
      <c r="X848" s="220"/>
      <c r="Y848" s="220"/>
      <c r="Z848" s="210"/>
      <c r="AA848" s="210"/>
      <c r="AB848" s="210"/>
      <c r="AC848" s="210"/>
      <c r="AD848" s="210"/>
      <c r="AE848" s="210"/>
      <c r="AF848" s="210"/>
      <c r="AG848" s="210" t="s">
        <v>356</v>
      </c>
      <c r="AH848" s="210">
        <v>0</v>
      </c>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3" x14ac:dyDescent="0.2">
      <c r="A849" s="217"/>
      <c r="B849" s="218"/>
      <c r="C849" s="265" t="s">
        <v>758</v>
      </c>
      <c r="D849" s="255"/>
      <c r="E849" s="256">
        <v>2.12</v>
      </c>
      <c r="F849" s="220"/>
      <c r="G849" s="220"/>
      <c r="H849" s="220"/>
      <c r="I849" s="220"/>
      <c r="J849" s="220"/>
      <c r="K849" s="220"/>
      <c r="L849" s="220"/>
      <c r="M849" s="220"/>
      <c r="N849" s="219"/>
      <c r="O849" s="219"/>
      <c r="P849" s="219"/>
      <c r="Q849" s="219"/>
      <c r="R849" s="220"/>
      <c r="S849" s="220"/>
      <c r="T849" s="220"/>
      <c r="U849" s="220"/>
      <c r="V849" s="220"/>
      <c r="W849" s="220"/>
      <c r="X849" s="220"/>
      <c r="Y849" s="220"/>
      <c r="Z849" s="210"/>
      <c r="AA849" s="210"/>
      <c r="AB849" s="210"/>
      <c r="AC849" s="210"/>
      <c r="AD849" s="210"/>
      <c r="AE849" s="210"/>
      <c r="AF849" s="210"/>
      <c r="AG849" s="210" t="s">
        <v>356</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3" x14ac:dyDescent="0.2">
      <c r="A850" s="217"/>
      <c r="B850" s="218"/>
      <c r="C850" s="265" t="s">
        <v>762</v>
      </c>
      <c r="D850" s="255"/>
      <c r="E850" s="256">
        <v>31.44</v>
      </c>
      <c r="F850" s="220"/>
      <c r="G850" s="220"/>
      <c r="H850" s="220"/>
      <c r="I850" s="220"/>
      <c r="J850" s="220"/>
      <c r="K850" s="220"/>
      <c r="L850" s="220"/>
      <c r="M850" s="220"/>
      <c r="N850" s="219"/>
      <c r="O850" s="219"/>
      <c r="P850" s="219"/>
      <c r="Q850" s="219"/>
      <c r="R850" s="220"/>
      <c r="S850" s="220"/>
      <c r="T850" s="220"/>
      <c r="U850" s="220"/>
      <c r="V850" s="220"/>
      <c r="W850" s="220"/>
      <c r="X850" s="220"/>
      <c r="Y850" s="220"/>
      <c r="Z850" s="210"/>
      <c r="AA850" s="210"/>
      <c r="AB850" s="210"/>
      <c r="AC850" s="210"/>
      <c r="AD850" s="210"/>
      <c r="AE850" s="210"/>
      <c r="AF850" s="210"/>
      <c r="AG850" s="210" t="s">
        <v>356</v>
      </c>
      <c r="AH850" s="210">
        <v>0</v>
      </c>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3" x14ac:dyDescent="0.2">
      <c r="A851" s="217"/>
      <c r="B851" s="218"/>
      <c r="C851" s="265" t="s">
        <v>1123</v>
      </c>
      <c r="D851" s="255"/>
      <c r="E851" s="256">
        <v>30.98</v>
      </c>
      <c r="F851" s="220"/>
      <c r="G851" s="220"/>
      <c r="H851" s="220"/>
      <c r="I851" s="220"/>
      <c r="J851" s="220"/>
      <c r="K851" s="220"/>
      <c r="L851" s="220"/>
      <c r="M851" s="220"/>
      <c r="N851" s="219"/>
      <c r="O851" s="219"/>
      <c r="P851" s="219"/>
      <c r="Q851" s="219"/>
      <c r="R851" s="220"/>
      <c r="S851" s="220"/>
      <c r="T851" s="220"/>
      <c r="U851" s="220"/>
      <c r="V851" s="220"/>
      <c r="W851" s="220"/>
      <c r="X851" s="220"/>
      <c r="Y851" s="220"/>
      <c r="Z851" s="210"/>
      <c r="AA851" s="210"/>
      <c r="AB851" s="210"/>
      <c r="AC851" s="210"/>
      <c r="AD851" s="210"/>
      <c r="AE851" s="210"/>
      <c r="AF851" s="210"/>
      <c r="AG851" s="210" t="s">
        <v>356</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3" x14ac:dyDescent="0.2">
      <c r="A852" s="217"/>
      <c r="B852" s="218"/>
      <c r="C852" s="265" t="s">
        <v>724</v>
      </c>
      <c r="D852" s="255"/>
      <c r="E852" s="256">
        <v>19.61</v>
      </c>
      <c r="F852" s="220"/>
      <c r="G852" s="220"/>
      <c r="H852" s="220"/>
      <c r="I852" s="220"/>
      <c r="J852" s="220"/>
      <c r="K852" s="220"/>
      <c r="L852" s="220"/>
      <c r="M852" s="220"/>
      <c r="N852" s="219"/>
      <c r="O852" s="219"/>
      <c r="P852" s="219"/>
      <c r="Q852" s="219"/>
      <c r="R852" s="220"/>
      <c r="S852" s="220"/>
      <c r="T852" s="220"/>
      <c r="U852" s="220"/>
      <c r="V852" s="220"/>
      <c r="W852" s="220"/>
      <c r="X852" s="220"/>
      <c r="Y852" s="220"/>
      <c r="Z852" s="210"/>
      <c r="AA852" s="210"/>
      <c r="AB852" s="210"/>
      <c r="AC852" s="210"/>
      <c r="AD852" s="210"/>
      <c r="AE852" s="210"/>
      <c r="AF852" s="210"/>
      <c r="AG852" s="210" t="s">
        <v>356</v>
      </c>
      <c r="AH852" s="210">
        <v>0</v>
      </c>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3" x14ac:dyDescent="0.2">
      <c r="A853" s="217"/>
      <c r="B853" s="218"/>
      <c r="C853" s="265" t="s">
        <v>759</v>
      </c>
      <c r="D853" s="255"/>
      <c r="E853" s="256">
        <v>3.98</v>
      </c>
      <c r="F853" s="220"/>
      <c r="G853" s="220"/>
      <c r="H853" s="220"/>
      <c r="I853" s="220"/>
      <c r="J853" s="220"/>
      <c r="K853" s="220"/>
      <c r="L853" s="220"/>
      <c r="M853" s="220"/>
      <c r="N853" s="219"/>
      <c r="O853" s="219"/>
      <c r="P853" s="219"/>
      <c r="Q853" s="219"/>
      <c r="R853" s="220"/>
      <c r="S853" s="220"/>
      <c r="T853" s="220"/>
      <c r="U853" s="220"/>
      <c r="V853" s="220"/>
      <c r="W853" s="220"/>
      <c r="X853" s="220"/>
      <c r="Y853" s="220"/>
      <c r="Z853" s="210"/>
      <c r="AA853" s="210"/>
      <c r="AB853" s="210"/>
      <c r="AC853" s="210"/>
      <c r="AD853" s="210"/>
      <c r="AE853" s="210"/>
      <c r="AF853" s="210"/>
      <c r="AG853" s="210" t="s">
        <v>356</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3" x14ac:dyDescent="0.2">
      <c r="A854" s="217"/>
      <c r="B854" s="218"/>
      <c r="C854" s="265" t="s">
        <v>760</v>
      </c>
      <c r="D854" s="255"/>
      <c r="E854" s="256">
        <v>2.2200000000000002</v>
      </c>
      <c r="F854" s="220"/>
      <c r="G854" s="220"/>
      <c r="H854" s="220"/>
      <c r="I854" s="220"/>
      <c r="J854" s="220"/>
      <c r="K854" s="220"/>
      <c r="L854" s="220"/>
      <c r="M854" s="220"/>
      <c r="N854" s="219"/>
      <c r="O854" s="219"/>
      <c r="P854" s="219"/>
      <c r="Q854" s="219"/>
      <c r="R854" s="220"/>
      <c r="S854" s="220"/>
      <c r="T854" s="220"/>
      <c r="U854" s="220"/>
      <c r="V854" s="220"/>
      <c r="W854" s="220"/>
      <c r="X854" s="220"/>
      <c r="Y854" s="220"/>
      <c r="Z854" s="210"/>
      <c r="AA854" s="210"/>
      <c r="AB854" s="210"/>
      <c r="AC854" s="210"/>
      <c r="AD854" s="210"/>
      <c r="AE854" s="210"/>
      <c r="AF854" s="210"/>
      <c r="AG854" s="210" t="s">
        <v>356</v>
      </c>
      <c r="AH854" s="210">
        <v>0</v>
      </c>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3" x14ac:dyDescent="0.2">
      <c r="A855" s="217"/>
      <c r="B855" s="218"/>
      <c r="C855" s="265" t="s">
        <v>761</v>
      </c>
      <c r="D855" s="255"/>
      <c r="E855" s="256">
        <v>3.03</v>
      </c>
      <c r="F855" s="220"/>
      <c r="G855" s="220"/>
      <c r="H855" s="220"/>
      <c r="I855" s="220"/>
      <c r="J855" s="220"/>
      <c r="K855" s="220"/>
      <c r="L855" s="220"/>
      <c r="M855" s="220"/>
      <c r="N855" s="219"/>
      <c r="O855" s="219"/>
      <c r="P855" s="219"/>
      <c r="Q855" s="219"/>
      <c r="R855" s="220"/>
      <c r="S855" s="220"/>
      <c r="T855" s="220"/>
      <c r="U855" s="220"/>
      <c r="V855" s="220"/>
      <c r="W855" s="220"/>
      <c r="X855" s="220"/>
      <c r="Y855" s="220"/>
      <c r="Z855" s="210"/>
      <c r="AA855" s="210"/>
      <c r="AB855" s="210"/>
      <c r="AC855" s="210"/>
      <c r="AD855" s="210"/>
      <c r="AE855" s="210"/>
      <c r="AF855" s="210"/>
      <c r="AG855" s="210" t="s">
        <v>356</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1" x14ac:dyDescent="0.2">
      <c r="A856" s="232">
        <v>107</v>
      </c>
      <c r="B856" s="233" t="s">
        <v>1124</v>
      </c>
      <c r="C856" s="250" t="s">
        <v>1125</v>
      </c>
      <c r="D856" s="234" t="s">
        <v>372</v>
      </c>
      <c r="E856" s="235">
        <v>15.484500000000001</v>
      </c>
      <c r="F856" s="236"/>
      <c r="G856" s="237">
        <f>ROUND(E856*F856,2)</f>
        <v>0</v>
      </c>
      <c r="H856" s="236"/>
      <c r="I856" s="237">
        <f>ROUND(E856*H856,2)</f>
        <v>0</v>
      </c>
      <c r="J856" s="236"/>
      <c r="K856" s="237">
        <f>ROUND(E856*J856,2)</f>
        <v>0</v>
      </c>
      <c r="L856" s="237">
        <v>21</v>
      </c>
      <c r="M856" s="237">
        <f>G856*(1+L856/100)</f>
        <v>0</v>
      </c>
      <c r="N856" s="235">
        <v>3.0000000000000001E-3</v>
      </c>
      <c r="O856" s="235">
        <f>ROUND(E856*N856,2)</f>
        <v>0.05</v>
      </c>
      <c r="P856" s="235">
        <v>0</v>
      </c>
      <c r="Q856" s="235">
        <f>ROUND(E856*P856,2)</f>
        <v>0</v>
      </c>
      <c r="R856" s="237" t="s">
        <v>1118</v>
      </c>
      <c r="S856" s="237" t="s">
        <v>302</v>
      </c>
      <c r="T856" s="238" t="s">
        <v>354</v>
      </c>
      <c r="U856" s="220">
        <v>0.28000000000000003</v>
      </c>
      <c r="V856" s="220">
        <f>ROUND(E856*U856,2)</f>
        <v>4.34</v>
      </c>
      <c r="W856" s="220"/>
      <c r="X856" s="220" t="s">
        <v>314</v>
      </c>
      <c r="Y856" s="220" t="s">
        <v>305</v>
      </c>
      <c r="Z856" s="210"/>
      <c r="AA856" s="210"/>
      <c r="AB856" s="210"/>
      <c r="AC856" s="210"/>
      <c r="AD856" s="210"/>
      <c r="AE856" s="210"/>
      <c r="AF856" s="210"/>
      <c r="AG856" s="210" t="s">
        <v>642</v>
      </c>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2" x14ac:dyDescent="0.2">
      <c r="A857" s="217"/>
      <c r="B857" s="218"/>
      <c r="C857" s="251" t="s">
        <v>1126</v>
      </c>
      <c r="D857" s="247"/>
      <c r="E857" s="247"/>
      <c r="F857" s="247"/>
      <c r="G857" s="247"/>
      <c r="H857" s="220"/>
      <c r="I857" s="220"/>
      <c r="J857" s="220"/>
      <c r="K857" s="220"/>
      <c r="L857" s="220"/>
      <c r="M857" s="220"/>
      <c r="N857" s="219"/>
      <c r="O857" s="219"/>
      <c r="P857" s="219"/>
      <c r="Q857" s="219"/>
      <c r="R857" s="220"/>
      <c r="S857" s="220"/>
      <c r="T857" s="220"/>
      <c r="U857" s="220"/>
      <c r="V857" s="220"/>
      <c r="W857" s="220"/>
      <c r="X857" s="220"/>
      <c r="Y857" s="220"/>
      <c r="Z857" s="210"/>
      <c r="AA857" s="210"/>
      <c r="AB857" s="210"/>
      <c r="AC857" s="210"/>
      <c r="AD857" s="210"/>
      <c r="AE857" s="210"/>
      <c r="AF857" s="210"/>
      <c r="AG857" s="210" t="s">
        <v>317</v>
      </c>
      <c r="AH857" s="210"/>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2" x14ac:dyDescent="0.2">
      <c r="A858" s="217"/>
      <c r="B858" s="218"/>
      <c r="C858" s="265" t="s">
        <v>1127</v>
      </c>
      <c r="D858" s="255"/>
      <c r="E858" s="256">
        <v>15.484500000000001</v>
      </c>
      <c r="F858" s="220"/>
      <c r="G858" s="220"/>
      <c r="H858" s="220"/>
      <c r="I858" s="220"/>
      <c r="J858" s="220"/>
      <c r="K858" s="220"/>
      <c r="L858" s="220"/>
      <c r="M858" s="220"/>
      <c r="N858" s="219"/>
      <c r="O858" s="219"/>
      <c r="P858" s="219"/>
      <c r="Q858" s="219"/>
      <c r="R858" s="220"/>
      <c r="S858" s="220"/>
      <c r="T858" s="220"/>
      <c r="U858" s="220"/>
      <c r="V858" s="220"/>
      <c r="W858" s="220"/>
      <c r="X858" s="220"/>
      <c r="Y858" s="220"/>
      <c r="Z858" s="210"/>
      <c r="AA858" s="210"/>
      <c r="AB858" s="210"/>
      <c r="AC858" s="210"/>
      <c r="AD858" s="210"/>
      <c r="AE858" s="210"/>
      <c r="AF858" s="210"/>
      <c r="AG858" s="210" t="s">
        <v>356</v>
      </c>
      <c r="AH858" s="210">
        <v>0</v>
      </c>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ht="22.5" outlineLevel="1" x14ac:dyDescent="0.2">
      <c r="A859" s="232">
        <v>108</v>
      </c>
      <c r="B859" s="233" t="s">
        <v>1128</v>
      </c>
      <c r="C859" s="250" t="s">
        <v>1129</v>
      </c>
      <c r="D859" s="234" t="s">
        <v>372</v>
      </c>
      <c r="E859" s="235">
        <v>512.21</v>
      </c>
      <c r="F859" s="236"/>
      <c r="G859" s="237">
        <f>ROUND(E859*F859,2)</f>
        <v>0</v>
      </c>
      <c r="H859" s="236"/>
      <c r="I859" s="237">
        <f>ROUND(E859*H859,2)</f>
        <v>0</v>
      </c>
      <c r="J859" s="236"/>
      <c r="K859" s="237">
        <f>ROUND(E859*J859,2)</f>
        <v>0</v>
      </c>
      <c r="L859" s="237">
        <v>21</v>
      </c>
      <c r="M859" s="237">
        <f>G859*(1+L859/100)</f>
        <v>0</v>
      </c>
      <c r="N859" s="235">
        <v>1.0000000000000001E-5</v>
      </c>
      <c r="O859" s="235">
        <f>ROUND(E859*N859,2)</f>
        <v>0.01</v>
      </c>
      <c r="P859" s="235">
        <v>0</v>
      </c>
      <c r="Q859" s="235">
        <f>ROUND(E859*P859,2)</f>
        <v>0</v>
      </c>
      <c r="R859" s="237" t="s">
        <v>1118</v>
      </c>
      <c r="S859" s="237" t="s">
        <v>302</v>
      </c>
      <c r="T859" s="238" t="s">
        <v>354</v>
      </c>
      <c r="U859" s="220">
        <v>7.0000000000000007E-2</v>
      </c>
      <c r="V859" s="220">
        <f>ROUND(E859*U859,2)</f>
        <v>35.85</v>
      </c>
      <c r="W859" s="220"/>
      <c r="X859" s="220" t="s">
        <v>314</v>
      </c>
      <c r="Y859" s="220" t="s">
        <v>305</v>
      </c>
      <c r="Z859" s="210"/>
      <c r="AA859" s="210"/>
      <c r="AB859" s="210"/>
      <c r="AC859" s="210"/>
      <c r="AD859" s="210"/>
      <c r="AE859" s="210"/>
      <c r="AF859" s="210"/>
      <c r="AG859" s="210" t="s">
        <v>642</v>
      </c>
      <c r="AH859" s="210"/>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2" x14ac:dyDescent="0.2">
      <c r="A860" s="217"/>
      <c r="B860" s="218"/>
      <c r="C860" s="251" t="s">
        <v>445</v>
      </c>
      <c r="D860" s="247"/>
      <c r="E860" s="247"/>
      <c r="F860" s="247"/>
      <c r="G860" s="247"/>
      <c r="H860" s="220"/>
      <c r="I860" s="220"/>
      <c r="J860" s="220"/>
      <c r="K860" s="220"/>
      <c r="L860" s="220"/>
      <c r="M860" s="220"/>
      <c r="N860" s="219"/>
      <c r="O860" s="219"/>
      <c r="P860" s="219"/>
      <c r="Q860" s="219"/>
      <c r="R860" s="220"/>
      <c r="S860" s="220"/>
      <c r="T860" s="220"/>
      <c r="U860" s="220"/>
      <c r="V860" s="220"/>
      <c r="W860" s="220"/>
      <c r="X860" s="220"/>
      <c r="Y860" s="220"/>
      <c r="Z860" s="210"/>
      <c r="AA860" s="210"/>
      <c r="AB860" s="210"/>
      <c r="AC860" s="210"/>
      <c r="AD860" s="210"/>
      <c r="AE860" s="210"/>
      <c r="AF860" s="210"/>
      <c r="AG860" s="210" t="s">
        <v>317</v>
      </c>
      <c r="AH860" s="210"/>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ht="22.5" outlineLevel="1" x14ac:dyDescent="0.2">
      <c r="A861" s="232">
        <v>109</v>
      </c>
      <c r="B861" s="233" t="s">
        <v>1130</v>
      </c>
      <c r="C861" s="250" t="s">
        <v>1131</v>
      </c>
      <c r="D861" s="234" t="s">
        <v>450</v>
      </c>
      <c r="E861" s="235">
        <v>805.51900000000001</v>
      </c>
      <c r="F861" s="236"/>
      <c r="G861" s="237">
        <f>ROUND(E861*F861,2)</f>
        <v>0</v>
      </c>
      <c r="H861" s="236"/>
      <c r="I861" s="237">
        <f>ROUND(E861*H861,2)</f>
        <v>0</v>
      </c>
      <c r="J861" s="236"/>
      <c r="K861" s="237">
        <f>ROUND(E861*J861,2)</f>
        <v>0</v>
      </c>
      <c r="L861" s="237">
        <v>21</v>
      </c>
      <c r="M861" s="237">
        <f>G861*(1+L861/100)</f>
        <v>0</v>
      </c>
      <c r="N861" s="235">
        <v>0</v>
      </c>
      <c r="O861" s="235">
        <f>ROUND(E861*N861,2)</f>
        <v>0</v>
      </c>
      <c r="P861" s="235">
        <v>0</v>
      </c>
      <c r="Q861" s="235">
        <f>ROUND(E861*P861,2)</f>
        <v>0</v>
      </c>
      <c r="R861" s="237" t="s">
        <v>1118</v>
      </c>
      <c r="S861" s="237" t="s">
        <v>302</v>
      </c>
      <c r="T861" s="238" t="s">
        <v>354</v>
      </c>
      <c r="U861" s="220">
        <v>0.05</v>
      </c>
      <c r="V861" s="220">
        <f>ROUND(E861*U861,2)</f>
        <v>40.28</v>
      </c>
      <c r="W861" s="220"/>
      <c r="X861" s="220" t="s">
        <v>314</v>
      </c>
      <c r="Y861" s="220" t="s">
        <v>305</v>
      </c>
      <c r="Z861" s="210"/>
      <c r="AA861" s="210"/>
      <c r="AB861" s="210"/>
      <c r="AC861" s="210"/>
      <c r="AD861" s="210"/>
      <c r="AE861" s="210"/>
      <c r="AF861" s="210"/>
      <c r="AG861" s="210" t="s">
        <v>642</v>
      </c>
      <c r="AH861" s="210"/>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2" x14ac:dyDescent="0.2">
      <c r="A862" s="217"/>
      <c r="B862" s="218"/>
      <c r="C862" s="251" t="s">
        <v>1126</v>
      </c>
      <c r="D862" s="247"/>
      <c r="E862" s="247"/>
      <c r="F862" s="247"/>
      <c r="G862" s="247"/>
      <c r="H862" s="220"/>
      <c r="I862" s="220"/>
      <c r="J862" s="220"/>
      <c r="K862" s="220"/>
      <c r="L862" s="220"/>
      <c r="M862" s="220"/>
      <c r="N862" s="219"/>
      <c r="O862" s="219"/>
      <c r="P862" s="219"/>
      <c r="Q862" s="219"/>
      <c r="R862" s="220"/>
      <c r="S862" s="220"/>
      <c r="T862" s="220"/>
      <c r="U862" s="220"/>
      <c r="V862" s="220"/>
      <c r="W862" s="220"/>
      <c r="X862" s="220"/>
      <c r="Y862" s="220"/>
      <c r="Z862" s="210"/>
      <c r="AA862" s="210"/>
      <c r="AB862" s="210"/>
      <c r="AC862" s="210"/>
      <c r="AD862" s="210"/>
      <c r="AE862" s="210"/>
      <c r="AF862" s="210"/>
      <c r="AG862" s="210" t="s">
        <v>317</v>
      </c>
      <c r="AH862" s="210"/>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2" x14ac:dyDescent="0.2">
      <c r="A863" s="217"/>
      <c r="B863" s="218"/>
      <c r="C863" s="265" t="s">
        <v>1132</v>
      </c>
      <c r="D863" s="255"/>
      <c r="E863" s="256">
        <v>805.51900000000001</v>
      </c>
      <c r="F863" s="220"/>
      <c r="G863" s="220"/>
      <c r="H863" s="220"/>
      <c r="I863" s="220"/>
      <c r="J863" s="220"/>
      <c r="K863" s="220"/>
      <c r="L863" s="220"/>
      <c r="M863" s="220"/>
      <c r="N863" s="219"/>
      <c r="O863" s="219"/>
      <c r="P863" s="219"/>
      <c r="Q863" s="219"/>
      <c r="R863" s="220"/>
      <c r="S863" s="220"/>
      <c r="T863" s="220"/>
      <c r="U863" s="220"/>
      <c r="V863" s="220"/>
      <c r="W863" s="220"/>
      <c r="X863" s="220"/>
      <c r="Y863" s="220"/>
      <c r="Z863" s="210"/>
      <c r="AA863" s="210"/>
      <c r="AB863" s="210"/>
      <c r="AC863" s="210"/>
      <c r="AD863" s="210"/>
      <c r="AE863" s="210"/>
      <c r="AF863" s="210"/>
      <c r="AG863" s="210" t="s">
        <v>356</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1" x14ac:dyDescent="0.2">
      <c r="A864" s="232">
        <v>110</v>
      </c>
      <c r="B864" s="233" t="s">
        <v>1133</v>
      </c>
      <c r="C864" s="250" t="s">
        <v>1134</v>
      </c>
      <c r="D864" s="234" t="s">
        <v>537</v>
      </c>
      <c r="E864" s="235">
        <v>173.1</v>
      </c>
      <c r="F864" s="236"/>
      <c r="G864" s="237">
        <f>ROUND(E864*F864,2)</f>
        <v>0</v>
      </c>
      <c r="H864" s="236"/>
      <c r="I864" s="237">
        <f>ROUND(E864*H864,2)</f>
        <v>0</v>
      </c>
      <c r="J864" s="236"/>
      <c r="K864" s="237">
        <f>ROUND(E864*J864,2)</f>
        <v>0</v>
      </c>
      <c r="L864" s="237">
        <v>21</v>
      </c>
      <c r="M864" s="237">
        <f>G864*(1+L864/100)</f>
        <v>0</v>
      </c>
      <c r="N864" s="235">
        <v>3.0000000000000001E-3</v>
      </c>
      <c r="O864" s="235">
        <f>ROUND(E864*N864,2)</f>
        <v>0.52</v>
      </c>
      <c r="P864" s="235">
        <v>0</v>
      </c>
      <c r="Q864" s="235">
        <f>ROUND(E864*P864,2)</f>
        <v>0</v>
      </c>
      <c r="R864" s="237"/>
      <c r="S864" s="237" t="s">
        <v>313</v>
      </c>
      <c r="T864" s="238" t="s">
        <v>303</v>
      </c>
      <c r="U864" s="220">
        <v>0</v>
      </c>
      <c r="V864" s="220">
        <f>ROUND(E864*U864,2)</f>
        <v>0</v>
      </c>
      <c r="W864" s="220"/>
      <c r="X864" s="220" t="s">
        <v>314</v>
      </c>
      <c r="Y864" s="220" t="s">
        <v>305</v>
      </c>
      <c r="Z864" s="210"/>
      <c r="AA864" s="210"/>
      <c r="AB864" s="210"/>
      <c r="AC864" s="210"/>
      <c r="AD864" s="210"/>
      <c r="AE864" s="210"/>
      <c r="AF864" s="210"/>
      <c r="AG864" s="210" t="s">
        <v>315</v>
      </c>
      <c r="AH864" s="210"/>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2" x14ac:dyDescent="0.2">
      <c r="A865" s="217"/>
      <c r="B865" s="218"/>
      <c r="C865" s="251" t="s">
        <v>1135</v>
      </c>
      <c r="D865" s="247"/>
      <c r="E865" s="247"/>
      <c r="F865" s="247"/>
      <c r="G865" s="247"/>
      <c r="H865" s="220"/>
      <c r="I865" s="220"/>
      <c r="J865" s="220"/>
      <c r="K865" s="220"/>
      <c r="L865" s="220"/>
      <c r="M865" s="220"/>
      <c r="N865" s="219"/>
      <c r="O865" s="219"/>
      <c r="P865" s="219"/>
      <c r="Q865" s="219"/>
      <c r="R865" s="220"/>
      <c r="S865" s="220"/>
      <c r="T865" s="220"/>
      <c r="U865" s="220"/>
      <c r="V865" s="220"/>
      <c r="W865" s="220"/>
      <c r="X865" s="220"/>
      <c r="Y865" s="220"/>
      <c r="Z865" s="210"/>
      <c r="AA865" s="210"/>
      <c r="AB865" s="210"/>
      <c r="AC865" s="210"/>
      <c r="AD865" s="210"/>
      <c r="AE865" s="210"/>
      <c r="AF865" s="210"/>
      <c r="AG865" s="210" t="s">
        <v>317</v>
      </c>
      <c r="AH865" s="210"/>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2" x14ac:dyDescent="0.2">
      <c r="A866" s="217"/>
      <c r="B866" s="218"/>
      <c r="C866" s="265" t="s">
        <v>1136</v>
      </c>
      <c r="D866" s="255"/>
      <c r="E866" s="256">
        <v>173.1</v>
      </c>
      <c r="F866" s="220"/>
      <c r="G866" s="220"/>
      <c r="H866" s="220"/>
      <c r="I866" s="220"/>
      <c r="J866" s="220"/>
      <c r="K866" s="220"/>
      <c r="L866" s="220"/>
      <c r="M866" s="220"/>
      <c r="N866" s="219"/>
      <c r="O866" s="219"/>
      <c r="P866" s="219"/>
      <c r="Q866" s="219"/>
      <c r="R866" s="220"/>
      <c r="S866" s="220"/>
      <c r="T866" s="220"/>
      <c r="U866" s="220"/>
      <c r="V866" s="220"/>
      <c r="W866" s="220"/>
      <c r="X866" s="220"/>
      <c r="Y866" s="220"/>
      <c r="Z866" s="210"/>
      <c r="AA866" s="210"/>
      <c r="AB866" s="210"/>
      <c r="AC866" s="210"/>
      <c r="AD866" s="210"/>
      <c r="AE866" s="210"/>
      <c r="AF866" s="210"/>
      <c r="AG866" s="210" t="s">
        <v>356</v>
      </c>
      <c r="AH866" s="210">
        <v>0</v>
      </c>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ht="22.5" outlineLevel="1" x14ac:dyDescent="0.2">
      <c r="A867" s="232">
        <v>111</v>
      </c>
      <c r="B867" s="233" t="s">
        <v>1137</v>
      </c>
      <c r="C867" s="250" t="s">
        <v>1138</v>
      </c>
      <c r="D867" s="234" t="s">
        <v>372</v>
      </c>
      <c r="E867" s="235">
        <v>1075.6410000000001</v>
      </c>
      <c r="F867" s="236"/>
      <c r="G867" s="237">
        <f>ROUND(E867*F867,2)</f>
        <v>0</v>
      </c>
      <c r="H867" s="236"/>
      <c r="I867" s="237">
        <f>ROUND(E867*H867,2)</f>
        <v>0</v>
      </c>
      <c r="J867" s="236"/>
      <c r="K867" s="237">
        <f>ROUND(E867*J867,2)</f>
        <v>0</v>
      </c>
      <c r="L867" s="237">
        <v>21</v>
      </c>
      <c r="M867" s="237">
        <f>G867*(1+L867/100)</f>
        <v>0</v>
      </c>
      <c r="N867" s="235">
        <v>1.5E-3</v>
      </c>
      <c r="O867" s="235">
        <f>ROUND(E867*N867,2)</f>
        <v>1.61</v>
      </c>
      <c r="P867" s="235">
        <v>0</v>
      </c>
      <c r="Q867" s="235">
        <f>ROUND(E867*P867,2)</f>
        <v>0</v>
      </c>
      <c r="R867" s="237" t="s">
        <v>652</v>
      </c>
      <c r="S867" s="237" t="s">
        <v>302</v>
      </c>
      <c r="T867" s="238" t="s">
        <v>354</v>
      </c>
      <c r="U867" s="220">
        <v>0</v>
      </c>
      <c r="V867" s="220">
        <f>ROUND(E867*U867,2)</f>
        <v>0</v>
      </c>
      <c r="W867" s="220"/>
      <c r="X867" s="220" t="s">
        <v>653</v>
      </c>
      <c r="Y867" s="220" t="s">
        <v>305</v>
      </c>
      <c r="Z867" s="210"/>
      <c r="AA867" s="210"/>
      <c r="AB867" s="210"/>
      <c r="AC867" s="210"/>
      <c r="AD867" s="210"/>
      <c r="AE867" s="210"/>
      <c r="AF867" s="210"/>
      <c r="AG867" s="210" t="s">
        <v>654</v>
      </c>
      <c r="AH867" s="210"/>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2" x14ac:dyDescent="0.2">
      <c r="A868" s="217"/>
      <c r="B868" s="218"/>
      <c r="C868" s="251" t="s">
        <v>1119</v>
      </c>
      <c r="D868" s="247"/>
      <c r="E868" s="247"/>
      <c r="F868" s="247"/>
      <c r="G868" s="247"/>
      <c r="H868" s="220"/>
      <c r="I868" s="220"/>
      <c r="J868" s="220"/>
      <c r="K868" s="220"/>
      <c r="L868" s="220"/>
      <c r="M868" s="220"/>
      <c r="N868" s="219"/>
      <c r="O868" s="219"/>
      <c r="P868" s="219"/>
      <c r="Q868" s="219"/>
      <c r="R868" s="220"/>
      <c r="S868" s="220"/>
      <c r="T868" s="220"/>
      <c r="U868" s="220"/>
      <c r="V868" s="220"/>
      <c r="W868" s="220"/>
      <c r="X868" s="220"/>
      <c r="Y868" s="220"/>
      <c r="Z868" s="210"/>
      <c r="AA868" s="210"/>
      <c r="AB868" s="210"/>
      <c r="AC868" s="210"/>
      <c r="AD868" s="210"/>
      <c r="AE868" s="210"/>
      <c r="AF868" s="210"/>
      <c r="AG868" s="210" t="s">
        <v>317</v>
      </c>
      <c r="AH868" s="210"/>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2" x14ac:dyDescent="0.2">
      <c r="A869" s="217"/>
      <c r="B869" s="218"/>
      <c r="C869" s="265" t="s">
        <v>1139</v>
      </c>
      <c r="D869" s="255"/>
      <c r="E869" s="256">
        <v>1075.6410000000001</v>
      </c>
      <c r="F869" s="220"/>
      <c r="G869" s="220"/>
      <c r="H869" s="220"/>
      <c r="I869" s="220"/>
      <c r="J869" s="220"/>
      <c r="K869" s="220"/>
      <c r="L869" s="220"/>
      <c r="M869" s="220"/>
      <c r="N869" s="219"/>
      <c r="O869" s="219"/>
      <c r="P869" s="219"/>
      <c r="Q869" s="219"/>
      <c r="R869" s="220"/>
      <c r="S869" s="220"/>
      <c r="T869" s="220"/>
      <c r="U869" s="220"/>
      <c r="V869" s="220"/>
      <c r="W869" s="220"/>
      <c r="X869" s="220"/>
      <c r="Y869" s="220"/>
      <c r="Z869" s="210"/>
      <c r="AA869" s="210"/>
      <c r="AB869" s="210"/>
      <c r="AC869" s="210"/>
      <c r="AD869" s="210"/>
      <c r="AE869" s="210"/>
      <c r="AF869" s="210"/>
      <c r="AG869" s="210" t="s">
        <v>356</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ht="22.5" outlineLevel="1" x14ac:dyDescent="0.2">
      <c r="A870" s="232">
        <v>112</v>
      </c>
      <c r="B870" s="233" t="s">
        <v>1140</v>
      </c>
      <c r="C870" s="250" t="s">
        <v>1141</v>
      </c>
      <c r="D870" s="234" t="s">
        <v>372</v>
      </c>
      <c r="E870" s="235">
        <v>17.03295</v>
      </c>
      <c r="F870" s="236"/>
      <c r="G870" s="237">
        <f>ROUND(E870*F870,2)</f>
        <v>0</v>
      </c>
      <c r="H870" s="236"/>
      <c r="I870" s="237">
        <f>ROUND(E870*H870,2)</f>
        <v>0</v>
      </c>
      <c r="J870" s="236"/>
      <c r="K870" s="237">
        <f>ROUND(E870*J870,2)</f>
        <v>0</v>
      </c>
      <c r="L870" s="237">
        <v>21</v>
      </c>
      <c r="M870" s="237">
        <f>G870*(1+L870/100)</f>
        <v>0</v>
      </c>
      <c r="N870" s="235">
        <v>3.2499999999999999E-3</v>
      </c>
      <c r="O870" s="235">
        <f>ROUND(E870*N870,2)</f>
        <v>0.06</v>
      </c>
      <c r="P870" s="235">
        <v>0</v>
      </c>
      <c r="Q870" s="235">
        <f>ROUND(E870*P870,2)</f>
        <v>0</v>
      </c>
      <c r="R870" s="237" t="s">
        <v>652</v>
      </c>
      <c r="S870" s="237" t="s">
        <v>302</v>
      </c>
      <c r="T870" s="238" t="s">
        <v>354</v>
      </c>
      <c r="U870" s="220">
        <v>0</v>
      </c>
      <c r="V870" s="220">
        <f>ROUND(E870*U870,2)</f>
        <v>0</v>
      </c>
      <c r="W870" s="220"/>
      <c r="X870" s="220" t="s">
        <v>653</v>
      </c>
      <c r="Y870" s="220" t="s">
        <v>305</v>
      </c>
      <c r="Z870" s="210"/>
      <c r="AA870" s="210"/>
      <c r="AB870" s="210"/>
      <c r="AC870" s="210"/>
      <c r="AD870" s="210"/>
      <c r="AE870" s="210"/>
      <c r="AF870" s="210"/>
      <c r="AG870" s="210" t="s">
        <v>654</v>
      </c>
      <c r="AH870" s="210"/>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2" x14ac:dyDescent="0.2">
      <c r="A871" s="217"/>
      <c r="B871" s="218"/>
      <c r="C871" s="251" t="s">
        <v>1119</v>
      </c>
      <c r="D871" s="247"/>
      <c r="E871" s="247"/>
      <c r="F871" s="247"/>
      <c r="G871" s="247"/>
      <c r="H871" s="220"/>
      <c r="I871" s="220"/>
      <c r="J871" s="220"/>
      <c r="K871" s="220"/>
      <c r="L871" s="220"/>
      <c r="M871" s="220"/>
      <c r="N871" s="219"/>
      <c r="O871" s="219"/>
      <c r="P871" s="219"/>
      <c r="Q871" s="219"/>
      <c r="R871" s="220"/>
      <c r="S871" s="220"/>
      <c r="T871" s="220"/>
      <c r="U871" s="220"/>
      <c r="V871" s="220"/>
      <c r="W871" s="220"/>
      <c r="X871" s="220"/>
      <c r="Y871" s="220"/>
      <c r="Z871" s="210"/>
      <c r="AA871" s="210"/>
      <c r="AB871" s="210"/>
      <c r="AC871" s="210"/>
      <c r="AD871" s="210"/>
      <c r="AE871" s="210"/>
      <c r="AF871" s="210"/>
      <c r="AG871" s="210" t="s">
        <v>317</v>
      </c>
      <c r="AH871" s="210"/>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outlineLevel="2" x14ac:dyDescent="0.2">
      <c r="A872" s="217"/>
      <c r="B872" s="218"/>
      <c r="C872" s="265" t="s">
        <v>1142</v>
      </c>
      <c r="D872" s="255"/>
      <c r="E872" s="256">
        <v>17.03295</v>
      </c>
      <c r="F872" s="220"/>
      <c r="G872" s="220"/>
      <c r="H872" s="220"/>
      <c r="I872" s="220"/>
      <c r="J872" s="220"/>
      <c r="K872" s="220"/>
      <c r="L872" s="220"/>
      <c r="M872" s="220"/>
      <c r="N872" s="219"/>
      <c r="O872" s="219"/>
      <c r="P872" s="219"/>
      <c r="Q872" s="219"/>
      <c r="R872" s="220"/>
      <c r="S872" s="220"/>
      <c r="T872" s="220"/>
      <c r="U872" s="220"/>
      <c r="V872" s="220"/>
      <c r="W872" s="220"/>
      <c r="X872" s="220"/>
      <c r="Y872" s="220"/>
      <c r="Z872" s="210"/>
      <c r="AA872" s="210"/>
      <c r="AB872" s="210"/>
      <c r="AC872" s="210"/>
      <c r="AD872" s="210"/>
      <c r="AE872" s="210"/>
      <c r="AF872" s="210"/>
      <c r="AG872" s="210" t="s">
        <v>356</v>
      </c>
      <c r="AH872" s="210">
        <v>0</v>
      </c>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1" x14ac:dyDescent="0.2">
      <c r="A873" s="232">
        <v>113</v>
      </c>
      <c r="B873" s="233" t="s">
        <v>1143</v>
      </c>
      <c r="C873" s="250" t="s">
        <v>1144</v>
      </c>
      <c r="D873" s="234" t="s">
        <v>701</v>
      </c>
      <c r="E873" s="235">
        <v>2.3952499999999999</v>
      </c>
      <c r="F873" s="236"/>
      <c r="G873" s="237">
        <f>ROUND(E873*F873,2)</f>
        <v>0</v>
      </c>
      <c r="H873" s="236"/>
      <c r="I873" s="237">
        <f>ROUND(E873*H873,2)</f>
        <v>0</v>
      </c>
      <c r="J873" s="236"/>
      <c r="K873" s="237">
        <f>ROUND(E873*J873,2)</f>
        <v>0</v>
      </c>
      <c r="L873" s="237">
        <v>21</v>
      </c>
      <c r="M873" s="237">
        <f>G873*(1+L873/100)</f>
        <v>0</v>
      </c>
      <c r="N873" s="235">
        <v>0</v>
      </c>
      <c r="O873" s="235">
        <f>ROUND(E873*N873,2)</f>
        <v>0</v>
      </c>
      <c r="P873" s="235">
        <v>0</v>
      </c>
      <c r="Q873" s="235">
        <f>ROUND(E873*P873,2)</f>
        <v>0</v>
      </c>
      <c r="R873" s="237" t="s">
        <v>1118</v>
      </c>
      <c r="S873" s="237" t="s">
        <v>302</v>
      </c>
      <c r="T873" s="238" t="s">
        <v>354</v>
      </c>
      <c r="U873" s="220">
        <v>1.831</v>
      </c>
      <c r="V873" s="220">
        <f>ROUND(E873*U873,2)</f>
        <v>4.3899999999999997</v>
      </c>
      <c r="W873" s="220"/>
      <c r="X873" s="220" t="s">
        <v>314</v>
      </c>
      <c r="Y873" s="220" t="s">
        <v>305</v>
      </c>
      <c r="Z873" s="210"/>
      <c r="AA873" s="210"/>
      <c r="AB873" s="210"/>
      <c r="AC873" s="210"/>
      <c r="AD873" s="210"/>
      <c r="AE873" s="210"/>
      <c r="AF873" s="210"/>
      <c r="AG873" s="210" t="s">
        <v>642</v>
      </c>
      <c r="AH873" s="210"/>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2" x14ac:dyDescent="0.2">
      <c r="A874" s="217"/>
      <c r="B874" s="218"/>
      <c r="C874" s="266" t="s">
        <v>1145</v>
      </c>
      <c r="D874" s="263"/>
      <c r="E874" s="263"/>
      <c r="F874" s="263"/>
      <c r="G874" s="263"/>
      <c r="H874" s="220"/>
      <c r="I874" s="220"/>
      <c r="J874" s="220"/>
      <c r="K874" s="220"/>
      <c r="L874" s="220"/>
      <c r="M874" s="220"/>
      <c r="N874" s="219"/>
      <c r="O874" s="219"/>
      <c r="P874" s="219"/>
      <c r="Q874" s="219"/>
      <c r="R874" s="220"/>
      <c r="S874" s="220"/>
      <c r="T874" s="220"/>
      <c r="U874" s="220"/>
      <c r="V874" s="220"/>
      <c r="W874" s="220"/>
      <c r="X874" s="220"/>
      <c r="Y874" s="220"/>
      <c r="Z874" s="210"/>
      <c r="AA874" s="210"/>
      <c r="AB874" s="210"/>
      <c r="AC874" s="210"/>
      <c r="AD874" s="210"/>
      <c r="AE874" s="210"/>
      <c r="AF874" s="210"/>
      <c r="AG874" s="210" t="s">
        <v>374</v>
      </c>
      <c r="AH874" s="210"/>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x14ac:dyDescent="0.2">
      <c r="A875" s="225" t="s">
        <v>297</v>
      </c>
      <c r="B875" s="226" t="s">
        <v>222</v>
      </c>
      <c r="C875" s="248" t="s">
        <v>223</v>
      </c>
      <c r="D875" s="227"/>
      <c r="E875" s="228"/>
      <c r="F875" s="229"/>
      <c r="G875" s="229">
        <f>SUMIF(AG876:AG910,"&lt;&gt;NOR",G876:G910)</f>
        <v>0</v>
      </c>
      <c r="H875" s="229"/>
      <c r="I875" s="229">
        <f>SUM(I876:I910)</f>
        <v>0</v>
      </c>
      <c r="J875" s="229"/>
      <c r="K875" s="229">
        <f>SUM(K876:K910)</f>
        <v>0</v>
      </c>
      <c r="L875" s="229"/>
      <c r="M875" s="229">
        <f>SUM(M876:M910)</f>
        <v>0</v>
      </c>
      <c r="N875" s="228"/>
      <c r="O875" s="228">
        <f>SUM(O876:O910)</f>
        <v>9.2899999999999991</v>
      </c>
      <c r="P875" s="228"/>
      <c r="Q875" s="228">
        <f>SUM(Q876:Q910)</f>
        <v>0</v>
      </c>
      <c r="R875" s="229"/>
      <c r="S875" s="229"/>
      <c r="T875" s="230"/>
      <c r="U875" s="224"/>
      <c r="V875" s="224">
        <f>SUM(V876:V910)</f>
        <v>150.32999999999998</v>
      </c>
      <c r="W875" s="224"/>
      <c r="X875" s="224"/>
      <c r="Y875" s="224"/>
      <c r="AG875" t="s">
        <v>298</v>
      </c>
    </row>
    <row r="876" spans="1:60" outlineLevel="1" x14ac:dyDescent="0.2">
      <c r="A876" s="232">
        <v>114</v>
      </c>
      <c r="B876" s="233" t="s">
        <v>1077</v>
      </c>
      <c r="C876" s="250" t="s">
        <v>1078</v>
      </c>
      <c r="D876" s="234" t="s">
        <v>372</v>
      </c>
      <c r="E876" s="235">
        <v>7.548</v>
      </c>
      <c r="F876" s="236"/>
      <c r="G876" s="237">
        <f>ROUND(E876*F876,2)</f>
        <v>0</v>
      </c>
      <c r="H876" s="236"/>
      <c r="I876" s="237">
        <f>ROUND(E876*H876,2)</f>
        <v>0</v>
      </c>
      <c r="J876" s="236"/>
      <c r="K876" s="237">
        <f>ROUND(E876*J876,2)</f>
        <v>0</v>
      </c>
      <c r="L876" s="237">
        <v>21</v>
      </c>
      <c r="M876" s="237">
        <f>G876*(1+L876/100)</f>
        <v>0</v>
      </c>
      <c r="N876" s="235">
        <v>1.6000000000000001E-4</v>
      </c>
      <c r="O876" s="235">
        <f>ROUND(E876*N876,2)</f>
        <v>0</v>
      </c>
      <c r="P876" s="235">
        <v>0</v>
      </c>
      <c r="Q876" s="235">
        <f>ROUND(E876*P876,2)</f>
        <v>0</v>
      </c>
      <c r="R876" s="237" t="s">
        <v>1079</v>
      </c>
      <c r="S876" s="237" t="s">
        <v>302</v>
      </c>
      <c r="T876" s="238" t="s">
        <v>354</v>
      </c>
      <c r="U876" s="220">
        <v>0.13500000000000001</v>
      </c>
      <c r="V876" s="220">
        <f>ROUND(E876*U876,2)</f>
        <v>1.02</v>
      </c>
      <c r="W876" s="220"/>
      <c r="X876" s="220" t="s">
        <v>314</v>
      </c>
      <c r="Y876" s="220" t="s">
        <v>305</v>
      </c>
      <c r="Z876" s="210"/>
      <c r="AA876" s="210"/>
      <c r="AB876" s="210"/>
      <c r="AC876" s="210"/>
      <c r="AD876" s="210"/>
      <c r="AE876" s="210"/>
      <c r="AF876" s="210"/>
      <c r="AG876" s="210" t="s">
        <v>642</v>
      </c>
      <c r="AH876" s="210"/>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2" x14ac:dyDescent="0.2">
      <c r="A877" s="217"/>
      <c r="B877" s="218"/>
      <c r="C877" s="251" t="s">
        <v>1146</v>
      </c>
      <c r="D877" s="247"/>
      <c r="E877" s="247"/>
      <c r="F877" s="247"/>
      <c r="G877" s="247"/>
      <c r="H877" s="220"/>
      <c r="I877" s="220"/>
      <c r="J877" s="220"/>
      <c r="K877" s="220"/>
      <c r="L877" s="220"/>
      <c r="M877" s="220"/>
      <c r="N877" s="219"/>
      <c r="O877" s="219"/>
      <c r="P877" s="219"/>
      <c r="Q877" s="219"/>
      <c r="R877" s="220"/>
      <c r="S877" s="220"/>
      <c r="T877" s="220"/>
      <c r="U877" s="220"/>
      <c r="V877" s="220"/>
      <c r="W877" s="220"/>
      <c r="X877" s="220"/>
      <c r="Y877" s="220"/>
      <c r="Z877" s="210"/>
      <c r="AA877" s="210"/>
      <c r="AB877" s="210"/>
      <c r="AC877" s="210"/>
      <c r="AD877" s="210"/>
      <c r="AE877" s="210"/>
      <c r="AF877" s="210"/>
      <c r="AG877" s="210" t="s">
        <v>317</v>
      </c>
      <c r="AH877" s="210"/>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2" x14ac:dyDescent="0.2">
      <c r="A878" s="217"/>
      <c r="B878" s="218"/>
      <c r="C878" s="265" t="s">
        <v>1147</v>
      </c>
      <c r="D878" s="255"/>
      <c r="E878" s="256">
        <v>7.548</v>
      </c>
      <c r="F878" s="220"/>
      <c r="G878" s="220"/>
      <c r="H878" s="220"/>
      <c r="I878" s="220"/>
      <c r="J878" s="220"/>
      <c r="K878" s="220"/>
      <c r="L878" s="220"/>
      <c r="M878" s="220"/>
      <c r="N878" s="219"/>
      <c r="O878" s="219"/>
      <c r="P878" s="219"/>
      <c r="Q878" s="219"/>
      <c r="R878" s="220"/>
      <c r="S878" s="220"/>
      <c r="T878" s="220"/>
      <c r="U878" s="220"/>
      <c r="V878" s="220"/>
      <c r="W878" s="220"/>
      <c r="X878" s="220"/>
      <c r="Y878" s="220"/>
      <c r="Z878" s="210"/>
      <c r="AA878" s="210"/>
      <c r="AB878" s="210"/>
      <c r="AC878" s="210"/>
      <c r="AD878" s="210"/>
      <c r="AE878" s="210"/>
      <c r="AF878" s="210"/>
      <c r="AG878" s="210" t="s">
        <v>356</v>
      </c>
      <c r="AH878" s="210">
        <v>0</v>
      </c>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ht="22.5" outlineLevel="1" x14ac:dyDescent="0.2">
      <c r="A879" s="232">
        <v>115</v>
      </c>
      <c r="B879" s="233" t="s">
        <v>1148</v>
      </c>
      <c r="C879" s="250" t="s">
        <v>1149</v>
      </c>
      <c r="D879" s="234" t="s">
        <v>372</v>
      </c>
      <c r="E879" s="235">
        <v>174.82</v>
      </c>
      <c r="F879" s="236"/>
      <c r="G879" s="237">
        <f>ROUND(E879*F879,2)</f>
        <v>0</v>
      </c>
      <c r="H879" s="236"/>
      <c r="I879" s="237">
        <f>ROUND(E879*H879,2)</f>
        <v>0</v>
      </c>
      <c r="J879" s="236"/>
      <c r="K879" s="237">
        <f>ROUND(E879*J879,2)</f>
        <v>0</v>
      </c>
      <c r="L879" s="237">
        <v>21</v>
      </c>
      <c r="M879" s="237">
        <f>G879*(1+L879/100)</f>
        <v>0</v>
      </c>
      <c r="N879" s="235">
        <v>0</v>
      </c>
      <c r="O879" s="235">
        <f>ROUND(E879*N879,2)</f>
        <v>0</v>
      </c>
      <c r="P879" s="235">
        <v>0</v>
      </c>
      <c r="Q879" s="235">
        <f>ROUND(E879*P879,2)</f>
        <v>0</v>
      </c>
      <c r="R879" s="237" t="s">
        <v>1079</v>
      </c>
      <c r="S879" s="237" t="s">
        <v>302</v>
      </c>
      <c r="T879" s="238" t="s">
        <v>354</v>
      </c>
      <c r="U879" s="220">
        <v>0.48</v>
      </c>
      <c r="V879" s="220">
        <f>ROUND(E879*U879,2)</f>
        <v>83.91</v>
      </c>
      <c r="W879" s="220"/>
      <c r="X879" s="220" t="s">
        <v>314</v>
      </c>
      <c r="Y879" s="220" t="s">
        <v>305</v>
      </c>
      <c r="Z879" s="210"/>
      <c r="AA879" s="210"/>
      <c r="AB879" s="210"/>
      <c r="AC879" s="210"/>
      <c r="AD879" s="210"/>
      <c r="AE879" s="210"/>
      <c r="AF879" s="210"/>
      <c r="AG879" s="210" t="s">
        <v>642</v>
      </c>
      <c r="AH879" s="210"/>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2" x14ac:dyDescent="0.2">
      <c r="A880" s="217"/>
      <c r="B880" s="218"/>
      <c r="C880" s="265" t="s">
        <v>707</v>
      </c>
      <c r="D880" s="255"/>
      <c r="E880" s="256">
        <v>2.0699999999999998</v>
      </c>
      <c r="F880" s="220"/>
      <c r="G880" s="220"/>
      <c r="H880" s="220"/>
      <c r="I880" s="220"/>
      <c r="J880" s="220"/>
      <c r="K880" s="220"/>
      <c r="L880" s="220"/>
      <c r="M880" s="220"/>
      <c r="N880" s="219"/>
      <c r="O880" s="219"/>
      <c r="P880" s="219"/>
      <c r="Q880" s="219"/>
      <c r="R880" s="220"/>
      <c r="S880" s="220"/>
      <c r="T880" s="220"/>
      <c r="U880" s="220"/>
      <c r="V880" s="220"/>
      <c r="W880" s="220"/>
      <c r="X880" s="220"/>
      <c r="Y880" s="220"/>
      <c r="Z880" s="210"/>
      <c r="AA880" s="210"/>
      <c r="AB880" s="210"/>
      <c r="AC880" s="210"/>
      <c r="AD880" s="210"/>
      <c r="AE880" s="210"/>
      <c r="AF880" s="210"/>
      <c r="AG880" s="210" t="s">
        <v>356</v>
      </c>
      <c r="AH880" s="210">
        <v>0</v>
      </c>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3" x14ac:dyDescent="0.2">
      <c r="A881" s="217"/>
      <c r="B881" s="218"/>
      <c r="C881" s="265" t="s">
        <v>708</v>
      </c>
      <c r="D881" s="255"/>
      <c r="E881" s="256">
        <v>167.23</v>
      </c>
      <c r="F881" s="220"/>
      <c r="G881" s="220"/>
      <c r="H881" s="220"/>
      <c r="I881" s="220"/>
      <c r="J881" s="220"/>
      <c r="K881" s="220"/>
      <c r="L881" s="220"/>
      <c r="M881" s="220"/>
      <c r="N881" s="219"/>
      <c r="O881" s="219"/>
      <c r="P881" s="219"/>
      <c r="Q881" s="219"/>
      <c r="R881" s="220"/>
      <c r="S881" s="220"/>
      <c r="T881" s="220"/>
      <c r="U881" s="220"/>
      <c r="V881" s="220"/>
      <c r="W881" s="220"/>
      <c r="X881" s="220"/>
      <c r="Y881" s="220"/>
      <c r="Z881" s="210"/>
      <c r="AA881" s="210"/>
      <c r="AB881" s="210"/>
      <c r="AC881" s="210"/>
      <c r="AD881" s="210"/>
      <c r="AE881" s="210"/>
      <c r="AF881" s="210"/>
      <c r="AG881" s="210" t="s">
        <v>356</v>
      </c>
      <c r="AH881" s="210">
        <v>0</v>
      </c>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3" x14ac:dyDescent="0.2">
      <c r="A882" s="217"/>
      <c r="B882" s="218"/>
      <c r="C882" s="265" t="s">
        <v>709</v>
      </c>
      <c r="D882" s="255"/>
      <c r="E882" s="256">
        <v>5.52</v>
      </c>
      <c r="F882" s="220"/>
      <c r="G882" s="220"/>
      <c r="H882" s="220"/>
      <c r="I882" s="220"/>
      <c r="J882" s="220"/>
      <c r="K882" s="220"/>
      <c r="L882" s="220"/>
      <c r="M882" s="220"/>
      <c r="N882" s="219"/>
      <c r="O882" s="219"/>
      <c r="P882" s="219"/>
      <c r="Q882" s="219"/>
      <c r="R882" s="220"/>
      <c r="S882" s="220"/>
      <c r="T882" s="220"/>
      <c r="U882" s="220"/>
      <c r="V882" s="220"/>
      <c r="W882" s="220"/>
      <c r="X882" s="220"/>
      <c r="Y882" s="220"/>
      <c r="Z882" s="210"/>
      <c r="AA882" s="210"/>
      <c r="AB882" s="210"/>
      <c r="AC882" s="210"/>
      <c r="AD882" s="210"/>
      <c r="AE882" s="210"/>
      <c r="AF882" s="210"/>
      <c r="AG882" s="210" t="s">
        <v>356</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outlineLevel="1" x14ac:dyDescent="0.2">
      <c r="A883" s="232">
        <v>116</v>
      </c>
      <c r="B883" s="233" t="s">
        <v>1150</v>
      </c>
      <c r="C883" s="250" t="s">
        <v>1151</v>
      </c>
      <c r="D883" s="234" t="s">
        <v>372</v>
      </c>
      <c r="E883" s="235">
        <v>174.82</v>
      </c>
      <c r="F883" s="236"/>
      <c r="G883" s="237">
        <f>ROUND(E883*F883,2)</f>
        <v>0</v>
      </c>
      <c r="H883" s="236"/>
      <c r="I883" s="237">
        <f>ROUND(E883*H883,2)</f>
        <v>0</v>
      </c>
      <c r="J883" s="236"/>
      <c r="K883" s="237">
        <f>ROUND(E883*J883,2)</f>
        <v>0</v>
      </c>
      <c r="L883" s="237">
        <v>21</v>
      </c>
      <c r="M883" s="237">
        <f>G883*(1+L883/100)</f>
        <v>0</v>
      </c>
      <c r="N883" s="235">
        <v>0</v>
      </c>
      <c r="O883" s="235">
        <f>ROUND(E883*N883,2)</f>
        <v>0</v>
      </c>
      <c r="P883" s="235">
        <v>0</v>
      </c>
      <c r="Q883" s="235">
        <f>ROUND(E883*P883,2)</f>
        <v>0</v>
      </c>
      <c r="R883" s="237" t="s">
        <v>1079</v>
      </c>
      <c r="S883" s="237" t="s">
        <v>302</v>
      </c>
      <c r="T883" s="238" t="s">
        <v>354</v>
      </c>
      <c r="U883" s="220">
        <v>0.28100000000000003</v>
      </c>
      <c r="V883" s="220">
        <f>ROUND(E883*U883,2)</f>
        <v>49.12</v>
      </c>
      <c r="W883" s="220"/>
      <c r="X883" s="220" t="s">
        <v>314</v>
      </c>
      <c r="Y883" s="220" t="s">
        <v>305</v>
      </c>
      <c r="Z883" s="210"/>
      <c r="AA883" s="210"/>
      <c r="AB883" s="210"/>
      <c r="AC883" s="210"/>
      <c r="AD883" s="210"/>
      <c r="AE883" s="210"/>
      <c r="AF883" s="210"/>
      <c r="AG883" s="210" t="s">
        <v>642</v>
      </c>
      <c r="AH883" s="210"/>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2" x14ac:dyDescent="0.2">
      <c r="A884" s="217"/>
      <c r="B884" s="218"/>
      <c r="C884" s="265" t="s">
        <v>707</v>
      </c>
      <c r="D884" s="255"/>
      <c r="E884" s="256">
        <v>2.0699999999999998</v>
      </c>
      <c r="F884" s="220"/>
      <c r="G884" s="220"/>
      <c r="H884" s="220"/>
      <c r="I884" s="220"/>
      <c r="J884" s="220"/>
      <c r="K884" s="220"/>
      <c r="L884" s="220"/>
      <c r="M884" s="220"/>
      <c r="N884" s="219"/>
      <c r="O884" s="219"/>
      <c r="P884" s="219"/>
      <c r="Q884" s="219"/>
      <c r="R884" s="220"/>
      <c r="S884" s="220"/>
      <c r="T884" s="220"/>
      <c r="U884" s="220"/>
      <c r="V884" s="220"/>
      <c r="W884" s="220"/>
      <c r="X884" s="220"/>
      <c r="Y884" s="220"/>
      <c r="Z884" s="210"/>
      <c r="AA884" s="210"/>
      <c r="AB884" s="210"/>
      <c r="AC884" s="210"/>
      <c r="AD884" s="210"/>
      <c r="AE884" s="210"/>
      <c r="AF884" s="210"/>
      <c r="AG884" s="210" t="s">
        <v>356</v>
      </c>
      <c r="AH884" s="210">
        <v>0</v>
      </c>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3" x14ac:dyDescent="0.2">
      <c r="A885" s="217"/>
      <c r="B885" s="218"/>
      <c r="C885" s="265" t="s">
        <v>708</v>
      </c>
      <c r="D885" s="255"/>
      <c r="E885" s="256">
        <v>167.23</v>
      </c>
      <c r="F885" s="220"/>
      <c r="G885" s="220"/>
      <c r="H885" s="220"/>
      <c r="I885" s="220"/>
      <c r="J885" s="220"/>
      <c r="K885" s="220"/>
      <c r="L885" s="220"/>
      <c r="M885" s="220"/>
      <c r="N885" s="219"/>
      <c r="O885" s="219"/>
      <c r="P885" s="219"/>
      <c r="Q885" s="219"/>
      <c r="R885" s="220"/>
      <c r="S885" s="220"/>
      <c r="T885" s="220"/>
      <c r="U885" s="220"/>
      <c r="V885" s="220"/>
      <c r="W885" s="220"/>
      <c r="X885" s="220"/>
      <c r="Y885" s="220"/>
      <c r="Z885" s="210"/>
      <c r="AA885" s="210"/>
      <c r="AB885" s="210"/>
      <c r="AC885" s="210"/>
      <c r="AD885" s="210"/>
      <c r="AE885" s="210"/>
      <c r="AF885" s="210"/>
      <c r="AG885" s="210" t="s">
        <v>356</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3" x14ac:dyDescent="0.2">
      <c r="A886" s="217"/>
      <c r="B886" s="218"/>
      <c r="C886" s="265" t="s">
        <v>709</v>
      </c>
      <c r="D886" s="255"/>
      <c r="E886" s="256">
        <v>5.52</v>
      </c>
      <c r="F886" s="220"/>
      <c r="G886" s="220"/>
      <c r="H886" s="220"/>
      <c r="I886" s="220"/>
      <c r="J886" s="220"/>
      <c r="K886" s="220"/>
      <c r="L886" s="220"/>
      <c r="M886" s="220"/>
      <c r="N886" s="219"/>
      <c r="O886" s="219"/>
      <c r="P886" s="219"/>
      <c r="Q886" s="219"/>
      <c r="R886" s="220"/>
      <c r="S886" s="220"/>
      <c r="T886" s="220"/>
      <c r="U886" s="220"/>
      <c r="V886" s="220"/>
      <c r="W886" s="220"/>
      <c r="X886" s="220"/>
      <c r="Y886" s="220"/>
      <c r="Z886" s="210"/>
      <c r="AA886" s="210"/>
      <c r="AB886" s="210"/>
      <c r="AC886" s="210"/>
      <c r="AD886" s="210"/>
      <c r="AE886" s="210"/>
      <c r="AF886" s="210"/>
      <c r="AG886" s="210" t="s">
        <v>356</v>
      </c>
      <c r="AH886" s="210">
        <v>0</v>
      </c>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1" x14ac:dyDescent="0.2">
      <c r="A887" s="232">
        <v>117</v>
      </c>
      <c r="B887" s="233" t="s">
        <v>1152</v>
      </c>
      <c r="C887" s="250" t="s">
        <v>1153</v>
      </c>
      <c r="D887" s="234" t="s">
        <v>696</v>
      </c>
      <c r="E887" s="235">
        <v>13.111499999999999</v>
      </c>
      <c r="F887" s="236"/>
      <c r="G887" s="237">
        <f>ROUND(E887*F887,2)</f>
        <v>0</v>
      </c>
      <c r="H887" s="236"/>
      <c r="I887" s="237">
        <f>ROUND(E887*H887,2)</f>
        <v>0</v>
      </c>
      <c r="J887" s="236"/>
      <c r="K887" s="237">
        <f>ROUND(E887*J887,2)</f>
        <v>0</v>
      </c>
      <c r="L887" s="237">
        <v>21</v>
      </c>
      <c r="M887" s="237">
        <f>G887*(1+L887/100)</f>
        <v>0</v>
      </c>
      <c r="N887" s="235">
        <v>2.9499999999999999E-3</v>
      </c>
      <c r="O887" s="235">
        <f>ROUND(E887*N887,2)</f>
        <v>0.04</v>
      </c>
      <c r="P887" s="235">
        <v>0</v>
      </c>
      <c r="Q887" s="235">
        <f>ROUND(E887*P887,2)</f>
        <v>0</v>
      </c>
      <c r="R887" s="237" t="s">
        <v>1079</v>
      </c>
      <c r="S887" s="237" t="s">
        <v>302</v>
      </c>
      <c r="T887" s="238" t="s">
        <v>354</v>
      </c>
      <c r="U887" s="220">
        <v>0</v>
      </c>
      <c r="V887" s="220">
        <f>ROUND(E887*U887,2)</f>
        <v>0</v>
      </c>
      <c r="W887" s="220"/>
      <c r="X887" s="220" t="s">
        <v>314</v>
      </c>
      <c r="Y887" s="220" t="s">
        <v>305</v>
      </c>
      <c r="Z887" s="210"/>
      <c r="AA887" s="210"/>
      <c r="AB887" s="210"/>
      <c r="AC887" s="210"/>
      <c r="AD887" s="210"/>
      <c r="AE887" s="210"/>
      <c r="AF887" s="210"/>
      <c r="AG887" s="210" t="s">
        <v>642</v>
      </c>
      <c r="AH887" s="210"/>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2" x14ac:dyDescent="0.2">
      <c r="A888" s="217"/>
      <c r="B888" s="218"/>
      <c r="C888" s="267" t="s">
        <v>410</v>
      </c>
      <c r="D888" s="257"/>
      <c r="E888" s="258"/>
      <c r="F888" s="220"/>
      <c r="G888" s="220"/>
      <c r="H888" s="220"/>
      <c r="I888" s="220"/>
      <c r="J888" s="220"/>
      <c r="K888" s="220"/>
      <c r="L888" s="220"/>
      <c r="M888" s="220"/>
      <c r="N888" s="219"/>
      <c r="O888" s="219"/>
      <c r="P888" s="219"/>
      <c r="Q888" s="219"/>
      <c r="R888" s="220"/>
      <c r="S888" s="220"/>
      <c r="T888" s="220"/>
      <c r="U888" s="220"/>
      <c r="V888" s="220"/>
      <c r="W888" s="220"/>
      <c r="X888" s="220"/>
      <c r="Y888" s="220"/>
      <c r="Z888" s="210"/>
      <c r="AA888" s="210"/>
      <c r="AB888" s="210"/>
      <c r="AC888" s="210"/>
      <c r="AD888" s="210"/>
      <c r="AE888" s="210"/>
      <c r="AF888" s="210"/>
      <c r="AG888" s="210" t="s">
        <v>356</v>
      </c>
      <c r="AH888" s="210"/>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outlineLevel="3" x14ac:dyDescent="0.2">
      <c r="A889" s="217"/>
      <c r="B889" s="218"/>
      <c r="C889" s="268" t="s">
        <v>1154</v>
      </c>
      <c r="D889" s="257"/>
      <c r="E889" s="258">
        <v>2.0699999999999998</v>
      </c>
      <c r="F889" s="220"/>
      <c r="G889" s="220"/>
      <c r="H889" s="220"/>
      <c r="I889" s="220"/>
      <c r="J889" s="220"/>
      <c r="K889" s="220"/>
      <c r="L889" s="220"/>
      <c r="M889" s="220"/>
      <c r="N889" s="219"/>
      <c r="O889" s="219"/>
      <c r="P889" s="219"/>
      <c r="Q889" s="219"/>
      <c r="R889" s="220"/>
      <c r="S889" s="220"/>
      <c r="T889" s="220"/>
      <c r="U889" s="220"/>
      <c r="V889" s="220"/>
      <c r="W889" s="220"/>
      <c r="X889" s="220"/>
      <c r="Y889" s="220"/>
      <c r="Z889" s="210"/>
      <c r="AA889" s="210"/>
      <c r="AB889" s="210"/>
      <c r="AC889" s="210"/>
      <c r="AD889" s="210"/>
      <c r="AE889" s="210"/>
      <c r="AF889" s="210"/>
      <c r="AG889" s="210" t="s">
        <v>356</v>
      </c>
      <c r="AH889" s="210">
        <v>2</v>
      </c>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3" x14ac:dyDescent="0.2">
      <c r="A890" s="217"/>
      <c r="B890" s="218"/>
      <c r="C890" s="268" t="s">
        <v>1155</v>
      </c>
      <c r="D890" s="257"/>
      <c r="E890" s="258">
        <v>167.23</v>
      </c>
      <c r="F890" s="220"/>
      <c r="G890" s="220"/>
      <c r="H890" s="220"/>
      <c r="I890" s="220"/>
      <c r="J890" s="220"/>
      <c r="K890" s="220"/>
      <c r="L890" s="220"/>
      <c r="M890" s="220"/>
      <c r="N890" s="219"/>
      <c r="O890" s="219"/>
      <c r="P890" s="219"/>
      <c r="Q890" s="219"/>
      <c r="R890" s="220"/>
      <c r="S890" s="220"/>
      <c r="T890" s="220"/>
      <c r="U890" s="220"/>
      <c r="V890" s="220"/>
      <c r="W890" s="220"/>
      <c r="X890" s="220"/>
      <c r="Y890" s="220"/>
      <c r="Z890" s="210"/>
      <c r="AA890" s="210"/>
      <c r="AB890" s="210"/>
      <c r="AC890" s="210"/>
      <c r="AD890" s="210"/>
      <c r="AE890" s="210"/>
      <c r="AF890" s="210"/>
      <c r="AG890" s="210" t="s">
        <v>356</v>
      </c>
      <c r="AH890" s="210">
        <v>2</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3" x14ac:dyDescent="0.2">
      <c r="A891" s="217"/>
      <c r="B891" s="218"/>
      <c r="C891" s="268" t="s">
        <v>1156</v>
      </c>
      <c r="D891" s="257"/>
      <c r="E891" s="258">
        <v>5.52</v>
      </c>
      <c r="F891" s="220"/>
      <c r="G891" s="220"/>
      <c r="H891" s="220"/>
      <c r="I891" s="220"/>
      <c r="J891" s="220"/>
      <c r="K891" s="220"/>
      <c r="L891" s="220"/>
      <c r="M891" s="220"/>
      <c r="N891" s="219"/>
      <c r="O891" s="219"/>
      <c r="P891" s="219"/>
      <c r="Q891" s="219"/>
      <c r="R891" s="220"/>
      <c r="S891" s="220"/>
      <c r="T891" s="220"/>
      <c r="U891" s="220"/>
      <c r="V891" s="220"/>
      <c r="W891" s="220"/>
      <c r="X891" s="220"/>
      <c r="Y891" s="220"/>
      <c r="Z891" s="210"/>
      <c r="AA891" s="210"/>
      <c r="AB891" s="210"/>
      <c r="AC891" s="210"/>
      <c r="AD891" s="210"/>
      <c r="AE891" s="210"/>
      <c r="AF891" s="210"/>
      <c r="AG891" s="210" t="s">
        <v>356</v>
      </c>
      <c r="AH891" s="210">
        <v>2</v>
      </c>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3" x14ac:dyDescent="0.2">
      <c r="A892" s="217"/>
      <c r="B892" s="218"/>
      <c r="C892" s="269" t="s">
        <v>424</v>
      </c>
      <c r="D892" s="259"/>
      <c r="E892" s="260">
        <v>174.82</v>
      </c>
      <c r="F892" s="220"/>
      <c r="G892" s="220"/>
      <c r="H892" s="220"/>
      <c r="I892" s="220"/>
      <c r="J892" s="220"/>
      <c r="K892" s="220"/>
      <c r="L892" s="220"/>
      <c r="M892" s="220"/>
      <c r="N892" s="219"/>
      <c r="O892" s="219"/>
      <c r="P892" s="219"/>
      <c r="Q892" s="219"/>
      <c r="R892" s="220"/>
      <c r="S892" s="220"/>
      <c r="T892" s="220"/>
      <c r="U892" s="220"/>
      <c r="V892" s="220"/>
      <c r="W892" s="220"/>
      <c r="X892" s="220"/>
      <c r="Y892" s="220"/>
      <c r="Z892" s="210"/>
      <c r="AA892" s="210"/>
      <c r="AB892" s="210"/>
      <c r="AC892" s="210"/>
      <c r="AD892" s="210"/>
      <c r="AE892" s="210"/>
      <c r="AF892" s="210"/>
      <c r="AG892" s="210" t="s">
        <v>356</v>
      </c>
      <c r="AH892" s="210">
        <v>3</v>
      </c>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outlineLevel="3" x14ac:dyDescent="0.2">
      <c r="A893" s="217"/>
      <c r="B893" s="218"/>
      <c r="C893" s="267" t="s">
        <v>425</v>
      </c>
      <c r="D893" s="257"/>
      <c r="E893" s="258"/>
      <c r="F893" s="220"/>
      <c r="G893" s="220"/>
      <c r="H893" s="220"/>
      <c r="I893" s="220"/>
      <c r="J893" s="220"/>
      <c r="K893" s="220"/>
      <c r="L893" s="220"/>
      <c r="M893" s="220"/>
      <c r="N893" s="219"/>
      <c r="O893" s="219"/>
      <c r="P893" s="219"/>
      <c r="Q893" s="219"/>
      <c r="R893" s="220"/>
      <c r="S893" s="220"/>
      <c r="T893" s="220"/>
      <c r="U893" s="220"/>
      <c r="V893" s="220"/>
      <c r="W893" s="220"/>
      <c r="X893" s="220"/>
      <c r="Y893" s="220"/>
      <c r="Z893" s="210"/>
      <c r="AA893" s="210"/>
      <c r="AB893" s="210"/>
      <c r="AC893" s="210"/>
      <c r="AD893" s="210"/>
      <c r="AE893" s="210"/>
      <c r="AF893" s="210"/>
      <c r="AG893" s="210" t="s">
        <v>356</v>
      </c>
      <c r="AH893" s="210"/>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row>
    <row r="894" spans="1:60" outlineLevel="3" x14ac:dyDescent="0.2">
      <c r="A894" s="217"/>
      <c r="B894" s="218"/>
      <c r="C894" s="265" t="s">
        <v>1157</v>
      </c>
      <c r="D894" s="255"/>
      <c r="E894" s="256">
        <v>13.111499999999999</v>
      </c>
      <c r="F894" s="220"/>
      <c r="G894" s="220"/>
      <c r="H894" s="220"/>
      <c r="I894" s="220"/>
      <c r="J894" s="220"/>
      <c r="K894" s="220"/>
      <c r="L894" s="220"/>
      <c r="M894" s="220"/>
      <c r="N894" s="219"/>
      <c r="O894" s="219"/>
      <c r="P894" s="219"/>
      <c r="Q894" s="219"/>
      <c r="R894" s="220"/>
      <c r="S894" s="220"/>
      <c r="T894" s="220"/>
      <c r="U894" s="220"/>
      <c r="V894" s="220"/>
      <c r="W894" s="220"/>
      <c r="X894" s="220"/>
      <c r="Y894" s="220"/>
      <c r="Z894" s="210"/>
      <c r="AA894" s="210"/>
      <c r="AB894" s="210"/>
      <c r="AC894" s="210"/>
      <c r="AD894" s="210"/>
      <c r="AE894" s="210"/>
      <c r="AF894" s="210"/>
      <c r="AG894" s="210" t="s">
        <v>356</v>
      </c>
      <c r="AH894" s="210">
        <v>0</v>
      </c>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ht="22.5" outlineLevel="1" x14ac:dyDescent="0.2">
      <c r="A895" s="232">
        <v>118</v>
      </c>
      <c r="B895" s="233" t="s">
        <v>1158</v>
      </c>
      <c r="C895" s="250" t="s">
        <v>1159</v>
      </c>
      <c r="D895" s="234" t="s">
        <v>537</v>
      </c>
      <c r="E895" s="235">
        <v>151.12</v>
      </c>
      <c r="F895" s="236"/>
      <c r="G895" s="237">
        <f>ROUND(E895*F895,2)</f>
        <v>0</v>
      </c>
      <c r="H895" s="236"/>
      <c r="I895" s="237">
        <f>ROUND(E895*H895,2)</f>
        <v>0</v>
      </c>
      <c r="J895" s="236"/>
      <c r="K895" s="237">
        <f>ROUND(E895*J895,2)</f>
        <v>0</v>
      </c>
      <c r="L895" s="237">
        <v>21</v>
      </c>
      <c r="M895" s="237">
        <f>G895*(1+L895/100)</f>
        <v>0</v>
      </c>
      <c r="N895" s="235">
        <v>5.2599999999999999E-3</v>
      </c>
      <c r="O895" s="235">
        <f>ROUND(E895*N895,2)</f>
        <v>0.79</v>
      </c>
      <c r="P895" s="235">
        <v>0</v>
      </c>
      <c r="Q895" s="235">
        <f>ROUND(E895*P895,2)</f>
        <v>0</v>
      </c>
      <c r="R895" s="237"/>
      <c r="S895" s="237" t="s">
        <v>313</v>
      </c>
      <c r="T895" s="238" t="s">
        <v>303</v>
      </c>
      <c r="U895" s="220">
        <v>0</v>
      </c>
      <c r="V895" s="220">
        <f>ROUND(E895*U895,2)</f>
        <v>0</v>
      </c>
      <c r="W895" s="220"/>
      <c r="X895" s="220" t="s">
        <v>314</v>
      </c>
      <c r="Y895" s="220" t="s">
        <v>305</v>
      </c>
      <c r="Z895" s="210"/>
      <c r="AA895" s="210"/>
      <c r="AB895" s="210"/>
      <c r="AC895" s="210"/>
      <c r="AD895" s="210"/>
      <c r="AE895" s="210"/>
      <c r="AF895" s="210"/>
      <c r="AG895" s="210" t="s">
        <v>315</v>
      </c>
      <c r="AH895" s="210"/>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2" x14ac:dyDescent="0.2">
      <c r="A896" s="217"/>
      <c r="B896" s="218"/>
      <c r="C896" s="265" t="s">
        <v>1160</v>
      </c>
      <c r="D896" s="255"/>
      <c r="E896" s="256">
        <v>151.12</v>
      </c>
      <c r="F896" s="220"/>
      <c r="G896" s="220"/>
      <c r="H896" s="220"/>
      <c r="I896" s="220"/>
      <c r="J896" s="220"/>
      <c r="K896" s="220"/>
      <c r="L896" s="220"/>
      <c r="M896" s="220"/>
      <c r="N896" s="219"/>
      <c r="O896" s="219"/>
      <c r="P896" s="219"/>
      <c r="Q896" s="219"/>
      <c r="R896" s="220"/>
      <c r="S896" s="220"/>
      <c r="T896" s="220"/>
      <c r="U896" s="220"/>
      <c r="V896" s="220"/>
      <c r="W896" s="220"/>
      <c r="X896" s="220"/>
      <c r="Y896" s="220"/>
      <c r="Z896" s="210"/>
      <c r="AA896" s="210"/>
      <c r="AB896" s="210"/>
      <c r="AC896" s="210"/>
      <c r="AD896" s="210"/>
      <c r="AE896" s="210"/>
      <c r="AF896" s="210"/>
      <c r="AG896" s="210" t="s">
        <v>356</v>
      </c>
      <c r="AH896" s="210">
        <v>0</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1" x14ac:dyDescent="0.2">
      <c r="A897" s="232">
        <v>119</v>
      </c>
      <c r="B897" s="233" t="s">
        <v>1161</v>
      </c>
      <c r="C897" s="250" t="s">
        <v>1162</v>
      </c>
      <c r="D897" s="234" t="s">
        <v>1163</v>
      </c>
      <c r="E897" s="235">
        <v>6.1676000000000002</v>
      </c>
      <c r="F897" s="236"/>
      <c r="G897" s="237">
        <f>ROUND(E897*F897,2)</f>
        <v>0</v>
      </c>
      <c r="H897" s="236"/>
      <c r="I897" s="237">
        <f>ROUND(E897*H897,2)</f>
        <v>0</v>
      </c>
      <c r="J897" s="236"/>
      <c r="K897" s="237">
        <f>ROUND(E897*J897,2)</f>
        <v>0</v>
      </c>
      <c r="L897" s="237">
        <v>21</v>
      </c>
      <c r="M897" s="237">
        <f>G897*(1+L897/100)</f>
        <v>0</v>
      </c>
      <c r="N897" s="235">
        <v>5.2599999999999999E-3</v>
      </c>
      <c r="O897" s="235">
        <f>ROUND(E897*N897,2)</f>
        <v>0.03</v>
      </c>
      <c r="P897" s="235">
        <v>0</v>
      </c>
      <c r="Q897" s="235">
        <f>ROUND(E897*P897,2)</f>
        <v>0</v>
      </c>
      <c r="R897" s="237"/>
      <c r="S897" s="237" t="s">
        <v>313</v>
      </c>
      <c r="T897" s="238" t="s">
        <v>303</v>
      </c>
      <c r="U897" s="220">
        <v>0</v>
      </c>
      <c r="V897" s="220">
        <f>ROUND(E897*U897,2)</f>
        <v>0</v>
      </c>
      <c r="W897" s="220"/>
      <c r="X897" s="220" t="s">
        <v>314</v>
      </c>
      <c r="Y897" s="220" t="s">
        <v>305</v>
      </c>
      <c r="Z897" s="210"/>
      <c r="AA897" s="210"/>
      <c r="AB897" s="210"/>
      <c r="AC897" s="210"/>
      <c r="AD897" s="210"/>
      <c r="AE897" s="210"/>
      <c r="AF897" s="210"/>
      <c r="AG897" s="210" t="s">
        <v>315</v>
      </c>
      <c r="AH897" s="210"/>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2" x14ac:dyDescent="0.2">
      <c r="A898" s="217"/>
      <c r="B898" s="218"/>
      <c r="C898" s="265" t="s">
        <v>1164</v>
      </c>
      <c r="D898" s="255"/>
      <c r="E898" s="256">
        <v>6.1676000000000002</v>
      </c>
      <c r="F898" s="220"/>
      <c r="G898" s="220"/>
      <c r="H898" s="220"/>
      <c r="I898" s="220"/>
      <c r="J898" s="220"/>
      <c r="K898" s="220"/>
      <c r="L898" s="220"/>
      <c r="M898" s="220"/>
      <c r="N898" s="219"/>
      <c r="O898" s="219"/>
      <c r="P898" s="219"/>
      <c r="Q898" s="219"/>
      <c r="R898" s="220"/>
      <c r="S898" s="220"/>
      <c r="T898" s="220"/>
      <c r="U898" s="220"/>
      <c r="V898" s="220"/>
      <c r="W898" s="220"/>
      <c r="X898" s="220"/>
      <c r="Y898" s="220"/>
      <c r="Z898" s="210"/>
      <c r="AA898" s="210"/>
      <c r="AB898" s="210"/>
      <c r="AC898" s="210"/>
      <c r="AD898" s="210"/>
      <c r="AE898" s="210"/>
      <c r="AF898" s="210"/>
      <c r="AG898" s="210" t="s">
        <v>356</v>
      </c>
      <c r="AH898" s="210">
        <v>0</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1" x14ac:dyDescent="0.2">
      <c r="A899" s="232">
        <v>120</v>
      </c>
      <c r="B899" s="233" t="s">
        <v>1165</v>
      </c>
      <c r="C899" s="250" t="s">
        <v>1166</v>
      </c>
      <c r="D899" s="234" t="s">
        <v>372</v>
      </c>
      <c r="E899" s="235">
        <v>8.3027999999999995</v>
      </c>
      <c r="F899" s="236"/>
      <c r="G899" s="237">
        <f>ROUND(E899*F899,2)</f>
        <v>0</v>
      </c>
      <c r="H899" s="236"/>
      <c r="I899" s="237">
        <f>ROUND(E899*H899,2)</f>
        <v>0</v>
      </c>
      <c r="J899" s="236"/>
      <c r="K899" s="237">
        <f>ROUND(E899*J899,2)</f>
        <v>0</v>
      </c>
      <c r="L899" s="237">
        <v>21</v>
      </c>
      <c r="M899" s="237">
        <f>G899*(1+L899/100)</f>
        <v>0</v>
      </c>
      <c r="N899" s="235">
        <v>9.0799999999999995E-3</v>
      </c>
      <c r="O899" s="235">
        <f>ROUND(E899*N899,2)</f>
        <v>0.08</v>
      </c>
      <c r="P899" s="235">
        <v>0</v>
      </c>
      <c r="Q899" s="235">
        <f>ROUND(E899*P899,2)</f>
        <v>0</v>
      </c>
      <c r="R899" s="237" t="s">
        <v>652</v>
      </c>
      <c r="S899" s="237" t="s">
        <v>302</v>
      </c>
      <c r="T899" s="238" t="s">
        <v>354</v>
      </c>
      <c r="U899" s="220">
        <v>0</v>
      </c>
      <c r="V899" s="220">
        <f>ROUND(E899*U899,2)</f>
        <v>0</v>
      </c>
      <c r="W899" s="220"/>
      <c r="X899" s="220" t="s">
        <v>653</v>
      </c>
      <c r="Y899" s="220" t="s">
        <v>305</v>
      </c>
      <c r="Z899" s="210"/>
      <c r="AA899" s="210"/>
      <c r="AB899" s="210"/>
      <c r="AC899" s="210"/>
      <c r="AD899" s="210"/>
      <c r="AE899" s="210"/>
      <c r="AF899" s="210"/>
      <c r="AG899" s="210" t="s">
        <v>654</v>
      </c>
      <c r="AH899" s="210"/>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2" x14ac:dyDescent="0.2">
      <c r="A900" s="217"/>
      <c r="B900" s="218"/>
      <c r="C900" s="265" t="s">
        <v>1167</v>
      </c>
      <c r="D900" s="255"/>
      <c r="E900" s="256">
        <v>8.3027999999999995</v>
      </c>
      <c r="F900" s="220"/>
      <c r="G900" s="220"/>
      <c r="H900" s="220"/>
      <c r="I900" s="220"/>
      <c r="J900" s="220"/>
      <c r="K900" s="220"/>
      <c r="L900" s="220"/>
      <c r="M900" s="220"/>
      <c r="N900" s="219"/>
      <c r="O900" s="219"/>
      <c r="P900" s="219"/>
      <c r="Q900" s="219"/>
      <c r="R900" s="220"/>
      <c r="S900" s="220"/>
      <c r="T900" s="220"/>
      <c r="U900" s="220"/>
      <c r="V900" s="220"/>
      <c r="W900" s="220"/>
      <c r="X900" s="220"/>
      <c r="Y900" s="220"/>
      <c r="Z900" s="210"/>
      <c r="AA900" s="210"/>
      <c r="AB900" s="210"/>
      <c r="AC900" s="210"/>
      <c r="AD900" s="210"/>
      <c r="AE900" s="210"/>
      <c r="AF900" s="210"/>
      <c r="AG900" s="210" t="s">
        <v>356</v>
      </c>
      <c r="AH900" s="210">
        <v>0</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1" x14ac:dyDescent="0.2">
      <c r="A901" s="232">
        <v>121</v>
      </c>
      <c r="B901" s="233" t="s">
        <v>1168</v>
      </c>
      <c r="C901" s="250" t="s">
        <v>1084</v>
      </c>
      <c r="D901" s="234" t="s">
        <v>372</v>
      </c>
      <c r="E901" s="235">
        <v>576.90599999999995</v>
      </c>
      <c r="F901" s="236"/>
      <c r="G901" s="237">
        <f>ROUND(E901*F901,2)</f>
        <v>0</v>
      </c>
      <c r="H901" s="236"/>
      <c r="I901" s="237">
        <f>ROUND(E901*H901,2)</f>
        <v>0</v>
      </c>
      <c r="J901" s="236"/>
      <c r="K901" s="237">
        <f>ROUND(E901*J901,2)</f>
        <v>0</v>
      </c>
      <c r="L901" s="237">
        <v>21</v>
      </c>
      <c r="M901" s="237">
        <f>G901*(1+L901/100)</f>
        <v>0</v>
      </c>
      <c r="N901" s="235">
        <v>1.448E-2</v>
      </c>
      <c r="O901" s="235">
        <f>ROUND(E901*N901,2)</f>
        <v>8.35</v>
      </c>
      <c r="P901" s="235">
        <v>0</v>
      </c>
      <c r="Q901" s="235">
        <f>ROUND(E901*P901,2)</f>
        <v>0</v>
      </c>
      <c r="R901" s="237" t="s">
        <v>652</v>
      </c>
      <c r="S901" s="237" t="s">
        <v>302</v>
      </c>
      <c r="T901" s="238" t="s">
        <v>354</v>
      </c>
      <c r="U901" s="220">
        <v>0</v>
      </c>
      <c r="V901" s="220">
        <f>ROUND(E901*U901,2)</f>
        <v>0</v>
      </c>
      <c r="W901" s="220"/>
      <c r="X901" s="220" t="s">
        <v>653</v>
      </c>
      <c r="Y901" s="220" t="s">
        <v>305</v>
      </c>
      <c r="Z901" s="210"/>
      <c r="AA901" s="210"/>
      <c r="AB901" s="210"/>
      <c r="AC901" s="210"/>
      <c r="AD901" s="210"/>
      <c r="AE901" s="210"/>
      <c r="AF901" s="210"/>
      <c r="AG901" s="210" t="s">
        <v>654</v>
      </c>
      <c r="AH901" s="210"/>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2" x14ac:dyDescent="0.2">
      <c r="A902" s="217"/>
      <c r="B902" s="218"/>
      <c r="C902" s="267" t="s">
        <v>410</v>
      </c>
      <c r="D902" s="257"/>
      <c r="E902" s="258"/>
      <c r="F902" s="220"/>
      <c r="G902" s="220"/>
      <c r="H902" s="220"/>
      <c r="I902" s="220"/>
      <c r="J902" s="220"/>
      <c r="K902" s="220"/>
      <c r="L902" s="220"/>
      <c r="M902" s="220"/>
      <c r="N902" s="219"/>
      <c r="O902" s="219"/>
      <c r="P902" s="219"/>
      <c r="Q902" s="219"/>
      <c r="R902" s="220"/>
      <c r="S902" s="220"/>
      <c r="T902" s="220"/>
      <c r="U902" s="220"/>
      <c r="V902" s="220"/>
      <c r="W902" s="220"/>
      <c r="X902" s="220"/>
      <c r="Y902" s="220"/>
      <c r="Z902" s="210"/>
      <c r="AA902" s="210"/>
      <c r="AB902" s="210"/>
      <c r="AC902" s="210"/>
      <c r="AD902" s="210"/>
      <c r="AE902" s="210"/>
      <c r="AF902" s="210"/>
      <c r="AG902" s="210" t="s">
        <v>356</v>
      </c>
      <c r="AH902" s="210"/>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3" x14ac:dyDescent="0.2">
      <c r="A903" s="217"/>
      <c r="B903" s="218"/>
      <c r="C903" s="268" t="s">
        <v>1154</v>
      </c>
      <c r="D903" s="257"/>
      <c r="E903" s="258">
        <v>2.0699999999999998</v>
      </c>
      <c r="F903" s="220"/>
      <c r="G903" s="220"/>
      <c r="H903" s="220"/>
      <c r="I903" s="220"/>
      <c r="J903" s="220"/>
      <c r="K903" s="220"/>
      <c r="L903" s="220"/>
      <c r="M903" s="220"/>
      <c r="N903" s="219"/>
      <c r="O903" s="219"/>
      <c r="P903" s="219"/>
      <c r="Q903" s="219"/>
      <c r="R903" s="220"/>
      <c r="S903" s="220"/>
      <c r="T903" s="220"/>
      <c r="U903" s="220"/>
      <c r="V903" s="220"/>
      <c r="W903" s="220"/>
      <c r="X903" s="220"/>
      <c r="Y903" s="220"/>
      <c r="Z903" s="210"/>
      <c r="AA903" s="210"/>
      <c r="AB903" s="210"/>
      <c r="AC903" s="210"/>
      <c r="AD903" s="210"/>
      <c r="AE903" s="210"/>
      <c r="AF903" s="210"/>
      <c r="AG903" s="210" t="s">
        <v>356</v>
      </c>
      <c r="AH903" s="210">
        <v>2</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3" x14ac:dyDescent="0.2">
      <c r="A904" s="217"/>
      <c r="B904" s="218"/>
      <c r="C904" s="268" t="s">
        <v>1155</v>
      </c>
      <c r="D904" s="257"/>
      <c r="E904" s="258">
        <v>167.23</v>
      </c>
      <c r="F904" s="220"/>
      <c r="G904" s="220"/>
      <c r="H904" s="220"/>
      <c r="I904" s="220"/>
      <c r="J904" s="220"/>
      <c r="K904" s="220"/>
      <c r="L904" s="220"/>
      <c r="M904" s="220"/>
      <c r="N904" s="219"/>
      <c r="O904" s="219"/>
      <c r="P904" s="219"/>
      <c r="Q904" s="219"/>
      <c r="R904" s="220"/>
      <c r="S904" s="220"/>
      <c r="T904" s="220"/>
      <c r="U904" s="220"/>
      <c r="V904" s="220"/>
      <c r="W904" s="220"/>
      <c r="X904" s="220"/>
      <c r="Y904" s="220"/>
      <c r="Z904" s="210"/>
      <c r="AA904" s="210"/>
      <c r="AB904" s="210"/>
      <c r="AC904" s="210"/>
      <c r="AD904" s="210"/>
      <c r="AE904" s="210"/>
      <c r="AF904" s="210"/>
      <c r="AG904" s="210" t="s">
        <v>356</v>
      </c>
      <c r="AH904" s="210">
        <v>2</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3" x14ac:dyDescent="0.2">
      <c r="A905" s="217"/>
      <c r="B905" s="218"/>
      <c r="C905" s="268" t="s">
        <v>1156</v>
      </c>
      <c r="D905" s="257"/>
      <c r="E905" s="258">
        <v>5.52</v>
      </c>
      <c r="F905" s="220"/>
      <c r="G905" s="220"/>
      <c r="H905" s="220"/>
      <c r="I905" s="220"/>
      <c r="J905" s="220"/>
      <c r="K905" s="220"/>
      <c r="L905" s="220"/>
      <c r="M905" s="220"/>
      <c r="N905" s="219"/>
      <c r="O905" s="219"/>
      <c r="P905" s="219"/>
      <c r="Q905" s="219"/>
      <c r="R905" s="220"/>
      <c r="S905" s="220"/>
      <c r="T905" s="220"/>
      <c r="U905" s="220"/>
      <c r="V905" s="220"/>
      <c r="W905" s="220"/>
      <c r="X905" s="220"/>
      <c r="Y905" s="220"/>
      <c r="Z905" s="210"/>
      <c r="AA905" s="210"/>
      <c r="AB905" s="210"/>
      <c r="AC905" s="210"/>
      <c r="AD905" s="210"/>
      <c r="AE905" s="210"/>
      <c r="AF905" s="210"/>
      <c r="AG905" s="210" t="s">
        <v>356</v>
      </c>
      <c r="AH905" s="210">
        <v>2</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3" x14ac:dyDescent="0.2">
      <c r="A906" s="217"/>
      <c r="B906" s="218"/>
      <c r="C906" s="269" t="s">
        <v>424</v>
      </c>
      <c r="D906" s="259"/>
      <c r="E906" s="260">
        <v>174.82</v>
      </c>
      <c r="F906" s="220"/>
      <c r="G906" s="220"/>
      <c r="H906" s="220"/>
      <c r="I906" s="220"/>
      <c r="J906" s="220"/>
      <c r="K906" s="220"/>
      <c r="L906" s="220"/>
      <c r="M906" s="220"/>
      <c r="N906" s="219"/>
      <c r="O906" s="219"/>
      <c r="P906" s="219"/>
      <c r="Q906" s="219"/>
      <c r="R906" s="220"/>
      <c r="S906" s="220"/>
      <c r="T906" s="220"/>
      <c r="U906" s="220"/>
      <c r="V906" s="220"/>
      <c r="W906" s="220"/>
      <c r="X906" s="220"/>
      <c r="Y906" s="220"/>
      <c r="Z906" s="210"/>
      <c r="AA906" s="210"/>
      <c r="AB906" s="210"/>
      <c r="AC906" s="210"/>
      <c r="AD906" s="210"/>
      <c r="AE906" s="210"/>
      <c r="AF906" s="210"/>
      <c r="AG906" s="210" t="s">
        <v>356</v>
      </c>
      <c r="AH906" s="210">
        <v>3</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3" x14ac:dyDescent="0.2">
      <c r="A907" s="217"/>
      <c r="B907" s="218"/>
      <c r="C907" s="267" t="s">
        <v>425</v>
      </c>
      <c r="D907" s="257"/>
      <c r="E907" s="258"/>
      <c r="F907" s="220"/>
      <c r="G907" s="220"/>
      <c r="H907" s="220"/>
      <c r="I907" s="220"/>
      <c r="J907" s="220"/>
      <c r="K907" s="220"/>
      <c r="L907" s="220"/>
      <c r="M907" s="220"/>
      <c r="N907" s="219"/>
      <c r="O907" s="219"/>
      <c r="P907" s="219"/>
      <c r="Q907" s="219"/>
      <c r="R907" s="220"/>
      <c r="S907" s="220"/>
      <c r="T907" s="220"/>
      <c r="U907" s="220"/>
      <c r="V907" s="220"/>
      <c r="W907" s="220"/>
      <c r="X907" s="220"/>
      <c r="Y907" s="220"/>
      <c r="Z907" s="210"/>
      <c r="AA907" s="210"/>
      <c r="AB907" s="210"/>
      <c r="AC907" s="210"/>
      <c r="AD907" s="210"/>
      <c r="AE907" s="210"/>
      <c r="AF907" s="210"/>
      <c r="AG907" s="210" t="s">
        <v>356</v>
      </c>
      <c r="AH907" s="210"/>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3" x14ac:dyDescent="0.2">
      <c r="A908" s="217"/>
      <c r="B908" s="218"/>
      <c r="C908" s="265" t="s">
        <v>1169</v>
      </c>
      <c r="D908" s="255"/>
      <c r="E908" s="256">
        <v>576.90599999999995</v>
      </c>
      <c r="F908" s="220"/>
      <c r="G908" s="220"/>
      <c r="H908" s="220"/>
      <c r="I908" s="220"/>
      <c r="J908" s="220"/>
      <c r="K908" s="220"/>
      <c r="L908" s="220"/>
      <c r="M908" s="220"/>
      <c r="N908" s="219"/>
      <c r="O908" s="219"/>
      <c r="P908" s="219"/>
      <c r="Q908" s="219"/>
      <c r="R908" s="220"/>
      <c r="S908" s="220"/>
      <c r="T908" s="220"/>
      <c r="U908" s="220"/>
      <c r="V908" s="220"/>
      <c r="W908" s="220"/>
      <c r="X908" s="220"/>
      <c r="Y908" s="220"/>
      <c r="Z908" s="210"/>
      <c r="AA908" s="210"/>
      <c r="AB908" s="210"/>
      <c r="AC908" s="210"/>
      <c r="AD908" s="210"/>
      <c r="AE908" s="210"/>
      <c r="AF908" s="210"/>
      <c r="AG908" s="210" t="s">
        <v>356</v>
      </c>
      <c r="AH908" s="210">
        <v>0</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1" x14ac:dyDescent="0.2">
      <c r="A909" s="232">
        <v>122</v>
      </c>
      <c r="B909" s="233" t="s">
        <v>1170</v>
      </c>
      <c r="C909" s="250" t="s">
        <v>1171</v>
      </c>
      <c r="D909" s="234" t="s">
        <v>701</v>
      </c>
      <c r="E909" s="235">
        <v>9.2962100000000003</v>
      </c>
      <c r="F909" s="236"/>
      <c r="G909" s="237">
        <f>ROUND(E909*F909,2)</f>
        <v>0</v>
      </c>
      <c r="H909" s="236"/>
      <c r="I909" s="237">
        <f>ROUND(E909*H909,2)</f>
        <v>0</v>
      </c>
      <c r="J909" s="236"/>
      <c r="K909" s="237">
        <f>ROUND(E909*J909,2)</f>
        <v>0</v>
      </c>
      <c r="L909" s="237">
        <v>21</v>
      </c>
      <c r="M909" s="237">
        <f>G909*(1+L909/100)</f>
        <v>0</v>
      </c>
      <c r="N909" s="235">
        <v>0</v>
      </c>
      <c r="O909" s="235">
        <f>ROUND(E909*N909,2)</f>
        <v>0</v>
      </c>
      <c r="P909" s="235">
        <v>0</v>
      </c>
      <c r="Q909" s="235">
        <f>ROUND(E909*P909,2)</f>
        <v>0</v>
      </c>
      <c r="R909" s="237" t="s">
        <v>1079</v>
      </c>
      <c r="S909" s="237" t="s">
        <v>302</v>
      </c>
      <c r="T909" s="238" t="s">
        <v>354</v>
      </c>
      <c r="U909" s="220">
        <v>1.7509999999999999</v>
      </c>
      <c r="V909" s="220">
        <f>ROUND(E909*U909,2)</f>
        <v>16.28</v>
      </c>
      <c r="W909" s="220"/>
      <c r="X909" s="220" t="s">
        <v>314</v>
      </c>
      <c r="Y909" s="220" t="s">
        <v>305</v>
      </c>
      <c r="Z909" s="210"/>
      <c r="AA909" s="210"/>
      <c r="AB909" s="210"/>
      <c r="AC909" s="210"/>
      <c r="AD909" s="210"/>
      <c r="AE909" s="210"/>
      <c r="AF909" s="210"/>
      <c r="AG909" s="210" t="s">
        <v>642</v>
      </c>
      <c r="AH909" s="210"/>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2" x14ac:dyDescent="0.2">
      <c r="A910" s="217"/>
      <c r="B910" s="218"/>
      <c r="C910" s="266" t="s">
        <v>1145</v>
      </c>
      <c r="D910" s="263"/>
      <c r="E910" s="263"/>
      <c r="F910" s="263"/>
      <c r="G910" s="263"/>
      <c r="H910" s="220"/>
      <c r="I910" s="220"/>
      <c r="J910" s="220"/>
      <c r="K910" s="220"/>
      <c r="L910" s="220"/>
      <c r="M910" s="220"/>
      <c r="N910" s="219"/>
      <c r="O910" s="219"/>
      <c r="P910" s="219"/>
      <c r="Q910" s="219"/>
      <c r="R910" s="220"/>
      <c r="S910" s="220"/>
      <c r="T910" s="220"/>
      <c r="U910" s="220"/>
      <c r="V910" s="220"/>
      <c r="W910" s="220"/>
      <c r="X910" s="220"/>
      <c r="Y910" s="220"/>
      <c r="Z910" s="210"/>
      <c r="AA910" s="210"/>
      <c r="AB910" s="210"/>
      <c r="AC910" s="210"/>
      <c r="AD910" s="210"/>
      <c r="AE910" s="210"/>
      <c r="AF910" s="210"/>
      <c r="AG910" s="210" t="s">
        <v>374</v>
      </c>
      <c r="AH910" s="210"/>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x14ac:dyDescent="0.2">
      <c r="A911" s="225" t="s">
        <v>297</v>
      </c>
      <c r="B911" s="226" t="s">
        <v>224</v>
      </c>
      <c r="C911" s="248" t="s">
        <v>225</v>
      </c>
      <c r="D911" s="227"/>
      <c r="E911" s="228"/>
      <c r="F911" s="229"/>
      <c r="G911" s="229">
        <f>SUMIF(AG912:AG923,"&lt;&gt;NOR",G912:G923)</f>
        <v>0</v>
      </c>
      <c r="H911" s="229"/>
      <c r="I911" s="229">
        <f>SUM(I912:I923)</f>
        <v>0</v>
      </c>
      <c r="J911" s="229"/>
      <c r="K911" s="229">
        <f>SUM(K912:K923)</f>
        <v>0</v>
      </c>
      <c r="L911" s="229"/>
      <c r="M911" s="229">
        <f>SUM(M912:M923)</f>
        <v>0</v>
      </c>
      <c r="N911" s="228"/>
      <c r="O911" s="228">
        <f>SUM(O912:O923)</f>
        <v>0.84</v>
      </c>
      <c r="P911" s="228"/>
      <c r="Q911" s="228">
        <f>SUM(Q912:Q923)</f>
        <v>0</v>
      </c>
      <c r="R911" s="229"/>
      <c r="S911" s="229"/>
      <c r="T911" s="230"/>
      <c r="U911" s="224"/>
      <c r="V911" s="224">
        <f>SUM(V912:V923)</f>
        <v>0</v>
      </c>
      <c r="W911" s="224"/>
      <c r="X911" s="224"/>
      <c r="Y911" s="224"/>
      <c r="AG911" t="s">
        <v>298</v>
      </c>
    </row>
    <row r="912" spans="1:60" ht="22.5" outlineLevel="1" x14ac:dyDescent="0.2">
      <c r="A912" s="232">
        <v>123</v>
      </c>
      <c r="B912" s="233" t="s">
        <v>1172</v>
      </c>
      <c r="C912" s="250" t="s">
        <v>1173</v>
      </c>
      <c r="D912" s="234" t="s">
        <v>450</v>
      </c>
      <c r="E912" s="235">
        <v>173.1</v>
      </c>
      <c r="F912" s="236"/>
      <c r="G912" s="237">
        <f>ROUND(E912*F912,2)</f>
        <v>0</v>
      </c>
      <c r="H912" s="236"/>
      <c r="I912" s="237">
        <f>ROUND(E912*H912,2)</f>
        <v>0</v>
      </c>
      <c r="J912" s="236"/>
      <c r="K912" s="237">
        <f>ROUND(E912*J912,2)</f>
        <v>0</v>
      </c>
      <c r="L912" s="237">
        <v>21</v>
      </c>
      <c r="M912" s="237">
        <f>G912*(1+L912/100)</f>
        <v>0</v>
      </c>
      <c r="N912" s="235">
        <v>4.79E-3</v>
      </c>
      <c r="O912" s="235">
        <f>ROUND(E912*N912,2)</f>
        <v>0.83</v>
      </c>
      <c r="P912" s="235">
        <v>0</v>
      </c>
      <c r="Q912" s="235">
        <f>ROUND(E912*P912,2)</f>
        <v>0</v>
      </c>
      <c r="R912" s="237"/>
      <c r="S912" s="237" t="s">
        <v>313</v>
      </c>
      <c r="T912" s="238" t="s">
        <v>303</v>
      </c>
      <c r="U912" s="220">
        <v>0</v>
      </c>
      <c r="V912" s="220">
        <f>ROUND(E912*U912,2)</f>
        <v>0</v>
      </c>
      <c r="W912" s="220"/>
      <c r="X912" s="220" t="s">
        <v>314</v>
      </c>
      <c r="Y912" s="220" t="s">
        <v>305</v>
      </c>
      <c r="Z912" s="210"/>
      <c r="AA912" s="210"/>
      <c r="AB912" s="210"/>
      <c r="AC912" s="210"/>
      <c r="AD912" s="210"/>
      <c r="AE912" s="210"/>
      <c r="AF912" s="210"/>
      <c r="AG912" s="210" t="s">
        <v>642</v>
      </c>
      <c r="AH912" s="210"/>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2" x14ac:dyDescent="0.2">
      <c r="A913" s="217"/>
      <c r="B913" s="218"/>
      <c r="C913" s="265" t="s">
        <v>1174</v>
      </c>
      <c r="D913" s="255"/>
      <c r="E913" s="256">
        <v>173.1</v>
      </c>
      <c r="F913" s="220"/>
      <c r="G913" s="220"/>
      <c r="H913" s="220"/>
      <c r="I913" s="220"/>
      <c r="J913" s="220"/>
      <c r="K913" s="220"/>
      <c r="L913" s="220"/>
      <c r="M913" s="220"/>
      <c r="N913" s="219"/>
      <c r="O913" s="219"/>
      <c r="P913" s="219"/>
      <c r="Q913" s="219"/>
      <c r="R913" s="220"/>
      <c r="S913" s="220"/>
      <c r="T913" s="220"/>
      <c r="U913" s="220"/>
      <c r="V913" s="220"/>
      <c r="W913" s="220"/>
      <c r="X913" s="220"/>
      <c r="Y913" s="220"/>
      <c r="Z913" s="210"/>
      <c r="AA913" s="210"/>
      <c r="AB913" s="210"/>
      <c r="AC913" s="210"/>
      <c r="AD913" s="210"/>
      <c r="AE913" s="210"/>
      <c r="AF913" s="210"/>
      <c r="AG913" s="210" t="s">
        <v>356</v>
      </c>
      <c r="AH913" s="210">
        <v>0</v>
      </c>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ht="22.5" outlineLevel="1" x14ac:dyDescent="0.2">
      <c r="A914" s="232">
        <v>124</v>
      </c>
      <c r="B914" s="233" t="s">
        <v>1175</v>
      </c>
      <c r="C914" s="250" t="s">
        <v>1176</v>
      </c>
      <c r="D914" s="234" t="s">
        <v>537</v>
      </c>
      <c r="E914" s="235">
        <v>169.42</v>
      </c>
      <c r="F914" s="236"/>
      <c r="G914" s="237">
        <f>ROUND(E914*F914,2)</f>
        <v>0</v>
      </c>
      <c r="H914" s="236"/>
      <c r="I914" s="237">
        <f>ROUND(E914*H914,2)</f>
        <v>0</v>
      </c>
      <c r="J914" s="236"/>
      <c r="K914" s="237">
        <f>ROUND(E914*J914,2)</f>
        <v>0</v>
      </c>
      <c r="L914" s="237">
        <v>21</v>
      </c>
      <c r="M914" s="237">
        <f>G914*(1+L914/100)</f>
        <v>0</v>
      </c>
      <c r="N914" s="235">
        <v>0</v>
      </c>
      <c r="O914" s="235">
        <f>ROUND(E914*N914,2)</f>
        <v>0</v>
      </c>
      <c r="P914" s="235">
        <v>0</v>
      </c>
      <c r="Q914" s="235">
        <f>ROUND(E914*P914,2)</f>
        <v>0</v>
      </c>
      <c r="R914" s="237"/>
      <c r="S914" s="237" t="s">
        <v>313</v>
      </c>
      <c r="T914" s="238" t="s">
        <v>303</v>
      </c>
      <c r="U914" s="220">
        <v>0</v>
      </c>
      <c r="V914" s="220">
        <f>ROUND(E914*U914,2)</f>
        <v>0</v>
      </c>
      <c r="W914" s="220"/>
      <c r="X914" s="220" t="s">
        <v>314</v>
      </c>
      <c r="Y914" s="220" t="s">
        <v>305</v>
      </c>
      <c r="Z914" s="210"/>
      <c r="AA914" s="210"/>
      <c r="AB914" s="210"/>
      <c r="AC914" s="210"/>
      <c r="AD914" s="210"/>
      <c r="AE914" s="210"/>
      <c r="AF914" s="210"/>
      <c r="AG914" s="210" t="s">
        <v>315</v>
      </c>
      <c r="AH914" s="210"/>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outlineLevel="2" x14ac:dyDescent="0.2">
      <c r="A915" s="217"/>
      <c r="B915" s="218"/>
      <c r="C915" s="265" t="s">
        <v>1177</v>
      </c>
      <c r="D915" s="255"/>
      <c r="E915" s="256">
        <v>169.42</v>
      </c>
      <c r="F915" s="220"/>
      <c r="G915" s="220"/>
      <c r="H915" s="220"/>
      <c r="I915" s="220"/>
      <c r="J915" s="220"/>
      <c r="K915" s="220"/>
      <c r="L915" s="220"/>
      <c r="M915" s="220"/>
      <c r="N915" s="219"/>
      <c r="O915" s="219"/>
      <c r="P915" s="219"/>
      <c r="Q915" s="219"/>
      <c r="R915" s="220"/>
      <c r="S915" s="220"/>
      <c r="T915" s="220"/>
      <c r="U915" s="220"/>
      <c r="V915" s="220"/>
      <c r="W915" s="220"/>
      <c r="X915" s="220"/>
      <c r="Y915" s="220"/>
      <c r="Z915" s="210"/>
      <c r="AA915" s="210"/>
      <c r="AB915" s="210"/>
      <c r="AC915" s="210"/>
      <c r="AD915" s="210"/>
      <c r="AE915" s="210"/>
      <c r="AF915" s="210"/>
      <c r="AG915" s="210" t="s">
        <v>356</v>
      </c>
      <c r="AH915" s="210">
        <v>0</v>
      </c>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ht="22.5" outlineLevel="1" x14ac:dyDescent="0.2">
      <c r="A916" s="232">
        <v>125</v>
      </c>
      <c r="B916" s="233" t="s">
        <v>1178</v>
      </c>
      <c r="C916" s="250" t="s">
        <v>1179</v>
      </c>
      <c r="D916" s="234" t="s">
        <v>537</v>
      </c>
      <c r="E916" s="235">
        <v>73.599999999999994</v>
      </c>
      <c r="F916" s="236"/>
      <c r="G916" s="237">
        <f>ROUND(E916*F916,2)</f>
        <v>0</v>
      </c>
      <c r="H916" s="236"/>
      <c r="I916" s="237">
        <f>ROUND(E916*H916,2)</f>
        <v>0</v>
      </c>
      <c r="J916" s="236"/>
      <c r="K916" s="237">
        <f>ROUND(E916*J916,2)</f>
        <v>0</v>
      </c>
      <c r="L916" s="237">
        <v>21</v>
      </c>
      <c r="M916" s="237">
        <f>G916*(1+L916/100)</f>
        <v>0</v>
      </c>
      <c r="N916" s="235">
        <v>0</v>
      </c>
      <c r="O916" s="235">
        <f>ROUND(E916*N916,2)</f>
        <v>0</v>
      </c>
      <c r="P916" s="235">
        <v>0</v>
      </c>
      <c r="Q916" s="235">
        <f>ROUND(E916*P916,2)</f>
        <v>0</v>
      </c>
      <c r="R916" s="237"/>
      <c r="S916" s="237" t="s">
        <v>313</v>
      </c>
      <c r="T916" s="238" t="s">
        <v>303</v>
      </c>
      <c r="U916" s="220">
        <v>0</v>
      </c>
      <c r="V916" s="220">
        <f>ROUND(E916*U916,2)</f>
        <v>0</v>
      </c>
      <c r="W916" s="220"/>
      <c r="X916" s="220" t="s">
        <v>314</v>
      </c>
      <c r="Y916" s="220" t="s">
        <v>305</v>
      </c>
      <c r="Z916" s="210"/>
      <c r="AA916" s="210"/>
      <c r="AB916" s="210"/>
      <c r="AC916" s="210"/>
      <c r="AD916" s="210"/>
      <c r="AE916" s="210"/>
      <c r="AF916" s="210"/>
      <c r="AG916" s="210" t="s">
        <v>315</v>
      </c>
      <c r="AH916" s="210"/>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2" x14ac:dyDescent="0.2">
      <c r="A917" s="217"/>
      <c r="B917" s="218"/>
      <c r="C917" s="265" t="s">
        <v>1180</v>
      </c>
      <c r="D917" s="255"/>
      <c r="E917" s="256">
        <v>73.599999999999994</v>
      </c>
      <c r="F917" s="220"/>
      <c r="G917" s="220"/>
      <c r="H917" s="220"/>
      <c r="I917" s="220"/>
      <c r="J917" s="220"/>
      <c r="K917" s="220"/>
      <c r="L917" s="220"/>
      <c r="M917" s="220"/>
      <c r="N917" s="219"/>
      <c r="O917" s="219"/>
      <c r="P917" s="219"/>
      <c r="Q917" s="219"/>
      <c r="R917" s="220"/>
      <c r="S917" s="220"/>
      <c r="T917" s="220"/>
      <c r="U917" s="220"/>
      <c r="V917" s="220"/>
      <c r="W917" s="220"/>
      <c r="X917" s="220"/>
      <c r="Y917" s="220"/>
      <c r="Z917" s="210"/>
      <c r="AA917" s="210"/>
      <c r="AB917" s="210"/>
      <c r="AC917" s="210"/>
      <c r="AD917" s="210"/>
      <c r="AE917" s="210"/>
      <c r="AF917" s="210"/>
      <c r="AG917" s="210" t="s">
        <v>356</v>
      </c>
      <c r="AH917" s="210">
        <v>0</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1" x14ac:dyDescent="0.2">
      <c r="A918" s="232">
        <v>126</v>
      </c>
      <c r="B918" s="233" t="s">
        <v>1181</v>
      </c>
      <c r="C918" s="250" t="s">
        <v>1182</v>
      </c>
      <c r="D918" s="234" t="s">
        <v>537</v>
      </c>
      <c r="E918" s="235">
        <v>29.5</v>
      </c>
      <c r="F918" s="236"/>
      <c r="G918" s="237">
        <f>ROUND(E918*F918,2)</f>
        <v>0</v>
      </c>
      <c r="H918" s="236"/>
      <c r="I918" s="237">
        <f>ROUND(E918*H918,2)</f>
        <v>0</v>
      </c>
      <c r="J918" s="236"/>
      <c r="K918" s="237">
        <f>ROUND(E918*J918,2)</f>
        <v>0</v>
      </c>
      <c r="L918" s="237">
        <v>21</v>
      </c>
      <c r="M918" s="237">
        <f>G918*(1+L918/100)</f>
        <v>0</v>
      </c>
      <c r="N918" s="235">
        <v>0</v>
      </c>
      <c r="O918" s="235">
        <f>ROUND(E918*N918,2)</f>
        <v>0</v>
      </c>
      <c r="P918" s="235">
        <v>0</v>
      </c>
      <c r="Q918" s="235">
        <f>ROUND(E918*P918,2)</f>
        <v>0</v>
      </c>
      <c r="R918" s="237"/>
      <c r="S918" s="237" t="s">
        <v>313</v>
      </c>
      <c r="T918" s="238" t="s">
        <v>303</v>
      </c>
      <c r="U918" s="220">
        <v>0</v>
      </c>
      <c r="V918" s="220">
        <f>ROUND(E918*U918,2)</f>
        <v>0</v>
      </c>
      <c r="W918" s="220"/>
      <c r="X918" s="220" t="s">
        <v>314</v>
      </c>
      <c r="Y918" s="220" t="s">
        <v>305</v>
      </c>
      <c r="Z918" s="210"/>
      <c r="AA918" s="210"/>
      <c r="AB918" s="210"/>
      <c r="AC918" s="210"/>
      <c r="AD918" s="210"/>
      <c r="AE918" s="210"/>
      <c r="AF918" s="210"/>
      <c r="AG918" s="210" t="s">
        <v>315</v>
      </c>
      <c r="AH918" s="210"/>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2" x14ac:dyDescent="0.2">
      <c r="A919" s="217"/>
      <c r="B919" s="218"/>
      <c r="C919" s="265" t="s">
        <v>1183</v>
      </c>
      <c r="D919" s="255"/>
      <c r="E919" s="256">
        <v>29.5</v>
      </c>
      <c r="F919" s="220"/>
      <c r="G919" s="220"/>
      <c r="H919" s="220"/>
      <c r="I919" s="220"/>
      <c r="J919" s="220"/>
      <c r="K919" s="220"/>
      <c r="L919" s="220"/>
      <c r="M919" s="220"/>
      <c r="N919" s="219"/>
      <c r="O919" s="219"/>
      <c r="P919" s="219"/>
      <c r="Q919" s="219"/>
      <c r="R919" s="220"/>
      <c r="S919" s="220"/>
      <c r="T919" s="220"/>
      <c r="U919" s="220"/>
      <c r="V919" s="220"/>
      <c r="W919" s="220"/>
      <c r="X919" s="220"/>
      <c r="Y919" s="220"/>
      <c r="Z919" s="210"/>
      <c r="AA919" s="210"/>
      <c r="AB919" s="210"/>
      <c r="AC919" s="210"/>
      <c r="AD919" s="210"/>
      <c r="AE919" s="210"/>
      <c r="AF919" s="210"/>
      <c r="AG919" s="210" t="s">
        <v>356</v>
      </c>
      <c r="AH919" s="210">
        <v>0</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ht="22.5" outlineLevel="1" x14ac:dyDescent="0.2">
      <c r="A920" s="232">
        <v>127</v>
      </c>
      <c r="B920" s="233" t="s">
        <v>1184</v>
      </c>
      <c r="C920" s="250" t="s">
        <v>1185</v>
      </c>
      <c r="D920" s="234" t="s">
        <v>450</v>
      </c>
      <c r="E920" s="235">
        <v>2.2999999999999998</v>
      </c>
      <c r="F920" s="236"/>
      <c r="G920" s="237">
        <f>ROUND(E920*F920,2)</f>
        <v>0</v>
      </c>
      <c r="H920" s="236"/>
      <c r="I920" s="237">
        <f>ROUND(E920*H920,2)</f>
        <v>0</v>
      </c>
      <c r="J920" s="236"/>
      <c r="K920" s="237">
        <f>ROUND(E920*J920,2)</f>
        <v>0</v>
      </c>
      <c r="L920" s="237">
        <v>21</v>
      </c>
      <c r="M920" s="237">
        <f>G920*(1+L920/100)</f>
        <v>0</v>
      </c>
      <c r="N920" s="235">
        <v>4.79E-3</v>
      </c>
      <c r="O920" s="235">
        <f>ROUND(E920*N920,2)</f>
        <v>0.01</v>
      </c>
      <c r="P920" s="235">
        <v>0</v>
      </c>
      <c r="Q920" s="235">
        <f>ROUND(E920*P920,2)</f>
        <v>0</v>
      </c>
      <c r="R920" s="237"/>
      <c r="S920" s="237" t="s">
        <v>313</v>
      </c>
      <c r="T920" s="238" t="s">
        <v>303</v>
      </c>
      <c r="U920" s="220">
        <v>0</v>
      </c>
      <c r="V920" s="220">
        <f>ROUND(E920*U920,2)</f>
        <v>0</v>
      </c>
      <c r="W920" s="220"/>
      <c r="X920" s="220" t="s">
        <v>314</v>
      </c>
      <c r="Y920" s="220" t="s">
        <v>305</v>
      </c>
      <c r="Z920" s="210"/>
      <c r="AA920" s="210"/>
      <c r="AB920" s="210"/>
      <c r="AC920" s="210"/>
      <c r="AD920" s="210"/>
      <c r="AE920" s="210"/>
      <c r="AF920" s="210"/>
      <c r="AG920" s="210" t="s">
        <v>315</v>
      </c>
      <c r="AH920" s="210"/>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2" x14ac:dyDescent="0.2">
      <c r="A921" s="217"/>
      <c r="B921" s="218"/>
      <c r="C921" s="265" t="s">
        <v>1186</v>
      </c>
      <c r="D921" s="255"/>
      <c r="E921" s="256">
        <v>2.2999999999999998</v>
      </c>
      <c r="F921" s="220"/>
      <c r="G921" s="220"/>
      <c r="H921" s="220"/>
      <c r="I921" s="220"/>
      <c r="J921" s="220"/>
      <c r="K921" s="220"/>
      <c r="L921" s="220"/>
      <c r="M921" s="220"/>
      <c r="N921" s="219"/>
      <c r="O921" s="219"/>
      <c r="P921" s="219"/>
      <c r="Q921" s="219"/>
      <c r="R921" s="220"/>
      <c r="S921" s="220"/>
      <c r="T921" s="220"/>
      <c r="U921" s="220"/>
      <c r="V921" s="220"/>
      <c r="W921" s="220"/>
      <c r="X921" s="220"/>
      <c r="Y921" s="220"/>
      <c r="Z921" s="210"/>
      <c r="AA921" s="210"/>
      <c r="AB921" s="210"/>
      <c r="AC921" s="210"/>
      <c r="AD921" s="210"/>
      <c r="AE921" s="210"/>
      <c r="AF921" s="210"/>
      <c r="AG921" s="210" t="s">
        <v>356</v>
      </c>
      <c r="AH921" s="210">
        <v>0</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1" x14ac:dyDescent="0.2">
      <c r="A922" s="232">
        <v>128</v>
      </c>
      <c r="B922" s="233" t="s">
        <v>1187</v>
      </c>
      <c r="C922" s="250" t="s">
        <v>1188</v>
      </c>
      <c r="D922" s="234" t="s">
        <v>0</v>
      </c>
      <c r="E922" s="235">
        <v>4194.1715000000004</v>
      </c>
      <c r="F922" s="236"/>
      <c r="G922" s="237">
        <f>ROUND(E922*F922,2)</f>
        <v>0</v>
      </c>
      <c r="H922" s="236"/>
      <c r="I922" s="237">
        <f>ROUND(E922*H922,2)</f>
        <v>0</v>
      </c>
      <c r="J922" s="236"/>
      <c r="K922" s="237">
        <f>ROUND(E922*J922,2)</f>
        <v>0</v>
      </c>
      <c r="L922" s="237">
        <v>21</v>
      </c>
      <c r="M922" s="237">
        <f>G922*(1+L922/100)</f>
        <v>0</v>
      </c>
      <c r="N922" s="235">
        <v>0</v>
      </c>
      <c r="O922" s="235">
        <f>ROUND(E922*N922,2)</f>
        <v>0</v>
      </c>
      <c r="P922" s="235">
        <v>0</v>
      </c>
      <c r="Q922" s="235">
        <f>ROUND(E922*P922,2)</f>
        <v>0</v>
      </c>
      <c r="R922" s="237" t="s">
        <v>1189</v>
      </c>
      <c r="S922" s="237" t="s">
        <v>302</v>
      </c>
      <c r="T922" s="238" t="s">
        <v>354</v>
      </c>
      <c r="U922" s="220">
        <v>0</v>
      </c>
      <c r="V922" s="220">
        <f>ROUND(E922*U922,2)</f>
        <v>0</v>
      </c>
      <c r="W922" s="220"/>
      <c r="X922" s="220" t="s">
        <v>314</v>
      </c>
      <c r="Y922" s="220" t="s">
        <v>305</v>
      </c>
      <c r="Z922" s="210"/>
      <c r="AA922" s="210"/>
      <c r="AB922" s="210"/>
      <c r="AC922" s="210"/>
      <c r="AD922" s="210"/>
      <c r="AE922" s="210"/>
      <c r="AF922" s="210"/>
      <c r="AG922" s="210" t="s">
        <v>642</v>
      </c>
      <c r="AH922" s="210"/>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2" x14ac:dyDescent="0.2">
      <c r="A923" s="217"/>
      <c r="B923" s="218"/>
      <c r="C923" s="266" t="s">
        <v>1145</v>
      </c>
      <c r="D923" s="263"/>
      <c r="E923" s="263"/>
      <c r="F923" s="263"/>
      <c r="G923" s="263"/>
      <c r="H923" s="220"/>
      <c r="I923" s="220"/>
      <c r="J923" s="220"/>
      <c r="K923" s="220"/>
      <c r="L923" s="220"/>
      <c r="M923" s="220"/>
      <c r="N923" s="219"/>
      <c r="O923" s="219"/>
      <c r="P923" s="219"/>
      <c r="Q923" s="219"/>
      <c r="R923" s="220"/>
      <c r="S923" s="220"/>
      <c r="T923" s="220"/>
      <c r="U923" s="220"/>
      <c r="V923" s="220"/>
      <c r="W923" s="220"/>
      <c r="X923" s="220"/>
      <c r="Y923" s="220"/>
      <c r="Z923" s="210"/>
      <c r="AA923" s="210"/>
      <c r="AB923" s="210"/>
      <c r="AC923" s="210"/>
      <c r="AD923" s="210"/>
      <c r="AE923" s="210"/>
      <c r="AF923" s="210"/>
      <c r="AG923" s="210" t="s">
        <v>374</v>
      </c>
      <c r="AH923" s="210"/>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x14ac:dyDescent="0.2">
      <c r="A924" s="225" t="s">
        <v>297</v>
      </c>
      <c r="B924" s="226" t="s">
        <v>226</v>
      </c>
      <c r="C924" s="248" t="s">
        <v>227</v>
      </c>
      <c r="D924" s="227"/>
      <c r="E924" s="228"/>
      <c r="F924" s="229"/>
      <c r="G924" s="229">
        <f>SUMIF(AG925:AG991,"&lt;&gt;NOR",G925:G991)</f>
        <v>0</v>
      </c>
      <c r="H924" s="229"/>
      <c r="I924" s="229">
        <f>SUM(I925:I991)</f>
        <v>0</v>
      </c>
      <c r="J924" s="229"/>
      <c r="K924" s="229">
        <f>SUM(K925:K991)</f>
        <v>0</v>
      </c>
      <c r="L924" s="229"/>
      <c r="M924" s="229">
        <f>SUM(M925:M991)</f>
        <v>0</v>
      </c>
      <c r="N924" s="228"/>
      <c r="O924" s="228">
        <f>SUM(O925:O991)</f>
        <v>1.1200000000000001</v>
      </c>
      <c r="P924" s="228"/>
      <c r="Q924" s="228">
        <f>SUM(Q925:Q991)</f>
        <v>0</v>
      </c>
      <c r="R924" s="229"/>
      <c r="S924" s="229"/>
      <c r="T924" s="230"/>
      <c r="U924" s="224"/>
      <c r="V924" s="224">
        <f>SUM(V925:V991)</f>
        <v>116.75999999999999</v>
      </c>
      <c r="W924" s="224"/>
      <c r="X924" s="224"/>
      <c r="Y924" s="224"/>
      <c r="AG924" t="s">
        <v>298</v>
      </c>
    </row>
    <row r="925" spans="1:60" ht="22.5" outlineLevel="1" x14ac:dyDescent="0.2">
      <c r="A925" s="232">
        <v>129</v>
      </c>
      <c r="B925" s="233" t="s">
        <v>1190</v>
      </c>
      <c r="C925" s="250" t="s">
        <v>1191</v>
      </c>
      <c r="D925" s="234" t="s">
        <v>320</v>
      </c>
      <c r="E925" s="235">
        <v>36</v>
      </c>
      <c r="F925" s="236"/>
      <c r="G925" s="237">
        <f>ROUND(E925*F925,2)</f>
        <v>0</v>
      </c>
      <c r="H925" s="236"/>
      <c r="I925" s="237">
        <f>ROUND(E925*H925,2)</f>
        <v>0</v>
      </c>
      <c r="J925" s="236"/>
      <c r="K925" s="237">
        <f>ROUND(E925*J925,2)</f>
        <v>0</v>
      </c>
      <c r="L925" s="237">
        <v>21</v>
      </c>
      <c r="M925" s="237">
        <f>G925*(1+L925/100)</f>
        <v>0</v>
      </c>
      <c r="N925" s="235">
        <v>0</v>
      </c>
      <c r="O925" s="235">
        <f>ROUND(E925*N925,2)</f>
        <v>0</v>
      </c>
      <c r="P925" s="235">
        <v>0</v>
      </c>
      <c r="Q925" s="235">
        <f>ROUND(E925*P925,2)</f>
        <v>0</v>
      </c>
      <c r="R925" s="237" t="s">
        <v>1192</v>
      </c>
      <c r="S925" s="237" t="s">
        <v>302</v>
      </c>
      <c r="T925" s="238" t="s">
        <v>354</v>
      </c>
      <c r="U925" s="220">
        <v>1.45</v>
      </c>
      <c r="V925" s="220">
        <f>ROUND(E925*U925,2)</f>
        <v>52.2</v>
      </c>
      <c r="W925" s="220"/>
      <c r="X925" s="220" t="s">
        <v>314</v>
      </c>
      <c r="Y925" s="220" t="s">
        <v>305</v>
      </c>
      <c r="Z925" s="210"/>
      <c r="AA925" s="210"/>
      <c r="AB925" s="210"/>
      <c r="AC925" s="210"/>
      <c r="AD925" s="210"/>
      <c r="AE925" s="210"/>
      <c r="AF925" s="210"/>
      <c r="AG925" s="210" t="s">
        <v>642</v>
      </c>
      <c r="AH925" s="210"/>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2" x14ac:dyDescent="0.2">
      <c r="A926" s="217"/>
      <c r="B926" s="218"/>
      <c r="C926" s="265" t="s">
        <v>835</v>
      </c>
      <c r="D926" s="255"/>
      <c r="E926" s="256">
        <v>2</v>
      </c>
      <c r="F926" s="220"/>
      <c r="G926" s="220"/>
      <c r="H926" s="220"/>
      <c r="I926" s="220"/>
      <c r="J926" s="220"/>
      <c r="K926" s="220"/>
      <c r="L926" s="220"/>
      <c r="M926" s="220"/>
      <c r="N926" s="219"/>
      <c r="O926" s="219"/>
      <c r="P926" s="219"/>
      <c r="Q926" s="219"/>
      <c r="R926" s="220"/>
      <c r="S926" s="220"/>
      <c r="T926" s="220"/>
      <c r="U926" s="220"/>
      <c r="V926" s="220"/>
      <c r="W926" s="220"/>
      <c r="X926" s="220"/>
      <c r="Y926" s="220"/>
      <c r="Z926" s="210"/>
      <c r="AA926" s="210"/>
      <c r="AB926" s="210"/>
      <c r="AC926" s="210"/>
      <c r="AD926" s="210"/>
      <c r="AE926" s="210"/>
      <c r="AF926" s="210"/>
      <c r="AG926" s="210" t="s">
        <v>356</v>
      </c>
      <c r="AH926" s="210">
        <v>0</v>
      </c>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3" x14ac:dyDescent="0.2">
      <c r="A927" s="217"/>
      <c r="B927" s="218"/>
      <c r="C927" s="265" t="s">
        <v>836</v>
      </c>
      <c r="D927" s="255"/>
      <c r="E927" s="256">
        <v>1</v>
      </c>
      <c r="F927" s="220"/>
      <c r="G927" s="220"/>
      <c r="H927" s="220"/>
      <c r="I927" s="220"/>
      <c r="J927" s="220"/>
      <c r="K927" s="220"/>
      <c r="L927" s="220"/>
      <c r="M927" s="220"/>
      <c r="N927" s="219"/>
      <c r="O927" s="219"/>
      <c r="P927" s="219"/>
      <c r="Q927" s="219"/>
      <c r="R927" s="220"/>
      <c r="S927" s="220"/>
      <c r="T927" s="220"/>
      <c r="U927" s="220"/>
      <c r="V927" s="220"/>
      <c r="W927" s="220"/>
      <c r="X927" s="220"/>
      <c r="Y927" s="220"/>
      <c r="Z927" s="210"/>
      <c r="AA927" s="210"/>
      <c r="AB927" s="210"/>
      <c r="AC927" s="210"/>
      <c r="AD927" s="210"/>
      <c r="AE927" s="210"/>
      <c r="AF927" s="210"/>
      <c r="AG927" s="210" t="s">
        <v>356</v>
      </c>
      <c r="AH927" s="210">
        <v>0</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3" x14ac:dyDescent="0.2">
      <c r="A928" s="217"/>
      <c r="B928" s="218"/>
      <c r="C928" s="265" t="s">
        <v>1193</v>
      </c>
      <c r="D928" s="255"/>
      <c r="E928" s="256">
        <v>12</v>
      </c>
      <c r="F928" s="220"/>
      <c r="G928" s="220"/>
      <c r="H928" s="220"/>
      <c r="I928" s="220"/>
      <c r="J928" s="220"/>
      <c r="K928" s="220"/>
      <c r="L928" s="220"/>
      <c r="M928" s="220"/>
      <c r="N928" s="219"/>
      <c r="O928" s="219"/>
      <c r="P928" s="219"/>
      <c r="Q928" s="219"/>
      <c r="R928" s="220"/>
      <c r="S928" s="220"/>
      <c r="T928" s="220"/>
      <c r="U928" s="220"/>
      <c r="V928" s="220"/>
      <c r="W928" s="220"/>
      <c r="X928" s="220"/>
      <c r="Y928" s="220"/>
      <c r="Z928" s="210"/>
      <c r="AA928" s="210"/>
      <c r="AB928" s="210"/>
      <c r="AC928" s="210"/>
      <c r="AD928" s="210"/>
      <c r="AE928" s="210"/>
      <c r="AF928" s="210"/>
      <c r="AG928" s="210" t="s">
        <v>356</v>
      </c>
      <c r="AH928" s="210">
        <v>0</v>
      </c>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3" x14ac:dyDescent="0.2">
      <c r="A929" s="217"/>
      <c r="B929" s="218"/>
      <c r="C929" s="265" t="s">
        <v>841</v>
      </c>
      <c r="D929" s="255"/>
      <c r="E929" s="256">
        <v>7</v>
      </c>
      <c r="F929" s="220"/>
      <c r="G929" s="220"/>
      <c r="H929" s="220"/>
      <c r="I929" s="220"/>
      <c r="J929" s="220"/>
      <c r="K929" s="220"/>
      <c r="L929" s="220"/>
      <c r="M929" s="220"/>
      <c r="N929" s="219"/>
      <c r="O929" s="219"/>
      <c r="P929" s="219"/>
      <c r="Q929" s="219"/>
      <c r="R929" s="220"/>
      <c r="S929" s="220"/>
      <c r="T929" s="220"/>
      <c r="U929" s="220"/>
      <c r="V929" s="220"/>
      <c r="W929" s="220"/>
      <c r="X929" s="220"/>
      <c r="Y929" s="220"/>
      <c r="Z929" s="210"/>
      <c r="AA929" s="210"/>
      <c r="AB929" s="210"/>
      <c r="AC929" s="210"/>
      <c r="AD929" s="210"/>
      <c r="AE929" s="210"/>
      <c r="AF929" s="210"/>
      <c r="AG929" s="210" t="s">
        <v>356</v>
      </c>
      <c r="AH929" s="210">
        <v>0</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3" x14ac:dyDescent="0.2">
      <c r="A930" s="217"/>
      <c r="B930" s="218"/>
      <c r="C930" s="265" t="s">
        <v>1194</v>
      </c>
      <c r="D930" s="255"/>
      <c r="E930" s="256">
        <v>4</v>
      </c>
      <c r="F930" s="220"/>
      <c r="G930" s="220"/>
      <c r="H930" s="220"/>
      <c r="I930" s="220"/>
      <c r="J930" s="220"/>
      <c r="K930" s="220"/>
      <c r="L930" s="220"/>
      <c r="M930" s="220"/>
      <c r="N930" s="219"/>
      <c r="O930" s="219"/>
      <c r="P930" s="219"/>
      <c r="Q930" s="219"/>
      <c r="R930" s="220"/>
      <c r="S930" s="220"/>
      <c r="T930" s="220"/>
      <c r="U930" s="220"/>
      <c r="V930" s="220"/>
      <c r="W930" s="220"/>
      <c r="X930" s="220"/>
      <c r="Y930" s="220"/>
      <c r="Z930" s="210"/>
      <c r="AA930" s="210"/>
      <c r="AB930" s="210"/>
      <c r="AC930" s="210"/>
      <c r="AD930" s="210"/>
      <c r="AE930" s="210"/>
      <c r="AF930" s="210"/>
      <c r="AG930" s="210" t="s">
        <v>356</v>
      </c>
      <c r="AH930" s="210">
        <v>0</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3" x14ac:dyDescent="0.2">
      <c r="A931" s="217"/>
      <c r="B931" s="218"/>
      <c r="C931" s="265" t="s">
        <v>832</v>
      </c>
      <c r="D931" s="255"/>
      <c r="E931" s="256">
        <v>5</v>
      </c>
      <c r="F931" s="220"/>
      <c r="G931" s="220"/>
      <c r="H931" s="220"/>
      <c r="I931" s="220"/>
      <c r="J931" s="220"/>
      <c r="K931" s="220"/>
      <c r="L931" s="220"/>
      <c r="M931" s="220"/>
      <c r="N931" s="219"/>
      <c r="O931" s="219"/>
      <c r="P931" s="219"/>
      <c r="Q931" s="219"/>
      <c r="R931" s="220"/>
      <c r="S931" s="220"/>
      <c r="T931" s="220"/>
      <c r="U931" s="220"/>
      <c r="V931" s="220"/>
      <c r="W931" s="220"/>
      <c r="X931" s="220"/>
      <c r="Y931" s="220"/>
      <c r="Z931" s="210"/>
      <c r="AA931" s="210"/>
      <c r="AB931" s="210"/>
      <c r="AC931" s="210"/>
      <c r="AD931" s="210"/>
      <c r="AE931" s="210"/>
      <c r="AF931" s="210"/>
      <c r="AG931" s="210" t="s">
        <v>356</v>
      </c>
      <c r="AH931" s="210">
        <v>0</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3" x14ac:dyDescent="0.2">
      <c r="A932" s="217"/>
      <c r="B932" s="218"/>
      <c r="C932" s="265" t="s">
        <v>842</v>
      </c>
      <c r="D932" s="255"/>
      <c r="E932" s="256">
        <v>3</v>
      </c>
      <c r="F932" s="220"/>
      <c r="G932" s="220"/>
      <c r="H932" s="220"/>
      <c r="I932" s="220"/>
      <c r="J932" s="220"/>
      <c r="K932" s="220"/>
      <c r="L932" s="220"/>
      <c r="M932" s="220"/>
      <c r="N932" s="219"/>
      <c r="O932" s="219"/>
      <c r="P932" s="219"/>
      <c r="Q932" s="219"/>
      <c r="R932" s="220"/>
      <c r="S932" s="220"/>
      <c r="T932" s="220"/>
      <c r="U932" s="220"/>
      <c r="V932" s="220"/>
      <c r="W932" s="220"/>
      <c r="X932" s="220"/>
      <c r="Y932" s="220"/>
      <c r="Z932" s="210"/>
      <c r="AA932" s="210"/>
      <c r="AB932" s="210"/>
      <c r="AC932" s="210"/>
      <c r="AD932" s="210"/>
      <c r="AE932" s="210"/>
      <c r="AF932" s="210"/>
      <c r="AG932" s="210" t="s">
        <v>356</v>
      </c>
      <c r="AH932" s="210">
        <v>0</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3" x14ac:dyDescent="0.2">
      <c r="A933" s="217"/>
      <c r="B933" s="218"/>
      <c r="C933" s="265" t="s">
        <v>843</v>
      </c>
      <c r="D933" s="255"/>
      <c r="E933" s="256">
        <v>2</v>
      </c>
      <c r="F933" s="220"/>
      <c r="G933" s="220"/>
      <c r="H933" s="220"/>
      <c r="I933" s="220"/>
      <c r="J933" s="220"/>
      <c r="K933" s="220"/>
      <c r="L933" s="220"/>
      <c r="M933" s="220"/>
      <c r="N933" s="219"/>
      <c r="O933" s="219"/>
      <c r="P933" s="219"/>
      <c r="Q933" s="219"/>
      <c r="R933" s="220"/>
      <c r="S933" s="220"/>
      <c r="T933" s="220"/>
      <c r="U933" s="220"/>
      <c r="V933" s="220"/>
      <c r="W933" s="220"/>
      <c r="X933" s="220"/>
      <c r="Y933" s="220"/>
      <c r="Z933" s="210"/>
      <c r="AA933" s="210"/>
      <c r="AB933" s="210"/>
      <c r="AC933" s="210"/>
      <c r="AD933" s="210"/>
      <c r="AE933" s="210"/>
      <c r="AF933" s="210"/>
      <c r="AG933" s="210" t="s">
        <v>356</v>
      </c>
      <c r="AH933" s="210">
        <v>0</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ht="22.5" outlineLevel="1" x14ac:dyDescent="0.2">
      <c r="A934" s="232">
        <v>130</v>
      </c>
      <c r="B934" s="233" t="s">
        <v>1195</v>
      </c>
      <c r="C934" s="250" t="s">
        <v>1196</v>
      </c>
      <c r="D934" s="234" t="s">
        <v>320</v>
      </c>
      <c r="E934" s="235">
        <v>15</v>
      </c>
      <c r="F934" s="236"/>
      <c r="G934" s="237">
        <f>ROUND(E934*F934,2)</f>
        <v>0</v>
      </c>
      <c r="H934" s="236"/>
      <c r="I934" s="237">
        <f>ROUND(E934*H934,2)</f>
        <v>0</v>
      </c>
      <c r="J934" s="236"/>
      <c r="K934" s="237">
        <f>ROUND(E934*J934,2)</f>
        <v>0</v>
      </c>
      <c r="L934" s="237">
        <v>21</v>
      </c>
      <c r="M934" s="237">
        <f>G934*(1+L934/100)</f>
        <v>0</v>
      </c>
      <c r="N934" s="235">
        <v>0</v>
      </c>
      <c r="O934" s="235">
        <f>ROUND(E934*N934,2)</f>
        <v>0</v>
      </c>
      <c r="P934" s="235">
        <v>0</v>
      </c>
      <c r="Q934" s="235">
        <f>ROUND(E934*P934,2)</f>
        <v>0</v>
      </c>
      <c r="R934" s="237" t="s">
        <v>1192</v>
      </c>
      <c r="S934" s="237" t="s">
        <v>302</v>
      </c>
      <c r="T934" s="238" t="s">
        <v>354</v>
      </c>
      <c r="U934" s="220">
        <v>1.5</v>
      </c>
      <c r="V934" s="220">
        <f>ROUND(E934*U934,2)</f>
        <v>22.5</v>
      </c>
      <c r="W934" s="220"/>
      <c r="X934" s="220" t="s">
        <v>314</v>
      </c>
      <c r="Y934" s="220" t="s">
        <v>305</v>
      </c>
      <c r="Z934" s="210"/>
      <c r="AA934" s="210"/>
      <c r="AB934" s="210"/>
      <c r="AC934" s="210"/>
      <c r="AD934" s="210"/>
      <c r="AE934" s="210"/>
      <c r="AF934" s="210"/>
      <c r="AG934" s="210" t="s">
        <v>642</v>
      </c>
      <c r="AH934" s="210"/>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2" x14ac:dyDescent="0.2">
      <c r="A935" s="217"/>
      <c r="B935" s="218"/>
      <c r="C935" s="265" t="s">
        <v>1197</v>
      </c>
      <c r="D935" s="255"/>
      <c r="E935" s="256">
        <v>3</v>
      </c>
      <c r="F935" s="220"/>
      <c r="G935" s="220"/>
      <c r="H935" s="220"/>
      <c r="I935" s="220"/>
      <c r="J935" s="220"/>
      <c r="K935" s="220"/>
      <c r="L935" s="220"/>
      <c r="M935" s="220"/>
      <c r="N935" s="219"/>
      <c r="O935" s="219"/>
      <c r="P935" s="219"/>
      <c r="Q935" s="219"/>
      <c r="R935" s="220"/>
      <c r="S935" s="220"/>
      <c r="T935" s="220"/>
      <c r="U935" s="220"/>
      <c r="V935" s="220"/>
      <c r="W935" s="220"/>
      <c r="X935" s="220"/>
      <c r="Y935" s="220"/>
      <c r="Z935" s="210"/>
      <c r="AA935" s="210"/>
      <c r="AB935" s="210"/>
      <c r="AC935" s="210"/>
      <c r="AD935" s="210"/>
      <c r="AE935" s="210"/>
      <c r="AF935" s="210"/>
      <c r="AG935" s="210" t="s">
        <v>356</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3" x14ac:dyDescent="0.2">
      <c r="A936" s="217"/>
      <c r="B936" s="218"/>
      <c r="C936" s="265" t="s">
        <v>847</v>
      </c>
      <c r="D936" s="255"/>
      <c r="E936" s="256">
        <v>1</v>
      </c>
      <c r="F936" s="220"/>
      <c r="G936" s="220"/>
      <c r="H936" s="220"/>
      <c r="I936" s="220"/>
      <c r="J936" s="220"/>
      <c r="K936" s="220"/>
      <c r="L936" s="220"/>
      <c r="M936" s="220"/>
      <c r="N936" s="219"/>
      <c r="O936" s="219"/>
      <c r="P936" s="219"/>
      <c r="Q936" s="219"/>
      <c r="R936" s="220"/>
      <c r="S936" s="220"/>
      <c r="T936" s="220"/>
      <c r="U936" s="220"/>
      <c r="V936" s="220"/>
      <c r="W936" s="220"/>
      <c r="X936" s="220"/>
      <c r="Y936" s="220"/>
      <c r="Z936" s="210"/>
      <c r="AA936" s="210"/>
      <c r="AB936" s="210"/>
      <c r="AC936" s="210"/>
      <c r="AD936" s="210"/>
      <c r="AE936" s="210"/>
      <c r="AF936" s="210"/>
      <c r="AG936" s="210" t="s">
        <v>356</v>
      </c>
      <c r="AH936" s="210">
        <v>0</v>
      </c>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3" x14ac:dyDescent="0.2">
      <c r="A937" s="217"/>
      <c r="B937" s="218"/>
      <c r="C937" s="265" t="s">
        <v>848</v>
      </c>
      <c r="D937" s="255"/>
      <c r="E937" s="256">
        <v>1</v>
      </c>
      <c r="F937" s="220"/>
      <c r="G937" s="220"/>
      <c r="H937" s="220"/>
      <c r="I937" s="220"/>
      <c r="J937" s="220"/>
      <c r="K937" s="220"/>
      <c r="L937" s="220"/>
      <c r="M937" s="220"/>
      <c r="N937" s="219"/>
      <c r="O937" s="219"/>
      <c r="P937" s="219"/>
      <c r="Q937" s="219"/>
      <c r="R937" s="220"/>
      <c r="S937" s="220"/>
      <c r="T937" s="220"/>
      <c r="U937" s="220"/>
      <c r="V937" s="220"/>
      <c r="W937" s="220"/>
      <c r="X937" s="220"/>
      <c r="Y937" s="220"/>
      <c r="Z937" s="210"/>
      <c r="AA937" s="210"/>
      <c r="AB937" s="210"/>
      <c r="AC937" s="210"/>
      <c r="AD937" s="210"/>
      <c r="AE937" s="210"/>
      <c r="AF937" s="210"/>
      <c r="AG937" s="210" t="s">
        <v>356</v>
      </c>
      <c r="AH937" s="210">
        <v>0</v>
      </c>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3" x14ac:dyDescent="0.2">
      <c r="A938" s="217"/>
      <c r="B938" s="218"/>
      <c r="C938" s="265" t="s">
        <v>849</v>
      </c>
      <c r="D938" s="255"/>
      <c r="E938" s="256">
        <v>3</v>
      </c>
      <c r="F938" s="220"/>
      <c r="G938" s="220"/>
      <c r="H938" s="220"/>
      <c r="I938" s="220"/>
      <c r="J938" s="220"/>
      <c r="K938" s="220"/>
      <c r="L938" s="220"/>
      <c r="M938" s="220"/>
      <c r="N938" s="219"/>
      <c r="O938" s="219"/>
      <c r="P938" s="219"/>
      <c r="Q938" s="219"/>
      <c r="R938" s="220"/>
      <c r="S938" s="220"/>
      <c r="T938" s="220"/>
      <c r="U938" s="220"/>
      <c r="V938" s="220"/>
      <c r="W938" s="220"/>
      <c r="X938" s="220"/>
      <c r="Y938" s="220"/>
      <c r="Z938" s="210"/>
      <c r="AA938" s="210"/>
      <c r="AB938" s="210"/>
      <c r="AC938" s="210"/>
      <c r="AD938" s="210"/>
      <c r="AE938" s="210"/>
      <c r="AF938" s="210"/>
      <c r="AG938" s="210" t="s">
        <v>356</v>
      </c>
      <c r="AH938" s="210">
        <v>0</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3" x14ac:dyDescent="0.2">
      <c r="A939" s="217"/>
      <c r="B939" s="218"/>
      <c r="C939" s="265" t="s">
        <v>850</v>
      </c>
      <c r="D939" s="255"/>
      <c r="E939" s="256">
        <v>2</v>
      </c>
      <c r="F939" s="220"/>
      <c r="G939" s="220"/>
      <c r="H939" s="220"/>
      <c r="I939" s="220"/>
      <c r="J939" s="220"/>
      <c r="K939" s="220"/>
      <c r="L939" s="220"/>
      <c r="M939" s="220"/>
      <c r="N939" s="219"/>
      <c r="O939" s="219"/>
      <c r="P939" s="219"/>
      <c r="Q939" s="219"/>
      <c r="R939" s="220"/>
      <c r="S939" s="220"/>
      <c r="T939" s="220"/>
      <c r="U939" s="220"/>
      <c r="V939" s="220"/>
      <c r="W939" s="220"/>
      <c r="X939" s="220"/>
      <c r="Y939" s="220"/>
      <c r="Z939" s="210"/>
      <c r="AA939" s="210"/>
      <c r="AB939" s="210"/>
      <c r="AC939" s="210"/>
      <c r="AD939" s="210"/>
      <c r="AE939" s="210"/>
      <c r="AF939" s="210"/>
      <c r="AG939" s="210" t="s">
        <v>356</v>
      </c>
      <c r="AH939" s="210">
        <v>0</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3" x14ac:dyDescent="0.2">
      <c r="A940" s="217"/>
      <c r="B940" s="218"/>
      <c r="C940" s="265" t="s">
        <v>851</v>
      </c>
      <c r="D940" s="255"/>
      <c r="E940" s="256">
        <v>2</v>
      </c>
      <c r="F940" s="220"/>
      <c r="G940" s="220"/>
      <c r="H940" s="220"/>
      <c r="I940" s="220"/>
      <c r="J940" s="220"/>
      <c r="K940" s="220"/>
      <c r="L940" s="220"/>
      <c r="M940" s="220"/>
      <c r="N940" s="219"/>
      <c r="O940" s="219"/>
      <c r="P940" s="219"/>
      <c r="Q940" s="219"/>
      <c r="R940" s="220"/>
      <c r="S940" s="220"/>
      <c r="T940" s="220"/>
      <c r="U940" s="220"/>
      <c r="V940" s="220"/>
      <c r="W940" s="220"/>
      <c r="X940" s="220"/>
      <c r="Y940" s="220"/>
      <c r="Z940" s="210"/>
      <c r="AA940" s="210"/>
      <c r="AB940" s="210"/>
      <c r="AC940" s="210"/>
      <c r="AD940" s="210"/>
      <c r="AE940" s="210"/>
      <c r="AF940" s="210"/>
      <c r="AG940" s="210" t="s">
        <v>356</v>
      </c>
      <c r="AH940" s="210">
        <v>0</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3" x14ac:dyDescent="0.2">
      <c r="A941" s="217"/>
      <c r="B941" s="218"/>
      <c r="C941" s="265" t="s">
        <v>1198</v>
      </c>
      <c r="D941" s="255"/>
      <c r="E941" s="256">
        <v>1</v>
      </c>
      <c r="F941" s="220"/>
      <c r="G941" s="220"/>
      <c r="H941" s="220"/>
      <c r="I941" s="220"/>
      <c r="J941" s="220"/>
      <c r="K941" s="220"/>
      <c r="L941" s="220"/>
      <c r="M941" s="220"/>
      <c r="N941" s="219"/>
      <c r="O941" s="219"/>
      <c r="P941" s="219"/>
      <c r="Q941" s="219"/>
      <c r="R941" s="220"/>
      <c r="S941" s="220"/>
      <c r="T941" s="220"/>
      <c r="U941" s="220"/>
      <c r="V941" s="220"/>
      <c r="W941" s="220"/>
      <c r="X941" s="220"/>
      <c r="Y941" s="220"/>
      <c r="Z941" s="210"/>
      <c r="AA941" s="210"/>
      <c r="AB941" s="210"/>
      <c r="AC941" s="210"/>
      <c r="AD941" s="210"/>
      <c r="AE941" s="210"/>
      <c r="AF941" s="210"/>
      <c r="AG941" s="210" t="s">
        <v>356</v>
      </c>
      <c r="AH941" s="210">
        <v>0</v>
      </c>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3" x14ac:dyDescent="0.2">
      <c r="A942" s="217"/>
      <c r="B942" s="218"/>
      <c r="C942" s="265" t="s">
        <v>1199</v>
      </c>
      <c r="D942" s="255"/>
      <c r="E942" s="256">
        <v>1</v>
      </c>
      <c r="F942" s="220"/>
      <c r="G942" s="220"/>
      <c r="H942" s="220"/>
      <c r="I942" s="220"/>
      <c r="J942" s="220"/>
      <c r="K942" s="220"/>
      <c r="L942" s="220"/>
      <c r="M942" s="220"/>
      <c r="N942" s="219"/>
      <c r="O942" s="219"/>
      <c r="P942" s="219"/>
      <c r="Q942" s="219"/>
      <c r="R942" s="220"/>
      <c r="S942" s="220"/>
      <c r="T942" s="220"/>
      <c r="U942" s="220"/>
      <c r="V942" s="220"/>
      <c r="W942" s="220"/>
      <c r="X942" s="220"/>
      <c r="Y942" s="220"/>
      <c r="Z942" s="210"/>
      <c r="AA942" s="210"/>
      <c r="AB942" s="210"/>
      <c r="AC942" s="210"/>
      <c r="AD942" s="210"/>
      <c r="AE942" s="210"/>
      <c r="AF942" s="210"/>
      <c r="AG942" s="210" t="s">
        <v>356</v>
      </c>
      <c r="AH942" s="210">
        <v>0</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3" x14ac:dyDescent="0.2">
      <c r="A943" s="217"/>
      <c r="B943" s="218"/>
      <c r="C943" s="265" t="s">
        <v>852</v>
      </c>
      <c r="D943" s="255"/>
      <c r="E943" s="256">
        <v>1</v>
      </c>
      <c r="F943" s="220"/>
      <c r="G943" s="220"/>
      <c r="H943" s="220"/>
      <c r="I943" s="220"/>
      <c r="J943" s="220"/>
      <c r="K943" s="220"/>
      <c r="L943" s="220"/>
      <c r="M943" s="220"/>
      <c r="N943" s="219"/>
      <c r="O943" s="219"/>
      <c r="P943" s="219"/>
      <c r="Q943" s="219"/>
      <c r="R943" s="220"/>
      <c r="S943" s="220"/>
      <c r="T943" s="220"/>
      <c r="U943" s="220"/>
      <c r="V943" s="220"/>
      <c r="W943" s="220"/>
      <c r="X943" s="220"/>
      <c r="Y943" s="220"/>
      <c r="Z943" s="210"/>
      <c r="AA943" s="210"/>
      <c r="AB943" s="210"/>
      <c r="AC943" s="210"/>
      <c r="AD943" s="210"/>
      <c r="AE943" s="210"/>
      <c r="AF943" s="210"/>
      <c r="AG943" s="210" t="s">
        <v>356</v>
      </c>
      <c r="AH943" s="210">
        <v>0</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ht="22.5" outlineLevel="1" x14ac:dyDescent="0.2">
      <c r="A944" s="232">
        <v>131</v>
      </c>
      <c r="B944" s="233" t="s">
        <v>1200</v>
      </c>
      <c r="C944" s="250" t="s">
        <v>1201</v>
      </c>
      <c r="D944" s="234" t="s">
        <v>320</v>
      </c>
      <c r="E944" s="235">
        <v>6</v>
      </c>
      <c r="F944" s="236"/>
      <c r="G944" s="237">
        <f>ROUND(E944*F944,2)</f>
        <v>0</v>
      </c>
      <c r="H944" s="236"/>
      <c r="I944" s="237">
        <f>ROUND(E944*H944,2)</f>
        <v>0</v>
      </c>
      <c r="J944" s="236"/>
      <c r="K944" s="237">
        <f>ROUND(E944*J944,2)</f>
        <v>0</v>
      </c>
      <c r="L944" s="237">
        <v>21</v>
      </c>
      <c r="M944" s="237">
        <f>G944*(1+L944/100)</f>
        <v>0</v>
      </c>
      <c r="N944" s="235">
        <v>0</v>
      </c>
      <c r="O944" s="235">
        <f>ROUND(E944*N944,2)</f>
        <v>0</v>
      </c>
      <c r="P944" s="235">
        <v>0</v>
      </c>
      <c r="Q944" s="235">
        <f>ROUND(E944*P944,2)</f>
        <v>0</v>
      </c>
      <c r="R944" s="237" t="s">
        <v>1192</v>
      </c>
      <c r="S944" s="237" t="s">
        <v>302</v>
      </c>
      <c r="T944" s="238" t="s">
        <v>354</v>
      </c>
      <c r="U944" s="220">
        <v>0.68</v>
      </c>
      <c r="V944" s="220">
        <f>ROUND(E944*U944,2)</f>
        <v>4.08</v>
      </c>
      <c r="W944" s="220"/>
      <c r="X944" s="220" t="s">
        <v>314</v>
      </c>
      <c r="Y944" s="220" t="s">
        <v>305</v>
      </c>
      <c r="Z944" s="210"/>
      <c r="AA944" s="210"/>
      <c r="AB944" s="210"/>
      <c r="AC944" s="210"/>
      <c r="AD944" s="210"/>
      <c r="AE944" s="210"/>
      <c r="AF944" s="210"/>
      <c r="AG944" s="210" t="s">
        <v>642</v>
      </c>
      <c r="AH944" s="210"/>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2" x14ac:dyDescent="0.2">
      <c r="A945" s="217"/>
      <c r="B945" s="218"/>
      <c r="C945" s="265" t="s">
        <v>1202</v>
      </c>
      <c r="D945" s="255"/>
      <c r="E945" s="256">
        <v>6</v>
      </c>
      <c r="F945" s="220"/>
      <c r="G945" s="220"/>
      <c r="H945" s="220"/>
      <c r="I945" s="220"/>
      <c r="J945" s="220"/>
      <c r="K945" s="220"/>
      <c r="L945" s="220"/>
      <c r="M945" s="220"/>
      <c r="N945" s="219"/>
      <c r="O945" s="219"/>
      <c r="P945" s="219"/>
      <c r="Q945" s="219"/>
      <c r="R945" s="220"/>
      <c r="S945" s="220"/>
      <c r="T945" s="220"/>
      <c r="U945" s="220"/>
      <c r="V945" s="220"/>
      <c r="W945" s="220"/>
      <c r="X945" s="220"/>
      <c r="Y945" s="220"/>
      <c r="Z945" s="210"/>
      <c r="AA945" s="210"/>
      <c r="AB945" s="210"/>
      <c r="AC945" s="210"/>
      <c r="AD945" s="210"/>
      <c r="AE945" s="210"/>
      <c r="AF945" s="210"/>
      <c r="AG945" s="210" t="s">
        <v>356</v>
      </c>
      <c r="AH945" s="210">
        <v>0</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1" x14ac:dyDescent="0.2">
      <c r="A946" s="232">
        <v>132</v>
      </c>
      <c r="B946" s="233" t="s">
        <v>1203</v>
      </c>
      <c r="C946" s="250" t="s">
        <v>1204</v>
      </c>
      <c r="D946" s="234" t="s">
        <v>320</v>
      </c>
      <c r="E946" s="235">
        <v>49</v>
      </c>
      <c r="F946" s="236"/>
      <c r="G946" s="237">
        <f>ROUND(E946*F946,2)</f>
        <v>0</v>
      </c>
      <c r="H946" s="236"/>
      <c r="I946" s="237">
        <f>ROUND(E946*H946,2)</f>
        <v>0</v>
      </c>
      <c r="J946" s="236"/>
      <c r="K946" s="237">
        <f>ROUND(E946*J946,2)</f>
        <v>0</v>
      </c>
      <c r="L946" s="237">
        <v>21</v>
      </c>
      <c r="M946" s="237">
        <f>G946*(1+L946/100)</f>
        <v>0</v>
      </c>
      <c r="N946" s="235">
        <v>0</v>
      </c>
      <c r="O946" s="235">
        <f>ROUND(E946*N946,2)</f>
        <v>0</v>
      </c>
      <c r="P946" s="235">
        <v>0</v>
      </c>
      <c r="Q946" s="235">
        <f>ROUND(E946*P946,2)</f>
        <v>0</v>
      </c>
      <c r="R946" s="237" t="s">
        <v>1192</v>
      </c>
      <c r="S946" s="237" t="s">
        <v>302</v>
      </c>
      <c r="T946" s="238" t="s">
        <v>354</v>
      </c>
      <c r="U946" s="220">
        <v>0.77500000000000002</v>
      </c>
      <c r="V946" s="220">
        <f>ROUND(E946*U946,2)</f>
        <v>37.979999999999997</v>
      </c>
      <c r="W946" s="220"/>
      <c r="X946" s="220" t="s">
        <v>314</v>
      </c>
      <c r="Y946" s="220" t="s">
        <v>305</v>
      </c>
      <c r="Z946" s="210"/>
      <c r="AA946" s="210"/>
      <c r="AB946" s="210"/>
      <c r="AC946" s="210"/>
      <c r="AD946" s="210"/>
      <c r="AE946" s="210"/>
      <c r="AF946" s="210"/>
      <c r="AG946" s="210" t="s">
        <v>642</v>
      </c>
      <c r="AH946" s="210"/>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2" x14ac:dyDescent="0.2">
      <c r="A947" s="217"/>
      <c r="B947" s="218"/>
      <c r="C947" s="251" t="s">
        <v>1205</v>
      </c>
      <c r="D947" s="247"/>
      <c r="E947" s="247"/>
      <c r="F947" s="247"/>
      <c r="G947" s="247"/>
      <c r="H947" s="220"/>
      <c r="I947" s="220"/>
      <c r="J947" s="220"/>
      <c r="K947" s="220"/>
      <c r="L947" s="220"/>
      <c r="M947" s="220"/>
      <c r="N947" s="219"/>
      <c r="O947" s="219"/>
      <c r="P947" s="219"/>
      <c r="Q947" s="219"/>
      <c r="R947" s="220"/>
      <c r="S947" s="220"/>
      <c r="T947" s="220"/>
      <c r="U947" s="220"/>
      <c r="V947" s="220"/>
      <c r="W947" s="220"/>
      <c r="X947" s="220"/>
      <c r="Y947" s="220"/>
      <c r="Z947" s="210"/>
      <c r="AA947" s="210"/>
      <c r="AB947" s="210"/>
      <c r="AC947" s="210"/>
      <c r="AD947" s="210"/>
      <c r="AE947" s="210"/>
      <c r="AF947" s="210"/>
      <c r="AG947" s="210" t="s">
        <v>317</v>
      </c>
      <c r="AH947" s="210"/>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2" x14ac:dyDescent="0.2">
      <c r="A948" s="217"/>
      <c r="B948" s="218"/>
      <c r="C948" s="265" t="s">
        <v>835</v>
      </c>
      <c r="D948" s="255"/>
      <c r="E948" s="256">
        <v>2</v>
      </c>
      <c r="F948" s="220"/>
      <c r="G948" s="220"/>
      <c r="H948" s="220"/>
      <c r="I948" s="220"/>
      <c r="J948" s="220"/>
      <c r="K948" s="220"/>
      <c r="L948" s="220"/>
      <c r="M948" s="220"/>
      <c r="N948" s="219"/>
      <c r="O948" s="219"/>
      <c r="P948" s="219"/>
      <c r="Q948" s="219"/>
      <c r="R948" s="220"/>
      <c r="S948" s="220"/>
      <c r="T948" s="220"/>
      <c r="U948" s="220"/>
      <c r="V948" s="220"/>
      <c r="W948" s="220"/>
      <c r="X948" s="220"/>
      <c r="Y948" s="220"/>
      <c r="Z948" s="210"/>
      <c r="AA948" s="210"/>
      <c r="AB948" s="210"/>
      <c r="AC948" s="210"/>
      <c r="AD948" s="210"/>
      <c r="AE948" s="210"/>
      <c r="AF948" s="210"/>
      <c r="AG948" s="210" t="s">
        <v>356</v>
      </c>
      <c r="AH948" s="210">
        <v>0</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3" x14ac:dyDescent="0.2">
      <c r="A949" s="217"/>
      <c r="B949" s="218"/>
      <c r="C949" s="265" t="s">
        <v>836</v>
      </c>
      <c r="D949" s="255"/>
      <c r="E949" s="256">
        <v>1</v>
      </c>
      <c r="F949" s="220"/>
      <c r="G949" s="220"/>
      <c r="H949" s="220"/>
      <c r="I949" s="220"/>
      <c r="J949" s="220"/>
      <c r="K949" s="220"/>
      <c r="L949" s="220"/>
      <c r="M949" s="220"/>
      <c r="N949" s="219"/>
      <c r="O949" s="219"/>
      <c r="P949" s="219"/>
      <c r="Q949" s="219"/>
      <c r="R949" s="220"/>
      <c r="S949" s="220"/>
      <c r="T949" s="220"/>
      <c r="U949" s="220"/>
      <c r="V949" s="220"/>
      <c r="W949" s="220"/>
      <c r="X949" s="220"/>
      <c r="Y949" s="220"/>
      <c r="Z949" s="210"/>
      <c r="AA949" s="210"/>
      <c r="AB949" s="210"/>
      <c r="AC949" s="210"/>
      <c r="AD949" s="210"/>
      <c r="AE949" s="210"/>
      <c r="AF949" s="210"/>
      <c r="AG949" s="210" t="s">
        <v>356</v>
      </c>
      <c r="AH949" s="210">
        <v>0</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3" x14ac:dyDescent="0.2">
      <c r="A950" s="217"/>
      <c r="B950" s="218"/>
      <c r="C950" s="265" t="s">
        <v>1193</v>
      </c>
      <c r="D950" s="255"/>
      <c r="E950" s="256">
        <v>12</v>
      </c>
      <c r="F950" s="220"/>
      <c r="G950" s="220"/>
      <c r="H950" s="220"/>
      <c r="I950" s="220"/>
      <c r="J950" s="220"/>
      <c r="K950" s="220"/>
      <c r="L950" s="220"/>
      <c r="M950" s="220"/>
      <c r="N950" s="219"/>
      <c r="O950" s="219"/>
      <c r="P950" s="219"/>
      <c r="Q950" s="219"/>
      <c r="R950" s="220"/>
      <c r="S950" s="220"/>
      <c r="T950" s="220"/>
      <c r="U950" s="220"/>
      <c r="V950" s="220"/>
      <c r="W950" s="220"/>
      <c r="X950" s="220"/>
      <c r="Y950" s="220"/>
      <c r="Z950" s="210"/>
      <c r="AA950" s="210"/>
      <c r="AB950" s="210"/>
      <c r="AC950" s="210"/>
      <c r="AD950" s="210"/>
      <c r="AE950" s="210"/>
      <c r="AF950" s="210"/>
      <c r="AG950" s="210" t="s">
        <v>356</v>
      </c>
      <c r="AH950" s="210">
        <v>0</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3" x14ac:dyDescent="0.2">
      <c r="A951" s="217"/>
      <c r="B951" s="218"/>
      <c r="C951" s="265" t="s">
        <v>841</v>
      </c>
      <c r="D951" s="255"/>
      <c r="E951" s="256">
        <v>7</v>
      </c>
      <c r="F951" s="220"/>
      <c r="G951" s="220"/>
      <c r="H951" s="220"/>
      <c r="I951" s="220"/>
      <c r="J951" s="220"/>
      <c r="K951" s="220"/>
      <c r="L951" s="220"/>
      <c r="M951" s="220"/>
      <c r="N951" s="219"/>
      <c r="O951" s="219"/>
      <c r="P951" s="219"/>
      <c r="Q951" s="219"/>
      <c r="R951" s="220"/>
      <c r="S951" s="220"/>
      <c r="T951" s="220"/>
      <c r="U951" s="220"/>
      <c r="V951" s="220"/>
      <c r="W951" s="220"/>
      <c r="X951" s="220"/>
      <c r="Y951" s="220"/>
      <c r="Z951" s="210"/>
      <c r="AA951" s="210"/>
      <c r="AB951" s="210"/>
      <c r="AC951" s="210"/>
      <c r="AD951" s="210"/>
      <c r="AE951" s="210"/>
      <c r="AF951" s="210"/>
      <c r="AG951" s="210" t="s">
        <v>356</v>
      </c>
      <c r="AH951" s="210">
        <v>0</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3" x14ac:dyDescent="0.2">
      <c r="A952" s="217"/>
      <c r="B952" s="218"/>
      <c r="C952" s="265" t="s">
        <v>1206</v>
      </c>
      <c r="D952" s="255"/>
      <c r="E952" s="256">
        <v>3</v>
      </c>
      <c r="F952" s="220"/>
      <c r="G952" s="220"/>
      <c r="H952" s="220"/>
      <c r="I952" s="220"/>
      <c r="J952" s="220"/>
      <c r="K952" s="220"/>
      <c r="L952" s="220"/>
      <c r="M952" s="220"/>
      <c r="N952" s="219"/>
      <c r="O952" s="219"/>
      <c r="P952" s="219"/>
      <c r="Q952" s="219"/>
      <c r="R952" s="220"/>
      <c r="S952" s="220"/>
      <c r="T952" s="220"/>
      <c r="U952" s="220"/>
      <c r="V952" s="220"/>
      <c r="W952" s="220"/>
      <c r="X952" s="220"/>
      <c r="Y952" s="220"/>
      <c r="Z952" s="210"/>
      <c r="AA952" s="210"/>
      <c r="AB952" s="210"/>
      <c r="AC952" s="210"/>
      <c r="AD952" s="210"/>
      <c r="AE952" s="210"/>
      <c r="AF952" s="210"/>
      <c r="AG952" s="210" t="s">
        <v>356</v>
      </c>
      <c r="AH952" s="210">
        <v>0</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3" x14ac:dyDescent="0.2">
      <c r="A953" s="217"/>
      <c r="B953" s="218"/>
      <c r="C953" s="265" t="s">
        <v>847</v>
      </c>
      <c r="D953" s="255"/>
      <c r="E953" s="256">
        <v>1</v>
      </c>
      <c r="F953" s="220"/>
      <c r="G953" s="220"/>
      <c r="H953" s="220"/>
      <c r="I953" s="220"/>
      <c r="J953" s="220"/>
      <c r="K953" s="220"/>
      <c r="L953" s="220"/>
      <c r="M953" s="220"/>
      <c r="N953" s="219"/>
      <c r="O953" s="219"/>
      <c r="P953" s="219"/>
      <c r="Q953" s="219"/>
      <c r="R953" s="220"/>
      <c r="S953" s="220"/>
      <c r="T953" s="220"/>
      <c r="U953" s="220"/>
      <c r="V953" s="220"/>
      <c r="W953" s="220"/>
      <c r="X953" s="220"/>
      <c r="Y953" s="220"/>
      <c r="Z953" s="210"/>
      <c r="AA953" s="210"/>
      <c r="AB953" s="210"/>
      <c r="AC953" s="210"/>
      <c r="AD953" s="210"/>
      <c r="AE953" s="210"/>
      <c r="AF953" s="210"/>
      <c r="AG953" s="210" t="s">
        <v>356</v>
      </c>
      <c r="AH953" s="210">
        <v>0</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3" x14ac:dyDescent="0.2">
      <c r="A954" s="217"/>
      <c r="B954" s="218"/>
      <c r="C954" s="265" t="s">
        <v>848</v>
      </c>
      <c r="D954" s="255"/>
      <c r="E954" s="256">
        <v>1</v>
      </c>
      <c r="F954" s="220"/>
      <c r="G954" s="220"/>
      <c r="H954" s="220"/>
      <c r="I954" s="220"/>
      <c r="J954" s="220"/>
      <c r="K954" s="220"/>
      <c r="L954" s="220"/>
      <c r="M954" s="220"/>
      <c r="N954" s="219"/>
      <c r="O954" s="219"/>
      <c r="P954" s="219"/>
      <c r="Q954" s="219"/>
      <c r="R954" s="220"/>
      <c r="S954" s="220"/>
      <c r="T954" s="220"/>
      <c r="U954" s="220"/>
      <c r="V954" s="220"/>
      <c r="W954" s="220"/>
      <c r="X954" s="220"/>
      <c r="Y954" s="220"/>
      <c r="Z954" s="210"/>
      <c r="AA954" s="210"/>
      <c r="AB954" s="210"/>
      <c r="AC954" s="210"/>
      <c r="AD954" s="210"/>
      <c r="AE954" s="210"/>
      <c r="AF954" s="210"/>
      <c r="AG954" s="210" t="s">
        <v>356</v>
      </c>
      <c r="AH954" s="210">
        <v>0</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3" x14ac:dyDescent="0.2">
      <c r="A955" s="217"/>
      <c r="B955" s="218"/>
      <c r="C955" s="265" t="s">
        <v>849</v>
      </c>
      <c r="D955" s="255"/>
      <c r="E955" s="256">
        <v>3</v>
      </c>
      <c r="F955" s="220"/>
      <c r="G955" s="220"/>
      <c r="H955" s="220"/>
      <c r="I955" s="220"/>
      <c r="J955" s="220"/>
      <c r="K955" s="220"/>
      <c r="L955" s="220"/>
      <c r="M955" s="220"/>
      <c r="N955" s="219"/>
      <c r="O955" s="219"/>
      <c r="P955" s="219"/>
      <c r="Q955" s="219"/>
      <c r="R955" s="220"/>
      <c r="S955" s="220"/>
      <c r="T955" s="220"/>
      <c r="U955" s="220"/>
      <c r="V955" s="220"/>
      <c r="W955" s="220"/>
      <c r="X955" s="220"/>
      <c r="Y955" s="220"/>
      <c r="Z955" s="210"/>
      <c r="AA955" s="210"/>
      <c r="AB955" s="210"/>
      <c r="AC955" s="210"/>
      <c r="AD955" s="210"/>
      <c r="AE955" s="210"/>
      <c r="AF955" s="210"/>
      <c r="AG955" s="210" t="s">
        <v>356</v>
      </c>
      <c r="AH955" s="210">
        <v>0</v>
      </c>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3" x14ac:dyDescent="0.2">
      <c r="A956" s="217"/>
      <c r="B956" s="218"/>
      <c r="C956" s="265" t="s">
        <v>1194</v>
      </c>
      <c r="D956" s="255"/>
      <c r="E956" s="256">
        <v>4</v>
      </c>
      <c r="F956" s="220"/>
      <c r="G956" s="220"/>
      <c r="H956" s="220"/>
      <c r="I956" s="220"/>
      <c r="J956" s="220"/>
      <c r="K956" s="220"/>
      <c r="L956" s="220"/>
      <c r="M956" s="220"/>
      <c r="N956" s="219"/>
      <c r="O956" s="219"/>
      <c r="P956" s="219"/>
      <c r="Q956" s="219"/>
      <c r="R956" s="220"/>
      <c r="S956" s="220"/>
      <c r="T956" s="220"/>
      <c r="U956" s="220"/>
      <c r="V956" s="220"/>
      <c r="W956" s="220"/>
      <c r="X956" s="220"/>
      <c r="Y956" s="220"/>
      <c r="Z956" s="210"/>
      <c r="AA956" s="210"/>
      <c r="AB956" s="210"/>
      <c r="AC956" s="210"/>
      <c r="AD956" s="210"/>
      <c r="AE956" s="210"/>
      <c r="AF956" s="210"/>
      <c r="AG956" s="210" t="s">
        <v>356</v>
      </c>
      <c r="AH956" s="210">
        <v>0</v>
      </c>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outlineLevel="3" x14ac:dyDescent="0.2">
      <c r="A957" s="217"/>
      <c r="B957" s="218"/>
      <c r="C957" s="265" t="s">
        <v>832</v>
      </c>
      <c r="D957" s="255"/>
      <c r="E957" s="256">
        <v>5</v>
      </c>
      <c r="F957" s="220"/>
      <c r="G957" s="220"/>
      <c r="H957" s="220"/>
      <c r="I957" s="220"/>
      <c r="J957" s="220"/>
      <c r="K957" s="220"/>
      <c r="L957" s="220"/>
      <c r="M957" s="220"/>
      <c r="N957" s="219"/>
      <c r="O957" s="219"/>
      <c r="P957" s="219"/>
      <c r="Q957" s="219"/>
      <c r="R957" s="220"/>
      <c r="S957" s="220"/>
      <c r="T957" s="220"/>
      <c r="U957" s="220"/>
      <c r="V957" s="220"/>
      <c r="W957" s="220"/>
      <c r="X957" s="220"/>
      <c r="Y957" s="220"/>
      <c r="Z957" s="210"/>
      <c r="AA957" s="210"/>
      <c r="AB957" s="210"/>
      <c r="AC957" s="210"/>
      <c r="AD957" s="210"/>
      <c r="AE957" s="210"/>
      <c r="AF957" s="210"/>
      <c r="AG957" s="210" t="s">
        <v>356</v>
      </c>
      <c r="AH957" s="210">
        <v>0</v>
      </c>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3" x14ac:dyDescent="0.2">
      <c r="A958" s="217"/>
      <c r="B958" s="218"/>
      <c r="C958" s="265" t="s">
        <v>850</v>
      </c>
      <c r="D958" s="255"/>
      <c r="E958" s="256">
        <v>2</v>
      </c>
      <c r="F958" s="220"/>
      <c r="G958" s="220"/>
      <c r="H958" s="220"/>
      <c r="I958" s="220"/>
      <c r="J958" s="220"/>
      <c r="K958" s="220"/>
      <c r="L958" s="220"/>
      <c r="M958" s="220"/>
      <c r="N958" s="219"/>
      <c r="O958" s="219"/>
      <c r="P958" s="219"/>
      <c r="Q958" s="219"/>
      <c r="R958" s="220"/>
      <c r="S958" s="220"/>
      <c r="T958" s="220"/>
      <c r="U958" s="220"/>
      <c r="V958" s="220"/>
      <c r="W958" s="220"/>
      <c r="X958" s="220"/>
      <c r="Y958" s="220"/>
      <c r="Z958" s="210"/>
      <c r="AA958" s="210"/>
      <c r="AB958" s="210"/>
      <c r="AC958" s="210"/>
      <c r="AD958" s="210"/>
      <c r="AE958" s="210"/>
      <c r="AF958" s="210"/>
      <c r="AG958" s="210" t="s">
        <v>356</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3" x14ac:dyDescent="0.2">
      <c r="A959" s="217"/>
      <c r="B959" s="218"/>
      <c r="C959" s="265" t="s">
        <v>842</v>
      </c>
      <c r="D959" s="255"/>
      <c r="E959" s="256">
        <v>3</v>
      </c>
      <c r="F959" s="220"/>
      <c r="G959" s="220"/>
      <c r="H959" s="220"/>
      <c r="I959" s="220"/>
      <c r="J959" s="220"/>
      <c r="K959" s="220"/>
      <c r="L959" s="220"/>
      <c r="M959" s="220"/>
      <c r="N959" s="219"/>
      <c r="O959" s="219"/>
      <c r="P959" s="219"/>
      <c r="Q959" s="219"/>
      <c r="R959" s="220"/>
      <c r="S959" s="220"/>
      <c r="T959" s="220"/>
      <c r="U959" s="220"/>
      <c r="V959" s="220"/>
      <c r="W959" s="220"/>
      <c r="X959" s="220"/>
      <c r="Y959" s="220"/>
      <c r="Z959" s="210"/>
      <c r="AA959" s="210"/>
      <c r="AB959" s="210"/>
      <c r="AC959" s="210"/>
      <c r="AD959" s="210"/>
      <c r="AE959" s="210"/>
      <c r="AF959" s="210"/>
      <c r="AG959" s="210" t="s">
        <v>356</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3" x14ac:dyDescent="0.2">
      <c r="A960" s="217"/>
      <c r="B960" s="218"/>
      <c r="C960" s="265" t="s">
        <v>843</v>
      </c>
      <c r="D960" s="255"/>
      <c r="E960" s="256">
        <v>2</v>
      </c>
      <c r="F960" s="220"/>
      <c r="G960" s="220"/>
      <c r="H960" s="220"/>
      <c r="I960" s="220"/>
      <c r="J960" s="220"/>
      <c r="K960" s="220"/>
      <c r="L960" s="220"/>
      <c r="M960" s="220"/>
      <c r="N960" s="219"/>
      <c r="O960" s="219"/>
      <c r="P960" s="219"/>
      <c r="Q960" s="219"/>
      <c r="R960" s="220"/>
      <c r="S960" s="220"/>
      <c r="T960" s="220"/>
      <c r="U960" s="220"/>
      <c r="V960" s="220"/>
      <c r="W960" s="220"/>
      <c r="X960" s="220"/>
      <c r="Y960" s="220"/>
      <c r="Z960" s="210"/>
      <c r="AA960" s="210"/>
      <c r="AB960" s="210"/>
      <c r="AC960" s="210"/>
      <c r="AD960" s="210"/>
      <c r="AE960" s="210"/>
      <c r="AF960" s="210"/>
      <c r="AG960" s="210" t="s">
        <v>356</v>
      </c>
      <c r="AH960" s="210">
        <v>0</v>
      </c>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3" x14ac:dyDescent="0.2">
      <c r="A961" s="217"/>
      <c r="B961" s="218"/>
      <c r="C961" s="265" t="s">
        <v>851</v>
      </c>
      <c r="D961" s="255"/>
      <c r="E961" s="256">
        <v>2</v>
      </c>
      <c r="F961" s="220"/>
      <c r="G961" s="220"/>
      <c r="H961" s="220"/>
      <c r="I961" s="220"/>
      <c r="J961" s="220"/>
      <c r="K961" s="220"/>
      <c r="L961" s="220"/>
      <c r="M961" s="220"/>
      <c r="N961" s="219"/>
      <c r="O961" s="219"/>
      <c r="P961" s="219"/>
      <c r="Q961" s="219"/>
      <c r="R961" s="220"/>
      <c r="S961" s="220"/>
      <c r="T961" s="220"/>
      <c r="U961" s="220"/>
      <c r="V961" s="220"/>
      <c r="W961" s="220"/>
      <c r="X961" s="220"/>
      <c r="Y961" s="220"/>
      <c r="Z961" s="210"/>
      <c r="AA961" s="210"/>
      <c r="AB961" s="210"/>
      <c r="AC961" s="210"/>
      <c r="AD961" s="210"/>
      <c r="AE961" s="210"/>
      <c r="AF961" s="210"/>
      <c r="AG961" s="210" t="s">
        <v>356</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3" x14ac:dyDescent="0.2">
      <c r="A962" s="217"/>
      <c r="B962" s="218"/>
      <c r="C962" s="265" t="s">
        <v>852</v>
      </c>
      <c r="D962" s="255"/>
      <c r="E962" s="256">
        <v>1</v>
      </c>
      <c r="F962" s="220"/>
      <c r="G962" s="220"/>
      <c r="H962" s="220"/>
      <c r="I962" s="220"/>
      <c r="J962" s="220"/>
      <c r="K962" s="220"/>
      <c r="L962" s="220"/>
      <c r="M962" s="220"/>
      <c r="N962" s="219"/>
      <c r="O962" s="219"/>
      <c r="P962" s="219"/>
      <c r="Q962" s="219"/>
      <c r="R962" s="220"/>
      <c r="S962" s="220"/>
      <c r="T962" s="220"/>
      <c r="U962" s="220"/>
      <c r="V962" s="220"/>
      <c r="W962" s="220"/>
      <c r="X962" s="220"/>
      <c r="Y962" s="220"/>
      <c r="Z962" s="210"/>
      <c r="AA962" s="210"/>
      <c r="AB962" s="210"/>
      <c r="AC962" s="210"/>
      <c r="AD962" s="210"/>
      <c r="AE962" s="210"/>
      <c r="AF962" s="210"/>
      <c r="AG962" s="210" t="s">
        <v>356</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ht="22.5" outlineLevel="1" x14ac:dyDescent="0.2">
      <c r="A963" s="232">
        <v>133</v>
      </c>
      <c r="B963" s="233" t="s">
        <v>1207</v>
      </c>
      <c r="C963" s="250" t="s">
        <v>1208</v>
      </c>
      <c r="D963" s="234" t="s">
        <v>823</v>
      </c>
      <c r="E963" s="235">
        <v>6</v>
      </c>
      <c r="F963" s="236"/>
      <c r="G963" s="237">
        <f>ROUND(E963*F963,2)</f>
        <v>0</v>
      </c>
      <c r="H963" s="236"/>
      <c r="I963" s="237">
        <f>ROUND(E963*H963,2)</f>
        <v>0</v>
      </c>
      <c r="J963" s="236"/>
      <c r="K963" s="237">
        <f>ROUND(E963*J963,2)</f>
        <v>0</v>
      </c>
      <c r="L963" s="237">
        <v>21</v>
      </c>
      <c r="M963" s="237">
        <f>G963*(1+L963/100)</f>
        <v>0</v>
      </c>
      <c r="N963" s="235">
        <v>1.6000000000000001E-4</v>
      </c>
      <c r="O963" s="235">
        <f>ROUND(E963*N963,2)</f>
        <v>0</v>
      </c>
      <c r="P963" s="235">
        <v>0</v>
      </c>
      <c r="Q963" s="235">
        <f>ROUND(E963*P963,2)</f>
        <v>0</v>
      </c>
      <c r="R963" s="237"/>
      <c r="S963" s="237" t="s">
        <v>313</v>
      </c>
      <c r="T963" s="238" t="s">
        <v>303</v>
      </c>
      <c r="U963" s="220">
        <v>0</v>
      </c>
      <c r="V963" s="220">
        <f>ROUND(E963*U963,2)</f>
        <v>0</v>
      </c>
      <c r="W963" s="220"/>
      <c r="X963" s="220" t="s">
        <v>314</v>
      </c>
      <c r="Y963" s="220" t="s">
        <v>305</v>
      </c>
      <c r="Z963" s="210"/>
      <c r="AA963" s="210"/>
      <c r="AB963" s="210"/>
      <c r="AC963" s="210"/>
      <c r="AD963" s="210"/>
      <c r="AE963" s="210"/>
      <c r="AF963" s="210"/>
      <c r="AG963" s="210" t="s">
        <v>315</v>
      </c>
      <c r="AH963" s="210"/>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2" x14ac:dyDescent="0.2">
      <c r="A964" s="217"/>
      <c r="B964" s="218"/>
      <c r="C964" s="265" t="s">
        <v>1202</v>
      </c>
      <c r="D964" s="255"/>
      <c r="E964" s="256">
        <v>6</v>
      </c>
      <c r="F964" s="220"/>
      <c r="G964" s="220"/>
      <c r="H964" s="220"/>
      <c r="I964" s="220"/>
      <c r="J964" s="220"/>
      <c r="K964" s="220"/>
      <c r="L964" s="220"/>
      <c r="M964" s="220"/>
      <c r="N964" s="219"/>
      <c r="O964" s="219"/>
      <c r="P964" s="219"/>
      <c r="Q964" s="219"/>
      <c r="R964" s="220"/>
      <c r="S964" s="220"/>
      <c r="T964" s="220"/>
      <c r="U964" s="220"/>
      <c r="V964" s="220"/>
      <c r="W964" s="220"/>
      <c r="X964" s="220"/>
      <c r="Y964" s="220"/>
      <c r="Z964" s="210"/>
      <c r="AA964" s="210"/>
      <c r="AB964" s="210"/>
      <c r="AC964" s="210"/>
      <c r="AD964" s="210"/>
      <c r="AE964" s="210"/>
      <c r="AF964" s="210"/>
      <c r="AG964" s="210" t="s">
        <v>356</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ht="22.5" outlineLevel="1" x14ac:dyDescent="0.2">
      <c r="A965" s="232">
        <v>134</v>
      </c>
      <c r="B965" s="233" t="s">
        <v>1209</v>
      </c>
      <c r="C965" s="250" t="s">
        <v>1210</v>
      </c>
      <c r="D965" s="234" t="s">
        <v>533</v>
      </c>
      <c r="E965" s="235">
        <v>1</v>
      </c>
      <c r="F965" s="236"/>
      <c r="G965" s="237">
        <f>ROUND(E965*F965,2)</f>
        <v>0</v>
      </c>
      <c r="H965" s="236"/>
      <c r="I965" s="237">
        <f>ROUND(E965*H965,2)</f>
        <v>0</v>
      </c>
      <c r="J965" s="236"/>
      <c r="K965" s="237">
        <f>ROUND(E965*J965,2)</f>
        <v>0</v>
      </c>
      <c r="L965" s="237">
        <v>21</v>
      </c>
      <c r="M965" s="237">
        <f>G965*(1+L965/100)</f>
        <v>0</v>
      </c>
      <c r="N965" s="235">
        <v>0</v>
      </c>
      <c r="O965" s="235">
        <f>ROUND(E965*N965,2)</f>
        <v>0</v>
      </c>
      <c r="P965" s="235">
        <v>0</v>
      </c>
      <c r="Q965" s="235">
        <f>ROUND(E965*P965,2)</f>
        <v>0</v>
      </c>
      <c r="R965" s="237"/>
      <c r="S965" s="237" t="s">
        <v>313</v>
      </c>
      <c r="T965" s="238" t="s">
        <v>303</v>
      </c>
      <c r="U965" s="220">
        <v>0</v>
      </c>
      <c r="V965" s="220">
        <f>ROUND(E965*U965,2)</f>
        <v>0</v>
      </c>
      <c r="W965" s="220"/>
      <c r="X965" s="220" t="s">
        <v>314</v>
      </c>
      <c r="Y965" s="220" t="s">
        <v>305</v>
      </c>
      <c r="Z965" s="210"/>
      <c r="AA965" s="210"/>
      <c r="AB965" s="210"/>
      <c r="AC965" s="210"/>
      <c r="AD965" s="210"/>
      <c r="AE965" s="210"/>
      <c r="AF965" s="210"/>
      <c r="AG965" s="210" t="s">
        <v>315</v>
      </c>
      <c r="AH965" s="210"/>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2" x14ac:dyDescent="0.2">
      <c r="A966" s="217"/>
      <c r="B966" s="218"/>
      <c r="C966" s="265" t="s">
        <v>1211</v>
      </c>
      <c r="D966" s="255"/>
      <c r="E966" s="256">
        <v>1</v>
      </c>
      <c r="F966" s="220"/>
      <c r="G966" s="220"/>
      <c r="H966" s="220"/>
      <c r="I966" s="220"/>
      <c r="J966" s="220"/>
      <c r="K966" s="220"/>
      <c r="L966" s="220"/>
      <c r="M966" s="220"/>
      <c r="N966" s="219"/>
      <c r="O966" s="219"/>
      <c r="P966" s="219"/>
      <c r="Q966" s="219"/>
      <c r="R966" s="220"/>
      <c r="S966" s="220"/>
      <c r="T966" s="220"/>
      <c r="U966" s="220"/>
      <c r="V966" s="220"/>
      <c r="W966" s="220"/>
      <c r="X966" s="220"/>
      <c r="Y966" s="220"/>
      <c r="Z966" s="210"/>
      <c r="AA966" s="210"/>
      <c r="AB966" s="210"/>
      <c r="AC966" s="210"/>
      <c r="AD966" s="210"/>
      <c r="AE966" s="210"/>
      <c r="AF966" s="210"/>
      <c r="AG966" s="210" t="s">
        <v>356</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1" x14ac:dyDescent="0.2">
      <c r="A967" s="232">
        <v>135</v>
      </c>
      <c r="B967" s="233" t="s">
        <v>1212</v>
      </c>
      <c r="C967" s="250" t="s">
        <v>1213</v>
      </c>
      <c r="D967" s="234" t="s">
        <v>1163</v>
      </c>
      <c r="E967" s="235">
        <v>18.212499999999999</v>
      </c>
      <c r="F967" s="236"/>
      <c r="G967" s="237">
        <f>ROUND(E967*F967,2)</f>
        <v>0</v>
      </c>
      <c r="H967" s="236"/>
      <c r="I967" s="237">
        <f>ROUND(E967*H967,2)</f>
        <v>0</v>
      </c>
      <c r="J967" s="236"/>
      <c r="K967" s="237">
        <f>ROUND(E967*J967,2)</f>
        <v>0</v>
      </c>
      <c r="L967" s="237">
        <v>21</v>
      </c>
      <c r="M967" s="237">
        <f>G967*(1+L967/100)</f>
        <v>0</v>
      </c>
      <c r="N967" s="235">
        <v>0</v>
      </c>
      <c r="O967" s="235">
        <f>ROUND(E967*N967,2)</f>
        <v>0</v>
      </c>
      <c r="P967" s="235">
        <v>0</v>
      </c>
      <c r="Q967" s="235">
        <f>ROUND(E967*P967,2)</f>
        <v>0</v>
      </c>
      <c r="R967" s="237"/>
      <c r="S967" s="237" t="s">
        <v>313</v>
      </c>
      <c r="T967" s="238" t="s">
        <v>303</v>
      </c>
      <c r="U967" s="220">
        <v>0</v>
      </c>
      <c r="V967" s="220">
        <f>ROUND(E967*U967,2)</f>
        <v>0</v>
      </c>
      <c r="W967" s="220"/>
      <c r="X967" s="220" t="s">
        <v>314</v>
      </c>
      <c r="Y967" s="220" t="s">
        <v>305</v>
      </c>
      <c r="Z967" s="210"/>
      <c r="AA967" s="210"/>
      <c r="AB967" s="210"/>
      <c r="AC967" s="210"/>
      <c r="AD967" s="210"/>
      <c r="AE967" s="210"/>
      <c r="AF967" s="210"/>
      <c r="AG967" s="210" t="s">
        <v>315</v>
      </c>
      <c r="AH967" s="210"/>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2" x14ac:dyDescent="0.2">
      <c r="A968" s="217"/>
      <c r="B968" s="218"/>
      <c r="C968" s="265" t="s">
        <v>1214</v>
      </c>
      <c r="D968" s="255"/>
      <c r="E968" s="256">
        <v>18.212499999999999</v>
      </c>
      <c r="F968" s="220"/>
      <c r="G968" s="220"/>
      <c r="H968" s="220"/>
      <c r="I968" s="220"/>
      <c r="J968" s="220"/>
      <c r="K968" s="220"/>
      <c r="L968" s="220"/>
      <c r="M968" s="220"/>
      <c r="N968" s="219"/>
      <c r="O968" s="219"/>
      <c r="P968" s="219"/>
      <c r="Q968" s="219"/>
      <c r="R968" s="220"/>
      <c r="S968" s="220"/>
      <c r="T968" s="220"/>
      <c r="U968" s="220"/>
      <c r="V968" s="220"/>
      <c r="W968" s="220"/>
      <c r="X968" s="220"/>
      <c r="Y968" s="220"/>
      <c r="Z968" s="210"/>
      <c r="AA968" s="210"/>
      <c r="AB968" s="210"/>
      <c r="AC968" s="210"/>
      <c r="AD968" s="210"/>
      <c r="AE968" s="210"/>
      <c r="AF968" s="210"/>
      <c r="AG968" s="210" t="s">
        <v>356</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1" x14ac:dyDescent="0.2">
      <c r="A969" s="232">
        <v>136</v>
      </c>
      <c r="B969" s="233" t="s">
        <v>1215</v>
      </c>
      <c r="C969" s="250" t="s">
        <v>1216</v>
      </c>
      <c r="D969" s="234" t="s">
        <v>320</v>
      </c>
      <c r="E969" s="235">
        <v>12</v>
      </c>
      <c r="F969" s="236"/>
      <c r="G969" s="237">
        <f>ROUND(E969*F969,2)</f>
        <v>0</v>
      </c>
      <c r="H969" s="236"/>
      <c r="I969" s="237">
        <f>ROUND(E969*H969,2)</f>
        <v>0</v>
      </c>
      <c r="J969" s="236"/>
      <c r="K969" s="237">
        <f>ROUND(E969*J969,2)</f>
        <v>0</v>
      </c>
      <c r="L969" s="237">
        <v>21</v>
      </c>
      <c r="M969" s="237">
        <f>G969*(1+L969/100)</f>
        <v>0</v>
      </c>
      <c r="N969" s="235">
        <v>2.1999999999999999E-2</v>
      </c>
      <c r="O969" s="235">
        <f>ROUND(E969*N969,2)</f>
        <v>0.26</v>
      </c>
      <c r="P969" s="235">
        <v>0</v>
      </c>
      <c r="Q969" s="235">
        <f>ROUND(E969*P969,2)</f>
        <v>0</v>
      </c>
      <c r="R969" s="237"/>
      <c r="S969" s="237" t="s">
        <v>313</v>
      </c>
      <c r="T969" s="238" t="s">
        <v>303</v>
      </c>
      <c r="U969" s="220">
        <v>0</v>
      </c>
      <c r="V969" s="220">
        <f>ROUND(E969*U969,2)</f>
        <v>0</v>
      </c>
      <c r="W969" s="220"/>
      <c r="X969" s="220" t="s">
        <v>653</v>
      </c>
      <c r="Y969" s="220" t="s">
        <v>305</v>
      </c>
      <c r="Z969" s="210"/>
      <c r="AA969" s="210"/>
      <c r="AB969" s="210"/>
      <c r="AC969" s="210"/>
      <c r="AD969" s="210"/>
      <c r="AE969" s="210"/>
      <c r="AF969" s="210"/>
      <c r="AG969" s="210" t="s">
        <v>654</v>
      </c>
      <c r="AH969" s="210"/>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2" x14ac:dyDescent="0.2">
      <c r="A970" s="217"/>
      <c r="B970" s="218"/>
      <c r="C970" s="265" t="s">
        <v>835</v>
      </c>
      <c r="D970" s="255"/>
      <c r="E970" s="256">
        <v>2</v>
      </c>
      <c r="F970" s="220"/>
      <c r="G970" s="220"/>
      <c r="H970" s="220"/>
      <c r="I970" s="220"/>
      <c r="J970" s="220"/>
      <c r="K970" s="220"/>
      <c r="L970" s="220"/>
      <c r="M970" s="220"/>
      <c r="N970" s="219"/>
      <c r="O970" s="219"/>
      <c r="P970" s="219"/>
      <c r="Q970" s="219"/>
      <c r="R970" s="220"/>
      <c r="S970" s="220"/>
      <c r="T970" s="220"/>
      <c r="U970" s="220"/>
      <c r="V970" s="220"/>
      <c r="W970" s="220"/>
      <c r="X970" s="220"/>
      <c r="Y970" s="220"/>
      <c r="Z970" s="210"/>
      <c r="AA970" s="210"/>
      <c r="AB970" s="210"/>
      <c r="AC970" s="210"/>
      <c r="AD970" s="210"/>
      <c r="AE970" s="210"/>
      <c r="AF970" s="210"/>
      <c r="AG970" s="210" t="s">
        <v>356</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3" x14ac:dyDescent="0.2">
      <c r="A971" s="217"/>
      <c r="B971" s="218"/>
      <c r="C971" s="265" t="s">
        <v>836</v>
      </c>
      <c r="D971" s="255"/>
      <c r="E971" s="256">
        <v>1</v>
      </c>
      <c r="F971" s="220"/>
      <c r="G971" s="220"/>
      <c r="H971" s="220"/>
      <c r="I971" s="220"/>
      <c r="J971" s="220"/>
      <c r="K971" s="220"/>
      <c r="L971" s="220"/>
      <c r="M971" s="220"/>
      <c r="N971" s="219"/>
      <c r="O971" s="219"/>
      <c r="P971" s="219"/>
      <c r="Q971" s="219"/>
      <c r="R971" s="220"/>
      <c r="S971" s="220"/>
      <c r="T971" s="220"/>
      <c r="U971" s="220"/>
      <c r="V971" s="220"/>
      <c r="W971" s="220"/>
      <c r="X971" s="220"/>
      <c r="Y971" s="220"/>
      <c r="Z971" s="210"/>
      <c r="AA971" s="210"/>
      <c r="AB971" s="210"/>
      <c r="AC971" s="210"/>
      <c r="AD971" s="210"/>
      <c r="AE971" s="210"/>
      <c r="AF971" s="210"/>
      <c r="AG971" s="210" t="s">
        <v>356</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3" x14ac:dyDescent="0.2">
      <c r="A972" s="217"/>
      <c r="B972" s="218"/>
      <c r="C972" s="265" t="s">
        <v>1194</v>
      </c>
      <c r="D972" s="255"/>
      <c r="E972" s="256">
        <v>4</v>
      </c>
      <c r="F972" s="220"/>
      <c r="G972" s="220"/>
      <c r="H972" s="220"/>
      <c r="I972" s="220"/>
      <c r="J972" s="220"/>
      <c r="K972" s="220"/>
      <c r="L972" s="220"/>
      <c r="M972" s="220"/>
      <c r="N972" s="219"/>
      <c r="O972" s="219"/>
      <c r="P972" s="219"/>
      <c r="Q972" s="219"/>
      <c r="R972" s="220"/>
      <c r="S972" s="220"/>
      <c r="T972" s="220"/>
      <c r="U972" s="220"/>
      <c r="V972" s="220"/>
      <c r="W972" s="220"/>
      <c r="X972" s="220"/>
      <c r="Y972" s="220"/>
      <c r="Z972" s="210"/>
      <c r="AA972" s="210"/>
      <c r="AB972" s="210"/>
      <c r="AC972" s="210"/>
      <c r="AD972" s="210"/>
      <c r="AE972" s="210"/>
      <c r="AF972" s="210"/>
      <c r="AG972" s="210" t="s">
        <v>356</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3" x14ac:dyDescent="0.2">
      <c r="A973" s="217"/>
      <c r="B973" s="218"/>
      <c r="C973" s="265" t="s">
        <v>832</v>
      </c>
      <c r="D973" s="255"/>
      <c r="E973" s="256">
        <v>5</v>
      </c>
      <c r="F973" s="220"/>
      <c r="G973" s="220"/>
      <c r="H973" s="220"/>
      <c r="I973" s="220"/>
      <c r="J973" s="220"/>
      <c r="K973" s="220"/>
      <c r="L973" s="220"/>
      <c r="M973" s="220"/>
      <c r="N973" s="219"/>
      <c r="O973" s="219"/>
      <c r="P973" s="219"/>
      <c r="Q973" s="219"/>
      <c r="R973" s="220"/>
      <c r="S973" s="220"/>
      <c r="T973" s="220"/>
      <c r="U973" s="220"/>
      <c r="V973" s="220"/>
      <c r="W973" s="220"/>
      <c r="X973" s="220"/>
      <c r="Y973" s="220"/>
      <c r="Z973" s="210"/>
      <c r="AA973" s="210"/>
      <c r="AB973" s="210"/>
      <c r="AC973" s="210"/>
      <c r="AD973" s="210"/>
      <c r="AE973" s="210"/>
      <c r="AF973" s="210"/>
      <c r="AG973" s="210" t="s">
        <v>356</v>
      </c>
      <c r="AH973" s="210">
        <v>0</v>
      </c>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1" x14ac:dyDescent="0.2">
      <c r="A974" s="232">
        <v>137</v>
      </c>
      <c r="B974" s="233" t="s">
        <v>1217</v>
      </c>
      <c r="C974" s="250" t="s">
        <v>1218</v>
      </c>
      <c r="D974" s="234" t="s">
        <v>320</v>
      </c>
      <c r="E974" s="235">
        <v>2</v>
      </c>
      <c r="F974" s="236"/>
      <c r="G974" s="237">
        <f>ROUND(E974*F974,2)</f>
        <v>0</v>
      </c>
      <c r="H974" s="236"/>
      <c r="I974" s="237">
        <f>ROUND(E974*H974,2)</f>
        <v>0</v>
      </c>
      <c r="J974" s="236"/>
      <c r="K974" s="237">
        <f>ROUND(E974*J974,2)</f>
        <v>0</v>
      </c>
      <c r="L974" s="237">
        <v>21</v>
      </c>
      <c r="M974" s="237">
        <f>G974*(1+L974/100)</f>
        <v>0</v>
      </c>
      <c r="N974" s="235">
        <v>2.1999999999999999E-2</v>
      </c>
      <c r="O974" s="235">
        <f>ROUND(E974*N974,2)</f>
        <v>0.04</v>
      </c>
      <c r="P974" s="235">
        <v>0</v>
      </c>
      <c r="Q974" s="235">
        <f>ROUND(E974*P974,2)</f>
        <v>0</v>
      </c>
      <c r="R974" s="237"/>
      <c r="S974" s="237" t="s">
        <v>313</v>
      </c>
      <c r="T974" s="238" t="s">
        <v>303</v>
      </c>
      <c r="U974" s="220">
        <v>0</v>
      </c>
      <c r="V974" s="220">
        <f>ROUND(E974*U974,2)</f>
        <v>0</v>
      </c>
      <c r="W974" s="220"/>
      <c r="X974" s="220" t="s">
        <v>653</v>
      </c>
      <c r="Y974" s="220" t="s">
        <v>305</v>
      </c>
      <c r="Z974" s="210"/>
      <c r="AA974" s="210"/>
      <c r="AB974" s="210"/>
      <c r="AC974" s="210"/>
      <c r="AD974" s="210"/>
      <c r="AE974" s="210"/>
      <c r="AF974" s="210"/>
      <c r="AG974" s="210" t="s">
        <v>654</v>
      </c>
      <c r="AH974" s="210"/>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2" x14ac:dyDescent="0.2">
      <c r="A975" s="217"/>
      <c r="B975" s="218"/>
      <c r="C975" s="265" t="s">
        <v>1219</v>
      </c>
      <c r="D975" s="255"/>
      <c r="E975" s="256">
        <v>1</v>
      </c>
      <c r="F975" s="220"/>
      <c r="G975" s="220"/>
      <c r="H975" s="220"/>
      <c r="I975" s="220"/>
      <c r="J975" s="220"/>
      <c r="K975" s="220"/>
      <c r="L975" s="220"/>
      <c r="M975" s="220"/>
      <c r="N975" s="219"/>
      <c r="O975" s="219"/>
      <c r="P975" s="219"/>
      <c r="Q975" s="219"/>
      <c r="R975" s="220"/>
      <c r="S975" s="220"/>
      <c r="T975" s="220"/>
      <c r="U975" s="220"/>
      <c r="V975" s="220"/>
      <c r="W975" s="220"/>
      <c r="X975" s="220"/>
      <c r="Y975" s="220"/>
      <c r="Z975" s="210"/>
      <c r="AA975" s="210"/>
      <c r="AB975" s="210"/>
      <c r="AC975" s="210"/>
      <c r="AD975" s="210"/>
      <c r="AE975" s="210"/>
      <c r="AF975" s="210"/>
      <c r="AG975" s="210" t="s">
        <v>356</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3" x14ac:dyDescent="0.2">
      <c r="A976" s="217"/>
      <c r="B976" s="218"/>
      <c r="C976" s="265" t="s">
        <v>1199</v>
      </c>
      <c r="D976" s="255"/>
      <c r="E976" s="256">
        <v>1</v>
      </c>
      <c r="F976" s="220"/>
      <c r="G976" s="220"/>
      <c r="H976" s="220"/>
      <c r="I976" s="220"/>
      <c r="J976" s="220"/>
      <c r="K976" s="220"/>
      <c r="L976" s="220"/>
      <c r="M976" s="220"/>
      <c r="N976" s="219"/>
      <c r="O976" s="219"/>
      <c r="P976" s="219"/>
      <c r="Q976" s="219"/>
      <c r="R976" s="220"/>
      <c r="S976" s="220"/>
      <c r="T976" s="220"/>
      <c r="U976" s="220"/>
      <c r="V976" s="220"/>
      <c r="W976" s="220"/>
      <c r="X976" s="220"/>
      <c r="Y976" s="220"/>
      <c r="Z976" s="210"/>
      <c r="AA976" s="210"/>
      <c r="AB976" s="210"/>
      <c r="AC976" s="210"/>
      <c r="AD976" s="210"/>
      <c r="AE976" s="210"/>
      <c r="AF976" s="210"/>
      <c r="AG976" s="210" t="s">
        <v>356</v>
      </c>
      <c r="AH976" s="210">
        <v>0</v>
      </c>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1" x14ac:dyDescent="0.2">
      <c r="A977" s="232">
        <v>138</v>
      </c>
      <c r="B977" s="233" t="s">
        <v>1220</v>
      </c>
      <c r="C977" s="250" t="s">
        <v>1221</v>
      </c>
      <c r="D977" s="234" t="s">
        <v>320</v>
      </c>
      <c r="E977" s="235">
        <v>24</v>
      </c>
      <c r="F977" s="236"/>
      <c r="G977" s="237">
        <f>ROUND(E977*F977,2)</f>
        <v>0</v>
      </c>
      <c r="H977" s="236"/>
      <c r="I977" s="237">
        <f>ROUND(E977*H977,2)</f>
        <v>0</v>
      </c>
      <c r="J977" s="236"/>
      <c r="K977" s="237">
        <f>ROUND(E977*J977,2)</f>
        <v>0</v>
      </c>
      <c r="L977" s="237">
        <v>21</v>
      </c>
      <c r="M977" s="237">
        <f>G977*(1+L977/100)</f>
        <v>0</v>
      </c>
      <c r="N977" s="235">
        <v>2.1999999999999999E-2</v>
      </c>
      <c r="O977" s="235">
        <f>ROUND(E977*N977,2)</f>
        <v>0.53</v>
      </c>
      <c r="P977" s="235">
        <v>0</v>
      </c>
      <c r="Q977" s="235">
        <f>ROUND(E977*P977,2)</f>
        <v>0</v>
      </c>
      <c r="R977" s="237"/>
      <c r="S977" s="237" t="s">
        <v>313</v>
      </c>
      <c r="T977" s="238" t="s">
        <v>303</v>
      </c>
      <c r="U977" s="220">
        <v>0</v>
      </c>
      <c r="V977" s="220">
        <f>ROUND(E977*U977,2)</f>
        <v>0</v>
      </c>
      <c r="W977" s="220"/>
      <c r="X977" s="220" t="s">
        <v>653</v>
      </c>
      <c r="Y977" s="220" t="s">
        <v>305</v>
      </c>
      <c r="Z977" s="210"/>
      <c r="AA977" s="210"/>
      <c r="AB977" s="210"/>
      <c r="AC977" s="210"/>
      <c r="AD977" s="210"/>
      <c r="AE977" s="210"/>
      <c r="AF977" s="210"/>
      <c r="AG977" s="210" t="s">
        <v>654</v>
      </c>
      <c r="AH977" s="210"/>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2" x14ac:dyDescent="0.2">
      <c r="A978" s="217"/>
      <c r="B978" s="218"/>
      <c r="C978" s="265" t="s">
        <v>1193</v>
      </c>
      <c r="D978" s="255"/>
      <c r="E978" s="256">
        <v>12</v>
      </c>
      <c r="F978" s="220"/>
      <c r="G978" s="220"/>
      <c r="H978" s="220"/>
      <c r="I978" s="220"/>
      <c r="J978" s="220"/>
      <c r="K978" s="220"/>
      <c r="L978" s="220"/>
      <c r="M978" s="220"/>
      <c r="N978" s="219"/>
      <c r="O978" s="219"/>
      <c r="P978" s="219"/>
      <c r="Q978" s="219"/>
      <c r="R978" s="220"/>
      <c r="S978" s="220"/>
      <c r="T978" s="220"/>
      <c r="U978" s="220"/>
      <c r="V978" s="220"/>
      <c r="W978" s="220"/>
      <c r="X978" s="220"/>
      <c r="Y978" s="220"/>
      <c r="Z978" s="210"/>
      <c r="AA978" s="210"/>
      <c r="AB978" s="210"/>
      <c r="AC978" s="210"/>
      <c r="AD978" s="210"/>
      <c r="AE978" s="210"/>
      <c r="AF978" s="210"/>
      <c r="AG978" s="210" t="s">
        <v>356</v>
      </c>
      <c r="AH978" s="210">
        <v>0</v>
      </c>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3" x14ac:dyDescent="0.2">
      <c r="A979" s="217"/>
      <c r="B979" s="218"/>
      <c r="C979" s="265" t="s">
        <v>841</v>
      </c>
      <c r="D979" s="255"/>
      <c r="E979" s="256">
        <v>7</v>
      </c>
      <c r="F979" s="220"/>
      <c r="G979" s="220"/>
      <c r="H979" s="220"/>
      <c r="I979" s="220"/>
      <c r="J979" s="220"/>
      <c r="K979" s="220"/>
      <c r="L979" s="220"/>
      <c r="M979" s="220"/>
      <c r="N979" s="219"/>
      <c r="O979" s="219"/>
      <c r="P979" s="219"/>
      <c r="Q979" s="219"/>
      <c r="R979" s="220"/>
      <c r="S979" s="220"/>
      <c r="T979" s="220"/>
      <c r="U979" s="220"/>
      <c r="V979" s="220"/>
      <c r="W979" s="220"/>
      <c r="X979" s="220"/>
      <c r="Y979" s="220"/>
      <c r="Z979" s="210"/>
      <c r="AA979" s="210"/>
      <c r="AB979" s="210"/>
      <c r="AC979" s="210"/>
      <c r="AD979" s="210"/>
      <c r="AE979" s="210"/>
      <c r="AF979" s="210"/>
      <c r="AG979" s="210" t="s">
        <v>356</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3" x14ac:dyDescent="0.2">
      <c r="A980" s="217"/>
      <c r="B980" s="218"/>
      <c r="C980" s="265" t="s">
        <v>842</v>
      </c>
      <c r="D980" s="255"/>
      <c r="E980" s="256">
        <v>3</v>
      </c>
      <c r="F980" s="220"/>
      <c r="G980" s="220"/>
      <c r="H980" s="220"/>
      <c r="I980" s="220"/>
      <c r="J980" s="220"/>
      <c r="K980" s="220"/>
      <c r="L980" s="220"/>
      <c r="M980" s="220"/>
      <c r="N980" s="219"/>
      <c r="O980" s="219"/>
      <c r="P980" s="219"/>
      <c r="Q980" s="219"/>
      <c r="R980" s="220"/>
      <c r="S980" s="220"/>
      <c r="T980" s="220"/>
      <c r="U980" s="220"/>
      <c r="V980" s="220"/>
      <c r="W980" s="220"/>
      <c r="X980" s="220"/>
      <c r="Y980" s="220"/>
      <c r="Z980" s="210"/>
      <c r="AA980" s="210"/>
      <c r="AB980" s="210"/>
      <c r="AC980" s="210"/>
      <c r="AD980" s="210"/>
      <c r="AE980" s="210"/>
      <c r="AF980" s="210"/>
      <c r="AG980" s="210" t="s">
        <v>356</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3" x14ac:dyDescent="0.2">
      <c r="A981" s="217"/>
      <c r="B981" s="218"/>
      <c r="C981" s="265" t="s">
        <v>843</v>
      </c>
      <c r="D981" s="255"/>
      <c r="E981" s="256">
        <v>2</v>
      </c>
      <c r="F981" s="220"/>
      <c r="G981" s="220"/>
      <c r="H981" s="220"/>
      <c r="I981" s="220"/>
      <c r="J981" s="220"/>
      <c r="K981" s="220"/>
      <c r="L981" s="220"/>
      <c r="M981" s="220"/>
      <c r="N981" s="219"/>
      <c r="O981" s="219"/>
      <c r="P981" s="219"/>
      <c r="Q981" s="219"/>
      <c r="R981" s="220"/>
      <c r="S981" s="220"/>
      <c r="T981" s="220"/>
      <c r="U981" s="220"/>
      <c r="V981" s="220"/>
      <c r="W981" s="220"/>
      <c r="X981" s="220"/>
      <c r="Y981" s="220"/>
      <c r="Z981" s="210"/>
      <c r="AA981" s="210"/>
      <c r="AB981" s="210"/>
      <c r="AC981" s="210"/>
      <c r="AD981" s="210"/>
      <c r="AE981" s="210"/>
      <c r="AF981" s="210"/>
      <c r="AG981" s="210" t="s">
        <v>356</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1" x14ac:dyDescent="0.2">
      <c r="A982" s="232">
        <v>139</v>
      </c>
      <c r="B982" s="233" t="s">
        <v>1222</v>
      </c>
      <c r="C982" s="250" t="s">
        <v>1223</v>
      </c>
      <c r="D982" s="234" t="s">
        <v>320</v>
      </c>
      <c r="E982" s="235">
        <v>13</v>
      </c>
      <c r="F982" s="236"/>
      <c r="G982" s="237">
        <f>ROUND(E982*F982,2)</f>
        <v>0</v>
      </c>
      <c r="H982" s="236"/>
      <c r="I982" s="237">
        <f>ROUND(E982*H982,2)</f>
        <v>0</v>
      </c>
      <c r="J982" s="236"/>
      <c r="K982" s="237">
        <f>ROUND(E982*J982,2)</f>
        <v>0</v>
      </c>
      <c r="L982" s="237">
        <v>21</v>
      </c>
      <c r="M982" s="237">
        <f>G982*(1+L982/100)</f>
        <v>0</v>
      </c>
      <c r="N982" s="235">
        <v>2.1999999999999999E-2</v>
      </c>
      <c r="O982" s="235">
        <f>ROUND(E982*N982,2)</f>
        <v>0.28999999999999998</v>
      </c>
      <c r="P982" s="235">
        <v>0</v>
      </c>
      <c r="Q982" s="235">
        <f>ROUND(E982*P982,2)</f>
        <v>0</v>
      </c>
      <c r="R982" s="237"/>
      <c r="S982" s="237" t="s">
        <v>313</v>
      </c>
      <c r="T982" s="238" t="s">
        <v>303</v>
      </c>
      <c r="U982" s="220">
        <v>0</v>
      </c>
      <c r="V982" s="220">
        <f>ROUND(E982*U982,2)</f>
        <v>0</v>
      </c>
      <c r="W982" s="220"/>
      <c r="X982" s="220" t="s">
        <v>653</v>
      </c>
      <c r="Y982" s="220" t="s">
        <v>305</v>
      </c>
      <c r="Z982" s="210"/>
      <c r="AA982" s="210"/>
      <c r="AB982" s="210"/>
      <c r="AC982" s="210"/>
      <c r="AD982" s="210"/>
      <c r="AE982" s="210"/>
      <c r="AF982" s="210"/>
      <c r="AG982" s="210" t="s">
        <v>654</v>
      </c>
      <c r="AH982" s="210"/>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2" x14ac:dyDescent="0.2">
      <c r="A983" s="217"/>
      <c r="B983" s="218"/>
      <c r="C983" s="265" t="s">
        <v>1197</v>
      </c>
      <c r="D983" s="255"/>
      <c r="E983" s="256">
        <v>3</v>
      </c>
      <c r="F983" s="220"/>
      <c r="G983" s="220"/>
      <c r="H983" s="220"/>
      <c r="I983" s="220"/>
      <c r="J983" s="220"/>
      <c r="K983" s="220"/>
      <c r="L983" s="220"/>
      <c r="M983" s="220"/>
      <c r="N983" s="219"/>
      <c r="O983" s="219"/>
      <c r="P983" s="219"/>
      <c r="Q983" s="219"/>
      <c r="R983" s="220"/>
      <c r="S983" s="220"/>
      <c r="T983" s="220"/>
      <c r="U983" s="220"/>
      <c r="V983" s="220"/>
      <c r="W983" s="220"/>
      <c r="X983" s="220"/>
      <c r="Y983" s="220"/>
      <c r="Z983" s="210"/>
      <c r="AA983" s="210"/>
      <c r="AB983" s="210"/>
      <c r="AC983" s="210"/>
      <c r="AD983" s="210"/>
      <c r="AE983" s="210"/>
      <c r="AF983" s="210"/>
      <c r="AG983" s="210" t="s">
        <v>356</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3" x14ac:dyDescent="0.2">
      <c r="A984" s="217"/>
      <c r="B984" s="218"/>
      <c r="C984" s="265" t="s">
        <v>847</v>
      </c>
      <c r="D984" s="255"/>
      <c r="E984" s="256">
        <v>1</v>
      </c>
      <c r="F984" s="220"/>
      <c r="G984" s="220"/>
      <c r="H984" s="220"/>
      <c r="I984" s="220"/>
      <c r="J984" s="220"/>
      <c r="K984" s="220"/>
      <c r="L984" s="220"/>
      <c r="M984" s="220"/>
      <c r="N984" s="219"/>
      <c r="O984" s="219"/>
      <c r="P984" s="219"/>
      <c r="Q984" s="219"/>
      <c r="R984" s="220"/>
      <c r="S984" s="220"/>
      <c r="T984" s="220"/>
      <c r="U984" s="220"/>
      <c r="V984" s="220"/>
      <c r="W984" s="220"/>
      <c r="X984" s="220"/>
      <c r="Y984" s="220"/>
      <c r="Z984" s="210"/>
      <c r="AA984" s="210"/>
      <c r="AB984" s="210"/>
      <c r="AC984" s="210"/>
      <c r="AD984" s="210"/>
      <c r="AE984" s="210"/>
      <c r="AF984" s="210"/>
      <c r="AG984" s="210" t="s">
        <v>356</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3" x14ac:dyDescent="0.2">
      <c r="A985" s="217"/>
      <c r="B985" s="218"/>
      <c r="C985" s="265" t="s">
        <v>848</v>
      </c>
      <c r="D985" s="255"/>
      <c r="E985" s="256">
        <v>1</v>
      </c>
      <c r="F985" s="220"/>
      <c r="G985" s="220"/>
      <c r="H985" s="220"/>
      <c r="I985" s="220"/>
      <c r="J985" s="220"/>
      <c r="K985" s="220"/>
      <c r="L985" s="220"/>
      <c r="M985" s="220"/>
      <c r="N985" s="219"/>
      <c r="O985" s="219"/>
      <c r="P985" s="219"/>
      <c r="Q985" s="219"/>
      <c r="R985" s="220"/>
      <c r="S985" s="220"/>
      <c r="T985" s="220"/>
      <c r="U985" s="220"/>
      <c r="V985" s="220"/>
      <c r="W985" s="220"/>
      <c r="X985" s="220"/>
      <c r="Y985" s="220"/>
      <c r="Z985" s="210"/>
      <c r="AA985" s="210"/>
      <c r="AB985" s="210"/>
      <c r="AC985" s="210"/>
      <c r="AD985" s="210"/>
      <c r="AE985" s="210"/>
      <c r="AF985" s="210"/>
      <c r="AG985" s="210" t="s">
        <v>356</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3" x14ac:dyDescent="0.2">
      <c r="A986" s="217"/>
      <c r="B986" s="218"/>
      <c r="C986" s="265" t="s">
        <v>849</v>
      </c>
      <c r="D986" s="255"/>
      <c r="E986" s="256">
        <v>3</v>
      </c>
      <c r="F986" s="220"/>
      <c r="G986" s="220"/>
      <c r="H986" s="220"/>
      <c r="I986" s="220"/>
      <c r="J986" s="220"/>
      <c r="K986" s="220"/>
      <c r="L986" s="220"/>
      <c r="M986" s="220"/>
      <c r="N986" s="219"/>
      <c r="O986" s="219"/>
      <c r="P986" s="219"/>
      <c r="Q986" s="219"/>
      <c r="R986" s="220"/>
      <c r="S986" s="220"/>
      <c r="T986" s="220"/>
      <c r="U986" s="220"/>
      <c r="V986" s="220"/>
      <c r="W986" s="220"/>
      <c r="X986" s="220"/>
      <c r="Y986" s="220"/>
      <c r="Z986" s="210"/>
      <c r="AA986" s="210"/>
      <c r="AB986" s="210"/>
      <c r="AC986" s="210"/>
      <c r="AD986" s="210"/>
      <c r="AE986" s="210"/>
      <c r="AF986" s="210"/>
      <c r="AG986" s="210" t="s">
        <v>356</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3" x14ac:dyDescent="0.2">
      <c r="A987" s="217"/>
      <c r="B987" s="218"/>
      <c r="C987" s="265" t="s">
        <v>850</v>
      </c>
      <c r="D987" s="255"/>
      <c r="E987" s="256">
        <v>2</v>
      </c>
      <c r="F987" s="220"/>
      <c r="G987" s="220"/>
      <c r="H987" s="220"/>
      <c r="I987" s="220"/>
      <c r="J987" s="220"/>
      <c r="K987" s="220"/>
      <c r="L987" s="220"/>
      <c r="M987" s="220"/>
      <c r="N987" s="219"/>
      <c r="O987" s="219"/>
      <c r="P987" s="219"/>
      <c r="Q987" s="219"/>
      <c r="R987" s="220"/>
      <c r="S987" s="220"/>
      <c r="T987" s="220"/>
      <c r="U987" s="220"/>
      <c r="V987" s="220"/>
      <c r="W987" s="220"/>
      <c r="X987" s="220"/>
      <c r="Y987" s="220"/>
      <c r="Z987" s="210"/>
      <c r="AA987" s="210"/>
      <c r="AB987" s="210"/>
      <c r="AC987" s="210"/>
      <c r="AD987" s="210"/>
      <c r="AE987" s="210"/>
      <c r="AF987" s="210"/>
      <c r="AG987" s="210" t="s">
        <v>356</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3" x14ac:dyDescent="0.2">
      <c r="A988" s="217"/>
      <c r="B988" s="218"/>
      <c r="C988" s="265" t="s">
        <v>851</v>
      </c>
      <c r="D988" s="255"/>
      <c r="E988" s="256">
        <v>2</v>
      </c>
      <c r="F988" s="220"/>
      <c r="G988" s="220"/>
      <c r="H988" s="220"/>
      <c r="I988" s="220"/>
      <c r="J988" s="220"/>
      <c r="K988" s="220"/>
      <c r="L988" s="220"/>
      <c r="M988" s="220"/>
      <c r="N988" s="219"/>
      <c r="O988" s="219"/>
      <c r="P988" s="219"/>
      <c r="Q988" s="219"/>
      <c r="R988" s="220"/>
      <c r="S988" s="220"/>
      <c r="T988" s="220"/>
      <c r="U988" s="220"/>
      <c r="V988" s="220"/>
      <c r="W988" s="220"/>
      <c r="X988" s="220"/>
      <c r="Y988" s="220"/>
      <c r="Z988" s="210"/>
      <c r="AA988" s="210"/>
      <c r="AB988" s="210"/>
      <c r="AC988" s="210"/>
      <c r="AD988" s="210"/>
      <c r="AE988" s="210"/>
      <c r="AF988" s="210"/>
      <c r="AG988" s="210" t="s">
        <v>356</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3" x14ac:dyDescent="0.2">
      <c r="A989" s="217"/>
      <c r="B989" s="218"/>
      <c r="C989" s="265" t="s">
        <v>852</v>
      </c>
      <c r="D989" s="255"/>
      <c r="E989" s="256">
        <v>1</v>
      </c>
      <c r="F989" s="220"/>
      <c r="G989" s="220"/>
      <c r="H989" s="220"/>
      <c r="I989" s="220"/>
      <c r="J989" s="220"/>
      <c r="K989" s="220"/>
      <c r="L989" s="220"/>
      <c r="M989" s="220"/>
      <c r="N989" s="219"/>
      <c r="O989" s="219"/>
      <c r="P989" s="219"/>
      <c r="Q989" s="219"/>
      <c r="R989" s="220"/>
      <c r="S989" s="220"/>
      <c r="T989" s="220"/>
      <c r="U989" s="220"/>
      <c r="V989" s="220"/>
      <c r="W989" s="220"/>
      <c r="X989" s="220"/>
      <c r="Y989" s="220"/>
      <c r="Z989" s="210"/>
      <c r="AA989" s="210"/>
      <c r="AB989" s="210"/>
      <c r="AC989" s="210"/>
      <c r="AD989" s="210"/>
      <c r="AE989" s="210"/>
      <c r="AF989" s="210"/>
      <c r="AG989" s="210" t="s">
        <v>356</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1" x14ac:dyDescent="0.2">
      <c r="A990" s="232">
        <v>140</v>
      </c>
      <c r="B990" s="233" t="s">
        <v>1224</v>
      </c>
      <c r="C990" s="250" t="s">
        <v>1225</v>
      </c>
      <c r="D990" s="234" t="s">
        <v>0</v>
      </c>
      <c r="E990" s="235">
        <v>6001.8525</v>
      </c>
      <c r="F990" s="236"/>
      <c r="G990" s="237">
        <f>ROUND(E990*F990,2)</f>
        <v>0</v>
      </c>
      <c r="H990" s="236"/>
      <c r="I990" s="237">
        <f>ROUND(E990*H990,2)</f>
        <v>0</v>
      </c>
      <c r="J990" s="236"/>
      <c r="K990" s="237">
        <f>ROUND(E990*J990,2)</f>
        <v>0</v>
      </c>
      <c r="L990" s="237">
        <v>21</v>
      </c>
      <c r="M990" s="237">
        <f>G990*(1+L990/100)</f>
        <v>0</v>
      </c>
      <c r="N990" s="235">
        <v>0</v>
      </c>
      <c r="O990" s="235">
        <f>ROUND(E990*N990,2)</f>
        <v>0</v>
      </c>
      <c r="P990" s="235">
        <v>0</v>
      </c>
      <c r="Q990" s="235">
        <f>ROUND(E990*P990,2)</f>
        <v>0</v>
      </c>
      <c r="R990" s="237" t="s">
        <v>1192</v>
      </c>
      <c r="S990" s="237" t="s">
        <v>302</v>
      </c>
      <c r="T990" s="238" t="s">
        <v>354</v>
      </c>
      <c r="U990" s="220">
        <v>0</v>
      </c>
      <c r="V990" s="220">
        <f>ROUND(E990*U990,2)</f>
        <v>0</v>
      </c>
      <c r="W990" s="220"/>
      <c r="X990" s="220" t="s">
        <v>314</v>
      </c>
      <c r="Y990" s="220" t="s">
        <v>305</v>
      </c>
      <c r="Z990" s="210"/>
      <c r="AA990" s="210"/>
      <c r="AB990" s="210"/>
      <c r="AC990" s="210"/>
      <c r="AD990" s="210"/>
      <c r="AE990" s="210"/>
      <c r="AF990" s="210"/>
      <c r="AG990" s="210" t="s">
        <v>642</v>
      </c>
      <c r="AH990" s="210"/>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2" x14ac:dyDescent="0.2">
      <c r="A991" s="217"/>
      <c r="B991" s="218"/>
      <c r="C991" s="266" t="s">
        <v>1145</v>
      </c>
      <c r="D991" s="263"/>
      <c r="E991" s="263"/>
      <c r="F991" s="263"/>
      <c r="G991" s="263"/>
      <c r="H991" s="220"/>
      <c r="I991" s="220"/>
      <c r="J991" s="220"/>
      <c r="K991" s="220"/>
      <c r="L991" s="220"/>
      <c r="M991" s="220"/>
      <c r="N991" s="219"/>
      <c r="O991" s="219"/>
      <c r="P991" s="219"/>
      <c r="Q991" s="219"/>
      <c r="R991" s="220"/>
      <c r="S991" s="220"/>
      <c r="T991" s="220"/>
      <c r="U991" s="220"/>
      <c r="V991" s="220"/>
      <c r="W991" s="220"/>
      <c r="X991" s="220"/>
      <c r="Y991" s="220"/>
      <c r="Z991" s="210"/>
      <c r="AA991" s="210"/>
      <c r="AB991" s="210"/>
      <c r="AC991" s="210"/>
      <c r="AD991" s="210"/>
      <c r="AE991" s="210"/>
      <c r="AF991" s="210"/>
      <c r="AG991" s="210" t="s">
        <v>374</v>
      </c>
      <c r="AH991" s="210"/>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x14ac:dyDescent="0.2">
      <c r="A992" s="225" t="s">
        <v>297</v>
      </c>
      <c r="B992" s="226" t="s">
        <v>228</v>
      </c>
      <c r="C992" s="248" t="s">
        <v>229</v>
      </c>
      <c r="D992" s="227"/>
      <c r="E992" s="228"/>
      <c r="F992" s="229"/>
      <c r="G992" s="229">
        <f>SUMIF(AG993:AG1106,"&lt;&gt;NOR",G993:G1106)</f>
        <v>0</v>
      </c>
      <c r="H992" s="229"/>
      <c r="I992" s="229">
        <f>SUM(I993:I1106)</f>
        <v>0</v>
      </c>
      <c r="J992" s="229"/>
      <c r="K992" s="229">
        <f>SUM(K993:K1106)</f>
        <v>0</v>
      </c>
      <c r="L992" s="229"/>
      <c r="M992" s="229">
        <f>SUM(M993:M1106)</f>
        <v>0</v>
      </c>
      <c r="N992" s="228"/>
      <c r="O992" s="228">
        <f>SUM(O993:O1106)</f>
        <v>12.370000000000001</v>
      </c>
      <c r="P992" s="228"/>
      <c r="Q992" s="228">
        <f>SUM(Q993:Q1106)</f>
        <v>0</v>
      </c>
      <c r="R992" s="229"/>
      <c r="S992" s="229"/>
      <c r="T992" s="230"/>
      <c r="U992" s="224"/>
      <c r="V992" s="224">
        <f>SUM(V993:V1106)</f>
        <v>11.25</v>
      </c>
      <c r="W992" s="224"/>
      <c r="X992" s="224"/>
      <c r="Y992" s="224"/>
      <c r="AG992" t="s">
        <v>298</v>
      </c>
    </row>
    <row r="993" spans="1:60" ht="22.5" outlineLevel="1" x14ac:dyDescent="0.2">
      <c r="A993" s="232">
        <v>141</v>
      </c>
      <c r="B993" s="233" t="s">
        <v>1226</v>
      </c>
      <c r="C993" s="250" t="s">
        <v>1227</v>
      </c>
      <c r="D993" s="234" t="s">
        <v>450</v>
      </c>
      <c r="E993" s="235">
        <v>50</v>
      </c>
      <c r="F993" s="236"/>
      <c r="G993" s="237">
        <f>ROUND(E993*F993,2)</f>
        <v>0</v>
      </c>
      <c r="H993" s="236"/>
      <c r="I993" s="237">
        <f>ROUND(E993*H993,2)</f>
        <v>0</v>
      </c>
      <c r="J993" s="236"/>
      <c r="K993" s="237">
        <f>ROUND(E993*J993,2)</f>
        <v>0</v>
      </c>
      <c r="L993" s="237">
        <v>21</v>
      </c>
      <c r="M993" s="237">
        <f>G993*(1+L993/100)</f>
        <v>0</v>
      </c>
      <c r="N993" s="235">
        <v>2.0000000000000002E-5</v>
      </c>
      <c r="O993" s="235">
        <f>ROUND(E993*N993,2)</f>
        <v>0</v>
      </c>
      <c r="P993" s="235">
        <v>0</v>
      </c>
      <c r="Q993" s="235">
        <f>ROUND(E993*P993,2)</f>
        <v>0</v>
      </c>
      <c r="R993" s="237" t="s">
        <v>1228</v>
      </c>
      <c r="S993" s="237" t="s">
        <v>302</v>
      </c>
      <c r="T993" s="238" t="s">
        <v>354</v>
      </c>
      <c r="U993" s="220">
        <v>0.22500000000000001</v>
      </c>
      <c r="V993" s="220">
        <f>ROUND(E993*U993,2)</f>
        <v>11.25</v>
      </c>
      <c r="W993" s="220"/>
      <c r="X993" s="220" t="s">
        <v>314</v>
      </c>
      <c r="Y993" s="220" t="s">
        <v>305</v>
      </c>
      <c r="Z993" s="210"/>
      <c r="AA993" s="210"/>
      <c r="AB993" s="210"/>
      <c r="AC993" s="210"/>
      <c r="AD993" s="210"/>
      <c r="AE993" s="210"/>
      <c r="AF993" s="210"/>
      <c r="AG993" s="210" t="s">
        <v>642</v>
      </c>
      <c r="AH993" s="210"/>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2" x14ac:dyDescent="0.2">
      <c r="A994" s="217"/>
      <c r="B994" s="218"/>
      <c r="C994" s="265" t="s">
        <v>1229</v>
      </c>
      <c r="D994" s="255"/>
      <c r="E994" s="256">
        <v>50</v>
      </c>
      <c r="F994" s="220"/>
      <c r="G994" s="220"/>
      <c r="H994" s="220"/>
      <c r="I994" s="220"/>
      <c r="J994" s="220"/>
      <c r="K994" s="220"/>
      <c r="L994" s="220"/>
      <c r="M994" s="220"/>
      <c r="N994" s="219"/>
      <c r="O994" s="219"/>
      <c r="P994" s="219"/>
      <c r="Q994" s="219"/>
      <c r="R994" s="220"/>
      <c r="S994" s="220"/>
      <c r="T994" s="220"/>
      <c r="U994" s="220"/>
      <c r="V994" s="220"/>
      <c r="W994" s="220"/>
      <c r="X994" s="220"/>
      <c r="Y994" s="220"/>
      <c r="Z994" s="210"/>
      <c r="AA994" s="210"/>
      <c r="AB994" s="210"/>
      <c r="AC994" s="210"/>
      <c r="AD994" s="210"/>
      <c r="AE994" s="210"/>
      <c r="AF994" s="210"/>
      <c r="AG994" s="210" t="s">
        <v>356</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1" x14ac:dyDescent="0.2">
      <c r="A995" s="232">
        <v>142</v>
      </c>
      <c r="B995" s="233" t="s">
        <v>1230</v>
      </c>
      <c r="C995" s="250" t="s">
        <v>1231</v>
      </c>
      <c r="D995" s="234" t="s">
        <v>823</v>
      </c>
      <c r="E995" s="235">
        <v>1</v>
      </c>
      <c r="F995" s="236"/>
      <c r="G995" s="237">
        <f>ROUND(E995*F995,2)</f>
        <v>0</v>
      </c>
      <c r="H995" s="236"/>
      <c r="I995" s="237">
        <f>ROUND(E995*H995,2)</f>
        <v>0</v>
      </c>
      <c r="J995" s="236"/>
      <c r="K995" s="237">
        <f>ROUND(E995*J995,2)</f>
        <v>0</v>
      </c>
      <c r="L995" s="237">
        <v>21</v>
      </c>
      <c r="M995" s="237">
        <f>G995*(1+L995/100)</f>
        <v>0</v>
      </c>
      <c r="N995" s="235">
        <v>0</v>
      </c>
      <c r="O995" s="235">
        <f>ROUND(E995*N995,2)</f>
        <v>0</v>
      </c>
      <c r="P995" s="235">
        <v>0</v>
      </c>
      <c r="Q995" s="235">
        <f>ROUND(E995*P995,2)</f>
        <v>0</v>
      </c>
      <c r="R995" s="237"/>
      <c r="S995" s="237" t="s">
        <v>313</v>
      </c>
      <c r="T995" s="238" t="s">
        <v>303</v>
      </c>
      <c r="U995" s="220">
        <v>0</v>
      </c>
      <c r="V995" s="220">
        <f>ROUND(E995*U995,2)</f>
        <v>0</v>
      </c>
      <c r="W995" s="220"/>
      <c r="X995" s="220" t="s">
        <v>314</v>
      </c>
      <c r="Y995" s="220" t="s">
        <v>305</v>
      </c>
      <c r="Z995" s="210"/>
      <c r="AA995" s="210"/>
      <c r="AB995" s="210"/>
      <c r="AC995" s="210"/>
      <c r="AD995" s="210"/>
      <c r="AE995" s="210"/>
      <c r="AF995" s="210"/>
      <c r="AG995" s="210" t="s">
        <v>315</v>
      </c>
      <c r="AH995" s="210"/>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2" x14ac:dyDescent="0.2">
      <c r="A996" s="217"/>
      <c r="B996" s="218"/>
      <c r="C996" s="265" t="s">
        <v>1232</v>
      </c>
      <c r="D996" s="255"/>
      <c r="E996" s="256">
        <v>1</v>
      </c>
      <c r="F996" s="220"/>
      <c r="G996" s="220"/>
      <c r="H996" s="220"/>
      <c r="I996" s="220"/>
      <c r="J996" s="220"/>
      <c r="K996" s="220"/>
      <c r="L996" s="220"/>
      <c r="M996" s="220"/>
      <c r="N996" s="219"/>
      <c r="O996" s="219"/>
      <c r="P996" s="219"/>
      <c r="Q996" s="219"/>
      <c r="R996" s="220"/>
      <c r="S996" s="220"/>
      <c r="T996" s="220"/>
      <c r="U996" s="220"/>
      <c r="V996" s="220"/>
      <c r="W996" s="220"/>
      <c r="X996" s="220"/>
      <c r="Y996" s="220"/>
      <c r="Z996" s="210"/>
      <c r="AA996" s="210"/>
      <c r="AB996" s="210"/>
      <c r="AC996" s="210"/>
      <c r="AD996" s="210"/>
      <c r="AE996" s="210"/>
      <c r="AF996" s="210"/>
      <c r="AG996" s="210" t="s">
        <v>356</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ht="22.5" outlineLevel="1" x14ac:dyDescent="0.2">
      <c r="A997" s="232">
        <v>143</v>
      </c>
      <c r="B997" s="233" t="s">
        <v>1233</v>
      </c>
      <c r="C997" s="250" t="s">
        <v>1234</v>
      </c>
      <c r="D997" s="234" t="s">
        <v>823</v>
      </c>
      <c r="E997" s="235">
        <v>1</v>
      </c>
      <c r="F997" s="236"/>
      <c r="G997" s="237">
        <f>ROUND(E997*F997,2)</f>
        <v>0</v>
      </c>
      <c r="H997" s="236"/>
      <c r="I997" s="237">
        <f>ROUND(E997*H997,2)</f>
        <v>0</v>
      </c>
      <c r="J997" s="236"/>
      <c r="K997" s="237">
        <f>ROUND(E997*J997,2)</f>
        <v>0</v>
      </c>
      <c r="L997" s="237">
        <v>21</v>
      </c>
      <c r="M997" s="237">
        <f>G997*(1+L997/100)</f>
        <v>0</v>
      </c>
      <c r="N997" s="235">
        <v>0</v>
      </c>
      <c r="O997" s="235">
        <f>ROUND(E997*N997,2)</f>
        <v>0</v>
      </c>
      <c r="P997" s="235">
        <v>0</v>
      </c>
      <c r="Q997" s="235">
        <f>ROUND(E997*P997,2)</f>
        <v>0</v>
      </c>
      <c r="R997" s="237"/>
      <c r="S997" s="237" t="s">
        <v>313</v>
      </c>
      <c r="T997" s="238" t="s">
        <v>303</v>
      </c>
      <c r="U997" s="220">
        <v>0</v>
      </c>
      <c r="V997" s="220">
        <f>ROUND(E997*U997,2)</f>
        <v>0</v>
      </c>
      <c r="W997" s="220"/>
      <c r="X997" s="220" t="s">
        <v>314</v>
      </c>
      <c r="Y997" s="220" t="s">
        <v>305</v>
      </c>
      <c r="Z997" s="210"/>
      <c r="AA997" s="210"/>
      <c r="AB997" s="210"/>
      <c r="AC997" s="210"/>
      <c r="AD997" s="210"/>
      <c r="AE997" s="210"/>
      <c r="AF997" s="210"/>
      <c r="AG997" s="210" t="s">
        <v>315</v>
      </c>
      <c r="AH997" s="210"/>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2" x14ac:dyDescent="0.2">
      <c r="A998" s="217"/>
      <c r="B998" s="218"/>
      <c r="C998" s="265" t="s">
        <v>1235</v>
      </c>
      <c r="D998" s="255"/>
      <c r="E998" s="256">
        <v>1</v>
      </c>
      <c r="F998" s="220"/>
      <c r="G998" s="220"/>
      <c r="H998" s="220"/>
      <c r="I998" s="220"/>
      <c r="J998" s="220"/>
      <c r="K998" s="220"/>
      <c r="L998" s="220"/>
      <c r="M998" s="220"/>
      <c r="N998" s="219"/>
      <c r="O998" s="219"/>
      <c r="P998" s="219"/>
      <c r="Q998" s="219"/>
      <c r="R998" s="220"/>
      <c r="S998" s="220"/>
      <c r="T998" s="220"/>
      <c r="U998" s="220"/>
      <c r="V998" s="220"/>
      <c r="W998" s="220"/>
      <c r="X998" s="220"/>
      <c r="Y998" s="220"/>
      <c r="Z998" s="210"/>
      <c r="AA998" s="210"/>
      <c r="AB998" s="210"/>
      <c r="AC998" s="210"/>
      <c r="AD998" s="210"/>
      <c r="AE998" s="210"/>
      <c r="AF998" s="210"/>
      <c r="AG998" s="210" t="s">
        <v>356</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ht="22.5" outlineLevel="1" x14ac:dyDescent="0.2">
      <c r="A999" s="232">
        <v>144</v>
      </c>
      <c r="B999" s="233" t="s">
        <v>1236</v>
      </c>
      <c r="C999" s="250" t="s">
        <v>1237</v>
      </c>
      <c r="D999" s="234" t="s">
        <v>823</v>
      </c>
      <c r="E999" s="235">
        <v>1</v>
      </c>
      <c r="F999" s="236"/>
      <c r="G999" s="237">
        <f>ROUND(E999*F999,2)</f>
        <v>0</v>
      </c>
      <c r="H999" s="236"/>
      <c r="I999" s="237">
        <f>ROUND(E999*H999,2)</f>
        <v>0</v>
      </c>
      <c r="J999" s="236"/>
      <c r="K999" s="237">
        <f>ROUND(E999*J999,2)</f>
        <v>0</v>
      </c>
      <c r="L999" s="237">
        <v>21</v>
      </c>
      <c r="M999" s="237">
        <f>G999*(1+L999/100)</f>
        <v>0</v>
      </c>
      <c r="N999" s="235">
        <v>0</v>
      </c>
      <c r="O999" s="235">
        <f>ROUND(E999*N999,2)</f>
        <v>0</v>
      </c>
      <c r="P999" s="235">
        <v>0</v>
      </c>
      <c r="Q999" s="235">
        <f>ROUND(E999*P999,2)</f>
        <v>0</v>
      </c>
      <c r="R999" s="237"/>
      <c r="S999" s="237" t="s">
        <v>313</v>
      </c>
      <c r="T999" s="238" t="s">
        <v>303</v>
      </c>
      <c r="U999" s="220">
        <v>0</v>
      </c>
      <c r="V999" s="220">
        <f>ROUND(E999*U999,2)</f>
        <v>0</v>
      </c>
      <c r="W999" s="220"/>
      <c r="X999" s="220" t="s">
        <v>314</v>
      </c>
      <c r="Y999" s="220" t="s">
        <v>305</v>
      </c>
      <c r="Z999" s="210"/>
      <c r="AA999" s="210"/>
      <c r="AB999" s="210"/>
      <c r="AC999" s="210"/>
      <c r="AD999" s="210"/>
      <c r="AE999" s="210"/>
      <c r="AF999" s="210"/>
      <c r="AG999" s="210" t="s">
        <v>315</v>
      </c>
      <c r="AH999" s="210"/>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2" x14ac:dyDescent="0.2">
      <c r="A1000" s="217"/>
      <c r="B1000" s="218"/>
      <c r="C1000" s="265" t="s">
        <v>1238</v>
      </c>
      <c r="D1000" s="255"/>
      <c r="E1000" s="256">
        <v>1</v>
      </c>
      <c r="F1000" s="220"/>
      <c r="G1000" s="220"/>
      <c r="H1000" s="220"/>
      <c r="I1000" s="220"/>
      <c r="J1000" s="220"/>
      <c r="K1000" s="220"/>
      <c r="L1000" s="220"/>
      <c r="M1000" s="220"/>
      <c r="N1000" s="219"/>
      <c r="O1000" s="219"/>
      <c r="P1000" s="219"/>
      <c r="Q1000" s="219"/>
      <c r="R1000" s="220"/>
      <c r="S1000" s="220"/>
      <c r="T1000" s="220"/>
      <c r="U1000" s="220"/>
      <c r="V1000" s="220"/>
      <c r="W1000" s="220"/>
      <c r="X1000" s="220"/>
      <c r="Y1000" s="220"/>
      <c r="Z1000" s="210"/>
      <c r="AA1000" s="210"/>
      <c r="AB1000" s="210"/>
      <c r="AC1000" s="210"/>
      <c r="AD1000" s="210"/>
      <c r="AE1000" s="210"/>
      <c r="AF1000" s="210"/>
      <c r="AG1000" s="210" t="s">
        <v>356</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ht="22.5" outlineLevel="1" x14ac:dyDescent="0.2">
      <c r="A1001" s="232">
        <v>145</v>
      </c>
      <c r="B1001" s="233" t="s">
        <v>1239</v>
      </c>
      <c r="C1001" s="250" t="s">
        <v>1240</v>
      </c>
      <c r="D1001" s="234" t="s">
        <v>823</v>
      </c>
      <c r="E1001" s="235">
        <v>1</v>
      </c>
      <c r="F1001" s="236"/>
      <c r="G1001" s="237">
        <f>ROUND(E1001*F1001,2)</f>
        <v>0</v>
      </c>
      <c r="H1001" s="236"/>
      <c r="I1001" s="237">
        <f>ROUND(E1001*H1001,2)</f>
        <v>0</v>
      </c>
      <c r="J1001" s="236"/>
      <c r="K1001" s="237">
        <f>ROUND(E1001*J1001,2)</f>
        <v>0</v>
      </c>
      <c r="L1001" s="237">
        <v>21</v>
      </c>
      <c r="M1001" s="237">
        <f>G1001*(1+L1001/100)</f>
        <v>0</v>
      </c>
      <c r="N1001" s="235">
        <v>0</v>
      </c>
      <c r="O1001" s="235">
        <f>ROUND(E1001*N1001,2)</f>
        <v>0</v>
      </c>
      <c r="P1001" s="235">
        <v>0</v>
      </c>
      <c r="Q1001" s="235">
        <f>ROUND(E1001*P1001,2)</f>
        <v>0</v>
      </c>
      <c r="R1001" s="237"/>
      <c r="S1001" s="237" t="s">
        <v>313</v>
      </c>
      <c r="T1001" s="238" t="s">
        <v>303</v>
      </c>
      <c r="U1001" s="220">
        <v>0</v>
      </c>
      <c r="V1001" s="220">
        <f>ROUND(E1001*U1001,2)</f>
        <v>0</v>
      </c>
      <c r="W1001" s="220"/>
      <c r="X1001" s="220" t="s">
        <v>314</v>
      </c>
      <c r="Y1001" s="220" t="s">
        <v>305</v>
      </c>
      <c r="Z1001" s="210"/>
      <c r="AA1001" s="210"/>
      <c r="AB1001" s="210"/>
      <c r="AC1001" s="210"/>
      <c r="AD1001" s="210"/>
      <c r="AE1001" s="210"/>
      <c r="AF1001" s="210"/>
      <c r="AG1001" s="210" t="s">
        <v>315</v>
      </c>
      <c r="AH1001" s="210"/>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2" x14ac:dyDescent="0.2">
      <c r="A1002" s="217"/>
      <c r="B1002" s="218"/>
      <c r="C1002" s="265" t="s">
        <v>1241</v>
      </c>
      <c r="D1002" s="255"/>
      <c r="E1002" s="256">
        <v>1</v>
      </c>
      <c r="F1002" s="220"/>
      <c r="G1002" s="220"/>
      <c r="H1002" s="220"/>
      <c r="I1002" s="220"/>
      <c r="J1002" s="220"/>
      <c r="K1002" s="220"/>
      <c r="L1002" s="220"/>
      <c r="M1002" s="220"/>
      <c r="N1002" s="219"/>
      <c r="O1002" s="219"/>
      <c r="P1002" s="219"/>
      <c r="Q1002" s="219"/>
      <c r="R1002" s="220"/>
      <c r="S1002" s="220"/>
      <c r="T1002" s="220"/>
      <c r="U1002" s="220"/>
      <c r="V1002" s="220"/>
      <c r="W1002" s="220"/>
      <c r="X1002" s="220"/>
      <c r="Y1002" s="220"/>
      <c r="Z1002" s="210"/>
      <c r="AA1002" s="210"/>
      <c r="AB1002" s="210"/>
      <c r="AC1002" s="210"/>
      <c r="AD1002" s="210"/>
      <c r="AE1002" s="210"/>
      <c r="AF1002" s="210"/>
      <c r="AG1002" s="210" t="s">
        <v>356</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ht="22.5" outlineLevel="1" x14ac:dyDescent="0.2">
      <c r="A1003" s="232">
        <v>146</v>
      </c>
      <c r="B1003" s="233" t="s">
        <v>1242</v>
      </c>
      <c r="C1003" s="250" t="s">
        <v>1243</v>
      </c>
      <c r="D1003" s="234" t="s">
        <v>823</v>
      </c>
      <c r="E1003" s="235">
        <v>1</v>
      </c>
      <c r="F1003" s="236"/>
      <c r="G1003" s="237">
        <f>ROUND(E1003*F1003,2)</f>
        <v>0</v>
      </c>
      <c r="H1003" s="236"/>
      <c r="I1003" s="237">
        <f>ROUND(E1003*H1003,2)</f>
        <v>0</v>
      </c>
      <c r="J1003" s="236"/>
      <c r="K1003" s="237">
        <f>ROUND(E1003*J1003,2)</f>
        <v>0</v>
      </c>
      <c r="L1003" s="237">
        <v>21</v>
      </c>
      <c r="M1003" s="237">
        <f>G1003*(1+L1003/100)</f>
        <v>0</v>
      </c>
      <c r="N1003" s="235">
        <v>0</v>
      </c>
      <c r="O1003" s="235">
        <f>ROUND(E1003*N1003,2)</f>
        <v>0</v>
      </c>
      <c r="P1003" s="235">
        <v>0</v>
      </c>
      <c r="Q1003" s="235">
        <f>ROUND(E1003*P1003,2)</f>
        <v>0</v>
      </c>
      <c r="R1003" s="237"/>
      <c r="S1003" s="237" t="s">
        <v>313</v>
      </c>
      <c r="T1003" s="238" t="s">
        <v>303</v>
      </c>
      <c r="U1003" s="220">
        <v>0</v>
      </c>
      <c r="V1003" s="220">
        <f>ROUND(E1003*U1003,2)</f>
        <v>0</v>
      </c>
      <c r="W1003" s="220"/>
      <c r="X1003" s="220" t="s">
        <v>314</v>
      </c>
      <c r="Y1003" s="220" t="s">
        <v>305</v>
      </c>
      <c r="Z1003" s="210"/>
      <c r="AA1003" s="210"/>
      <c r="AB1003" s="210"/>
      <c r="AC1003" s="210"/>
      <c r="AD1003" s="210"/>
      <c r="AE1003" s="210"/>
      <c r="AF1003" s="210"/>
      <c r="AG1003" s="210" t="s">
        <v>315</v>
      </c>
      <c r="AH1003" s="210"/>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2" x14ac:dyDescent="0.2">
      <c r="A1004" s="217"/>
      <c r="B1004" s="218"/>
      <c r="C1004" s="265" t="s">
        <v>1244</v>
      </c>
      <c r="D1004" s="255"/>
      <c r="E1004" s="256">
        <v>1</v>
      </c>
      <c r="F1004" s="220"/>
      <c r="G1004" s="220"/>
      <c r="H1004" s="220"/>
      <c r="I1004" s="220"/>
      <c r="J1004" s="220"/>
      <c r="K1004" s="220"/>
      <c r="L1004" s="220"/>
      <c r="M1004" s="220"/>
      <c r="N1004" s="219"/>
      <c r="O1004" s="219"/>
      <c r="P1004" s="219"/>
      <c r="Q1004" s="219"/>
      <c r="R1004" s="220"/>
      <c r="S1004" s="220"/>
      <c r="T1004" s="220"/>
      <c r="U1004" s="220"/>
      <c r="V1004" s="220"/>
      <c r="W1004" s="220"/>
      <c r="X1004" s="220"/>
      <c r="Y1004" s="220"/>
      <c r="Z1004" s="210"/>
      <c r="AA1004" s="210"/>
      <c r="AB1004" s="210"/>
      <c r="AC1004" s="210"/>
      <c r="AD1004" s="210"/>
      <c r="AE1004" s="210"/>
      <c r="AF1004" s="210"/>
      <c r="AG1004" s="210" t="s">
        <v>356</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ht="22.5" outlineLevel="1" x14ac:dyDescent="0.2">
      <c r="A1005" s="232">
        <v>147</v>
      </c>
      <c r="B1005" s="233" t="s">
        <v>1245</v>
      </c>
      <c r="C1005" s="250" t="s">
        <v>1246</v>
      </c>
      <c r="D1005" s="234" t="s">
        <v>823</v>
      </c>
      <c r="E1005" s="235">
        <v>1</v>
      </c>
      <c r="F1005" s="236"/>
      <c r="G1005" s="237">
        <f>ROUND(E1005*F1005,2)</f>
        <v>0</v>
      </c>
      <c r="H1005" s="236"/>
      <c r="I1005" s="237">
        <f>ROUND(E1005*H1005,2)</f>
        <v>0</v>
      </c>
      <c r="J1005" s="236"/>
      <c r="K1005" s="237">
        <f>ROUND(E1005*J1005,2)</f>
        <v>0</v>
      </c>
      <c r="L1005" s="237">
        <v>21</v>
      </c>
      <c r="M1005" s="237">
        <f>G1005*(1+L1005/100)</f>
        <v>0</v>
      </c>
      <c r="N1005" s="235">
        <v>0</v>
      </c>
      <c r="O1005" s="235">
        <f>ROUND(E1005*N1005,2)</f>
        <v>0</v>
      </c>
      <c r="P1005" s="235">
        <v>0</v>
      </c>
      <c r="Q1005" s="235">
        <f>ROUND(E1005*P1005,2)</f>
        <v>0</v>
      </c>
      <c r="R1005" s="237"/>
      <c r="S1005" s="237" t="s">
        <v>313</v>
      </c>
      <c r="T1005" s="238" t="s">
        <v>303</v>
      </c>
      <c r="U1005" s="220">
        <v>0</v>
      </c>
      <c r="V1005" s="220">
        <f>ROUND(E1005*U1005,2)</f>
        <v>0</v>
      </c>
      <c r="W1005" s="220"/>
      <c r="X1005" s="220" t="s">
        <v>314</v>
      </c>
      <c r="Y1005" s="220" t="s">
        <v>305</v>
      </c>
      <c r="Z1005" s="210"/>
      <c r="AA1005" s="210"/>
      <c r="AB1005" s="210"/>
      <c r="AC1005" s="210"/>
      <c r="AD1005" s="210"/>
      <c r="AE1005" s="210"/>
      <c r="AF1005" s="210"/>
      <c r="AG1005" s="210" t="s">
        <v>315</v>
      </c>
      <c r="AH1005" s="210"/>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2" x14ac:dyDescent="0.2">
      <c r="A1006" s="217"/>
      <c r="B1006" s="218"/>
      <c r="C1006" s="265" t="s">
        <v>1247</v>
      </c>
      <c r="D1006" s="255"/>
      <c r="E1006" s="256">
        <v>1</v>
      </c>
      <c r="F1006" s="220"/>
      <c r="G1006" s="220"/>
      <c r="H1006" s="220"/>
      <c r="I1006" s="220"/>
      <c r="J1006" s="220"/>
      <c r="K1006" s="220"/>
      <c r="L1006" s="220"/>
      <c r="M1006" s="220"/>
      <c r="N1006" s="219"/>
      <c r="O1006" s="219"/>
      <c r="P1006" s="219"/>
      <c r="Q1006" s="219"/>
      <c r="R1006" s="220"/>
      <c r="S1006" s="220"/>
      <c r="T1006" s="220"/>
      <c r="U1006" s="220"/>
      <c r="V1006" s="220"/>
      <c r="W1006" s="220"/>
      <c r="X1006" s="220"/>
      <c r="Y1006" s="220"/>
      <c r="Z1006" s="210"/>
      <c r="AA1006" s="210"/>
      <c r="AB1006" s="210"/>
      <c r="AC1006" s="210"/>
      <c r="AD1006" s="210"/>
      <c r="AE1006" s="210"/>
      <c r="AF1006" s="210"/>
      <c r="AG1006" s="210" t="s">
        <v>356</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1" x14ac:dyDescent="0.2">
      <c r="A1007" s="232">
        <v>148</v>
      </c>
      <c r="B1007" s="233" t="s">
        <v>1248</v>
      </c>
      <c r="C1007" s="250" t="s">
        <v>1249</v>
      </c>
      <c r="D1007" s="234" t="s">
        <v>823</v>
      </c>
      <c r="E1007" s="235">
        <v>2</v>
      </c>
      <c r="F1007" s="236"/>
      <c r="G1007" s="237">
        <f>ROUND(E1007*F1007,2)</f>
        <v>0</v>
      </c>
      <c r="H1007" s="236"/>
      <c r="I1007" s="237">
        <f>ROUND(E1007*H1007,2)</f>
        <v>0</v>
      </c>
      <c r="J1007" s="236"/>
      <c r="K1007" s="237">
        <f>ROUND(E1007*J1007,2)</f>
        <v>0</v>
      </c>
      <c r="L1007" s="237">
        <v>21</v>
      </c>
      <c r="M1007" s="237">
        <f>G1007*(1+L1007/100)</f>
        <v>0</v>
      </c>
      <c r="N1007" s="235">
        <v>0</v>
      </c>
      <c r="O1007" s="235">
        <f>ROUND(E1007*N1007,2)</f>
        <v>0</v>
      </c>
      <c r="P1007" s="235">
        <v>0</v>
      </c>
      <c r="Q1007" s="235">
        <f>ROUND(E1007*P1007,2)</f>
        <v>0</v>
      </c>
      <c r="R1007" s="237"/>
      <c r="S1007" s="237" t="s">
        <v>313</v>
      </c>
      <c r="T1007" s="238" t="s">
        <v>303</v>
      </c>
      <c r="U1007" s="220">
        <v>0</v>
      </c>
      <c r="V1007" s="220">
        <f>ROUND(E1007*U1007,2)</f>
        <v>0</v>
      </c>
      <c r="W1007" s="220"/>
      <c r="X1007" s="220" t="s">
        <v>314</v>
      </c>
      <c r="Y1007" s="220" t="s">
        <v>305</v>
      </c>
      <c r="Z1007" s="210"/>
      <c r="AA1007" s="210"/>
      <c r="AB1007" s="210"/>
      <c r="AC1007" s="210"/>
      <c r="AD1007" s="210"/>
      <c r="AE1007" s="210"/>
      <c r="AF1007" s="210"/>
      <c r="AG1007" s="210" t="s">
        <v>315</v>
      </c>
      <c r="AH1007" s="210"/>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2" x14ac:dyDescent="0.2">
      <c r="A1008" s="217"/>
      <c r="B1008" s="218"/>
      <c r="C1008" s="265" t="s">
        <v>1250</v>
      </c>
      <c r="D1008" s="255"/>
      <c r="E1008" s="256">
        <v>2</v>
      </c>
      <c r="F1008" s="220"/>
      <c r="G1008" s="220"/>
      <c r="H1008" s="220"/>
      <c r="I1008" s="220"/>
      <c r="J1008" s="220"/>
      <c r="K1008" s="220"/>
      <c r="L1008" s="220"/>
      <c r="M1008" s="220"/>
      <c r="N1008" s="219"/>
      <c r="O1008" s="219"/>
      <c r="P1008" s="219"/>
      <c r="Q1008" s="219"/>
      <c r="R1008" s="220"/>
      <c r="S1008" s="220"/>
      <c r="T1008" s="220"/>
      <c r="U1008" s="220"/>
      <c r="V1008" s="220"/>
      <c r="W1008" s="220"/>
      <c r="X1008" s="220"/>
      <c r="Y1008" s="220"/>
      <c r="Z1008" s="210"/>
      <c r="AA1008" s="210"/>
      <c r="AB1008" s="210"/>
      <c r="AC1008" s="210"/>
      <c r="AD1008" s="210"/>
      <c r="AE1008" s="210"/>
      <c r="AF1008" s="210"/>
      <c r="AG1008" s="210" t="s">
        <v>356</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ht="22.5" outlineLevel="1" x14ac:dyDescent="0.2">
      <c r="A1009" s="232">
        <v>149</v>
      </c>
      <c r="B1009" s="233" t="s">
        <v>1251</v>
      </c>
      <c r="C1009" s="250" t="s">
        <v>1252</v>
      </c>
      <c r="D1009" s="234" t="s">
        <v>823</v>
      </c>
      <c r="E1009" s="235">
        <v>2</v>
      </c>
      <c r="F1009" s="236"/>
      <c r="G1009" s="237">
        <f>ROUND(E1009*F1009,2)</f>
        <v>0</v>
      </c>
      <c r="H1009" s="236"/>
      <c r="I1009" s="237">
        <f>ROUND(E1009*H1009,2)</f>
        <v>0</v>
      </c>
      <c r="J1009" s="236"/>
      <c r="K1009" s="237">
        <f>ROUND(E1009*J1009,2)</f>
        <v>0</v>
      </c>
      <c r="L1009" s="237">
        <v>21</v>
      </c>
      <c r="M1009" s="237">
        <f>G1009*(1+L1009/100)</f>
        <v>0</v>
      </c>
      <c r="N1009" s="235">
        <v>0</v>
      </c>
      <c r="O1009" s="235">
        <f>ROUND(E1009*N1009,2)</f>
        <v>0</v>
      </c>
      <c r="P1009" s="235">
        <v>0</v>
      </c>
      <c r="Q1009" s="235">
        <f>ROUND(E1009*P1009,2)</f>
        <v>0</v>
      </c>
      <c r="R1009" s="237"/>
      <c r="S1009" s="237" t="s">
        <v>313</v>
      </c>
      <c r="T1009" s="238" t="s">
        <v>303</v>
      </c>
      <c r="U1009" s="220">
        <v>0</v>
      </c>
      <c r="V1009" s="220">
        <f>ROUND(E1009*U1009,2)</f>
        <v>0</v>
      </c>
      <c r="W1009" s="220"/>
      <c r="X1009" s="220" t="s">
        <v>314</v>
      </c>
      <c r="Y1009" s="220" t="s">
        <v>305</v>
      </c>
      <c r="Z1009" s="210"/>
      <c r="AA1009" s="210"/>
      <c r="AB1009" s="210"/>
      <c r="AC1009" s="210"/>
      <c r="AD1009" s="210"/>
      <c r="AE1009" s="210"/>
      <c r="AF1009" s="210"/>
      <c r="AG1009" s="210" t="s">
        <v>315</v>
      </c>
      <c r="AH1009" s="210"/>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2" x14ac:dyDescent="0.2">
      <c r="A1010" s="217"/>
      <c r="B1010" s="218"/>
      <c r="C1010" s="265" t="s">
        <v>1253</v>
      </c>
      <c r="D1010" s="255"/>
      <c r="E1010" s="256">
        <v>2</v>
      </c>
      <c r="F1010" s="220"/>
      <c r="G1010" s="220"/>
      <c r="H1010" s="220"/>
      <c r="I1010" s="220"/>
      <c r="J1010" s="220"/>
      <c r="K1010" s="220"/>
      <c r="L1010" s="220"/>
      <c r="M1010" s="220"/>
      <c r="N1010" s="219"/>
      <c r="O1010" s="219"/>
      <c r="P1010" s="219"/>
      <c r="Q1010" s="219"/>
      <c r="R1010" s="220"/>
      <c r="S1010" s="220"/>
      <c r="T1010" s="220"/>
      <c r="U1010" s="220"/>
      <c r="V1010" s="220"/>
      <c r="W1010" s="220"/>
      <c r="X1010" s="220"/>
      <c r="Y1010" s="220"/>
      <c r="Z1010" s="210"/>
      <c r="AA1010" s="210"/>
      <c r="AB1010" s="210"/>
      <c r="AC1010" s="210"/>
      <c r="AD1010" s="210"/>
      <c r="AE1010" s="210"/>
      <c r="AF1010" s="210"/>
      <c r="AG1010" s="210" t="s">
        <v>356</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1" x14ac:dyDescent="0.2">
      <c r="A1011" s="232">
        <v>150</v>
      </c>
      <c r="B1011" s="233" t="s">
        <v>1254</v>
      </c>
      <c r="C1011" s="250" t="s">
        <v>1255</v>
      </c>
      <c r="D1011" s="234" t="s">
        <v>537</v>
      </c>
      <c r="E1011" s="235">
        <v>47.5</v>
      </c>
      <c r="F1011" s="236"/>
      <c r="G1011" s="237">
        <f>ROUND(E1011*F1011,2)</f>
        <v>0</v>
      </c>
      <c r="H1011" s="236"/>
      <c r="I1011" s="237">
        <f>ROUND(E1011*H1011,2)</f>
        <v>0</v>
      </c>
      <c r="J1011" s="236"/>
      <c r="K1011" s="237">
        <f>ROUND(E1011*J1011,2)</f>
        <v>0</v>
      </c>
      <c r="L1011" s="237">
        <v>21</v>
      </c>
      <c r="M1011" s="237">
        <f>G1011*(1+L1011/100)</f>
        <v>0</v>
      </c>
      <c r="N1011" s="235">
        <v>0</v>
      </c>
      <c r="O1011" s="235">
        <f>ROUND(E1011*N1011,2)</f>
        <v>0</v>
      </c>
      <c r="P1011" s="235">
        <v>0</v>
      </c>
      <c r="Q1011" s="235">
        <f>ROUND(E1011*P1011,2)</f>
        <v>0</v>
      </c>
      <c r="R1011" s="237"/>
      <c r="S1011" s="237" t="s">
        <v>313</v>
      </c>
      <c r="T1011" s="238" t="s">
        <v>303</v>
      </c>
      <c r="U1011" s="220">
        <v>0</v>
      </c>
      <c r="V1011" s="220">
        <f>ROUND(E1011*U1011,2)</f>
        <v>0</v>
      </c>
      <c r="W1011" s="220"/>
      <c r="X1011" s="220" t="s">
        <v>314</v>
      </c>
      <c r="Y1011" s="220" t="s">
        <v>305</v>
      </c>
      <c r="Z1011" s="210"/>
      <c r="AA1011" s="210"/>
      <c r="AB1011" s="210"/>
      <c r="AC1011" s="210"/>
      <c r="AD1011" s="210"/>
      <c r="AE1011" s="210"/>
      <c r="AF1011" s="210"/>
      <c r="AG1011" s="210" t="s">
        <v>315</v>
      </c>
      <c r="AH1011" s="210"/>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2" x14ac:dyDescent="0.2">
      <c r="A1012" s="217"/>
      <c r="B1012" s="218"/>
      <c r="C1012" s="265" t="s">
        <v>1256</v>
      </c>
      <c r="D1012" s="255"/>
      <c r="E1012" s="256">
        <v>47.5</v>
      </c>
      <c r="F1012" s="220"/>
      <c r="G1012" s="220"/>
      <c r="H1012" s="220"/>
      <c r="I1012" s="220"/>
      <c r="J1012" s="220"/>
      <c r="K1012" s="220"/>
      <c r="L1012" s="220"/>
      <c r="M1012" s="220"/>
      <c r="N1012" s="219"/>
      <c r="O1012" s="219"/>
      <c r="P1012" s="219"/>
      <c r="Q1012" s="219"/>
      <c r="R1012" s="220"/>
      <c r="S1012" s="220"/>
      <c r="T1012" s="220"/>
      <c r="U1012" s="220"/>
      <c r="V1012" s="220"/>
      <c r="W1012" s="220"/>
      <c r="X1012" s="220"/>
      <c r="Y1012" s="220"/>
      <c r="Z1012" s="210"/>
      <c r="AA1012" s="210"/>
      <c r="AB1012" s="210"/>
      <c r="AC1012" s="210"/>
      <c r="AD1012" s="210"/>
      <c r="AE1012" s="210"/>
      <c r="AF1012" s="210"/>
      <c r="AG1012" s="210" t="s">
        <v>356</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1" x14ac:dyDescent="0.2">
      <c r="A1013" s="232">
        <v>151</v>
      </c>
      <c r="B1013" s="233" t="s">
        <v>1257</v>
      </c>
      <c r="C1013" s="250" t="s">
        <v>1258</v>
      </c>
      <c r="D1013" s="234" t="s">
        <v>537</v>
      </c>
      <c r="E1013" s="235">
        <v>67.17</v>
      </c>
      <c r="F1013" s="236"/>
      <c r="G1013" s="237">
        <f>ROUND(E1013*F1013,2)</f>
        <v>0</v>
      </c>
      <c r="H1013" s="236"/>
      <c r="I1013" s="237">
        <f>ROUND(E1013*H1013,2)</f>
        <v>0</v>
      </c>
      <c r="J1013" s="236"/>
      <c r="K1013" s="237">
        <f>ROUND(E1013*J1013,2)</f>
        <v>0</v>
      </c>
      <c r="L1013" s="237">
        <v>21</v>
      </c>
      <c r="M1013" s="237">
        <f>G1013*(1+L1013/100)</f>
        <v>0</v>
      </c>
      <c r="N1013" s="235">
        <v>0</v>
      </c>
      <c r="O1013" s="235">
        <f>ROUND(E1013*N1013,2)</f>
        <v>0</v>
      </c>
      <c r="P1013" s="235">
        <v>0</v>
      </c>
      <c r="Q1013" s="235">
        <f>ROUND(E1013*P1013,2)</f>
        <v>0</v>
      </c>
      <c r="R1013" s="237"/>
      <c r="S1013" s="237" t="s">
        <v>313</v>
      </c>
      <c r="T1013" s="238" t="s">
        <v>303</v>
      </c>
      <c r="U1013" s="220">
        <v>0</v>
      </c>
      <c r="V1013" s="220">
        <f>ROUND(E1013*U1013,2)</f>
        <v>0</v>
      </c>
      <c r="W1013" s="220"/>
      <c r="X1013" s="220" t="s">
        <v>314</v>
      </c>
      <c r="Y1013" s="220" t="s">
        <v>305</v>
      </c>
      <c r="Z1013" s="210"/>
      <c r="AA1013" s="210"/>
      <c r="AB1013" s="210"/>
      <c r="AC1013" s="210"/>
      <c r="AD1013" s="210"/>
      <c r="AE1013" s="210"/>
      <c r="AF1013" s="210"/>
      <c r="AG1013" s="210" t="s">
        <v>315</v>
      </c>
      <c r="AH1013" s="210"/>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2" x14ac:dyDescent="0.2">
      <c r="A1014" s="217"/>
      <c r="B1014" s="218"/>
      <c r="C1014" s="265" t="s">
        <v>1259</v>
      </c>
      <c r="D1014" s="255"/>
      <c r="E1014" s="256">
        <v>13.6</v>
      </c>
      <c r="F1014" s="220"/>
      <c r="G1014" s="220"/>
      <c r="H1014" s="220"/>
      <c r="I1014" s="220"/>
      <c r="J1014" s="220"/>
      <c r="K1014" s="220"/>
      <c r="L1014" s="220"/>
      <c r="M1014" s="220"/>
      <c r="N1014" s="219"/>
      <c r="O1014" s="219"/>
      <c r="P1014" s="219"/>
      <c r="Q1014" s="219"/>
      <c r="R1014" s="220"/>
      <c r="S1014" s="220"/>
      <c r="T1014" s="220"/>
      <c r="U1014" s="220"/>
      <c r="V1014" s="220"/>
      <c r="W1014" s="220"/>
      <c r="X1014" s="220"/>
      <c r="Y1014" s="220"/>
      <c r="Z1014" s="210"/>
      <c r="AA1014" s="210"/>
      <c r="AB1014" s="210"/>
      <c r="AC1014" s="210"/>
      <c r="AD1014" s="210"/>
      <c r="AE1014" s="210"/>
      <c r="AF1014" s="210"/>
      <c r="AG1014" s="210" t="s">
        <v>356</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3" x14ac:dyDescent="0.2">
      <c r="A1015" s="217"/>
      <c r="B1015" s="218"/>
      <c r="C1015" s="265" t="s">
        <v>1260</v>
      </c>
      <c r="D1015" s="255"/>
      <c r="E1015" s="256">
        <v>14.13</v>
      </c>
      <c r="F1015" s="220"/>
      <c r="G1015" s="220"/>
      <c r="H1015" s="220"/>
      <c r="I1015" s="220"/>
      <c r="J1015" s="220"/>
      <c r="K1015" s="220"/>
      <c r="L1015" s="220"/>
      <c r="M1015" s="220"/>
      <c r="N1015" s="219"/>
      <c r="O1015" s="219"/>
      <c r="P1015" s="219"/>
      <c r="Q1015" s="219"/>
      <c r="R1015" s="220"/>
      <c r="S1015" s="220"/>
      <c r="T1015" s="220"/>
      <c r="U1015" s="220"/>
      <c r="V1015" s="220"/>
      <c r="W1015" s="220"/>
      <c r="X1015" s="220"/>
      <c r="Y1015" s="220"/>
      <c r="Z1015" s="210"/>
      <c r="AA1015" s="210"/>
      <c r="AB1015" s="210"/>
      <c r="AC1015" s="210"/>
      <c r="AD1015" s="210"/>
      <c r="AE1015" s="210"/>
      <c r="AF1015" s="210"/>
      <c r="AG1015" s="210" t="s">
        <v>356</v>
      </c>
      <c r="AH1015" s="210">
        <v>0</v>
      </c>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3" x14ac:dyDescent="0.2">
      <c r="A1016" s="217"/>
      <c r="B1016" s="218"/>
      <c r="C1016" s="265" t="s">
        <v>1261</v>
      </c>
      <c r="D1016" s="255"/>
      <c r="E1016" s="256">
        <v>10.050000000000001</v>
      </c>
      <c r="F1016" s="220"/>
      <c r="G1016" s="220"/>
      <c r="H1016" s="220"/>
      <c r="I1016" s="220"/>
      <c r="J1016" s="220"/>
      <c r="K1016" s="220"/>
      <c r="L1016" s="220"/>
      <c r="M1016" s="220"/>
      <c r="N1016" s="219"/>
      <c r="O1016" s="219"/>
      <c r="P1016" s="219"/>
      <c r="Q1016" s="219"/>
      <c r="R1016" s="220"/>
      <c r="S1016" s="220"/>
      <c r="T1016" s="220"/>
      <c r="U1016" s="220"/>
      <c r="V1016" s="220"/>
      <c r="W1016" s="220"/>
      <c r="X1016" s="220"/>
      <c r="Y1016" s="220"/>
      <c r="Z1016" s="210"/>
      <c r="AA1016" s="210"/>
      <c r="AB1016" s="210"/>
      <c r="AC1016" s="210"/>
      <c r="AD1016" s="210"/>
      <c r="AE1016" s="210"/>
      <c r="AF1016" s="210"/>
      <c r="AG1016" s="210" t="s">
        <v>356</v>
      </c>
      <c r="AH1016" s="210">
        <v>0</v>
      </c>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3" x14ac:dyDescent="0.2">
      <c r="A1017" s="217"/>
      <c r="B1017" s="218"/>
      <c r="C1017" s="265" t="s">
        <v>1262</v>
      </c>
      <c r="D1017" s="255"/>
      <c r="E1017" s="256">
        <v>8.35</v>
      </c>
      <c r="F1017" s="220"/>
      <c r="G1017" s="220"/>
      <c r="H1017" s="220"/>
      <c r="I1017" s="220"/>
      <c r="J1017" s="220"/>
      <c r="K1017" s="220"/>
      <c r="L1017" s="220"/>
      <c r="M1017" s="220"/>
      <c r="N1017" s="219"/>
      <c r="O1017" s="219"/>
      <c r="P1017" s="219"/>
      <c r="Q1017" s="219"/>
      <c r="R1017" s="220"/>
      <c r="S1017" s="220"/>
      <c r="T1017" s="220"/>
      <c r="U1017" s="220"/>
      <c r="V1017" s="220"/>
      <c r="W1017" s="220"/>
      <c r="X1017" s="220"/>
      <c r="Y1017" s="220"/>
      <c r="Z1017" s="210"/>
      <c r="AA1017" s="210"/>
      <c r="AB1017" s="210"/>
      <c r="AC1017" s="210"/>
      <c r="AD1017" s="210"/>
      <c r="AE1017" s="210"/>
      <c r="AF1017" s="210"/>
      <c r="AG1017" s="210" t="s">
        <v>356</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3" x14ac:dyDescent="0.2">
      <c r="A1018" s="217"/>
      <c r="B1018" s="218"/>
      <c r="C1018" s="265" t="s">
        <v>1263</v>
      </c>
      <c r="D1018" s="255"/>
      <c r="E1018" s="256">
        <v>1.78</v>
      </c>
      <c r="F1018" s="220"/>
      <c r="G1018" s="220"/>
      <c r="H1018" s="220"/>
      <c r="I1018" s="220"/>
      <c r="J1018" s="220"/>
      <c r="K1018" s="220"/>
      <c r="L1018" s="220"/>
      <c r="M1018" s="220"/>
      <c r="N1018" s="219"/>
      <c r="O1018" s="219"/>
      <c r="P1018" s="219"/>
      <c r="Q1018" s="219"/>
      <c r="R1018" s="220"/>
      <c r="S1018" s="220"/>
      <c r="T1018" s="220"/>
      <c r="U1018" s="220"/>
      <c r="V1018" s="220"/>
      <c r="W1018" s="220"/>
      <c r="X1018" s="220"/>
      <c r="Y1018" s="220"/>
      <c r="Z1018" s="210"/>
      <c r="AA1018" s="210"/>
      <c r="AB1018" s="210"/>
      <c r="AC1018" s="210"/>
      <c r="AD1018" s="210"/>
      <c r="AE1018" s="210"/>
      <c r="AF1018" s="210"/>
      <c r="AG1018" s="210" t="s">
        <v>356</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3" x14ac:dyDescent="0.2">
      <c r="A1019" s="217"/>
      <c r="B1019" s="218"/>
      <c r="C1019" s="265" t="s">
        <v>1264</v>
      </c>
      <c r="D1019" s="255"/>
      <c r="E1019" s="256">
        <v>9.5</v>
      </c>
      <c r="F1019" s="220"/>
      <c r="G1019" s="220"/>
      <c r="H1019" s="220"/>
      <c r="I1019" s="220"/>
      <c r="J1019" s="220"/>
      <c r="K1019" s="220"/>
      <c r="L1019" s="220"/>
      <c r="M1019" s="220"/>
      <c r="N1019" s="219"/>
      <c r="O1019" s="219"/>
      <c r="P1019" s="219"/>
      <c r="Q1019" s="219"/>
      <c r="R1019" s="220"/>
      <c r="S1019" s="220"/>
      <c r="T1019" s="220"/>
      <c r="U1019" s="220"/>
      <c r="V1019" s="220"/>
      <c r="W1019" s="220"/>
      <c r="X1019" s="220"/>
      <c r="Y1019" s="220"/>
      <c r="Z1019" s="210"/>
      <c r="AA1019" s="210"/>
      <c r="AB1019" s="210"/>
      <c r="AC1019" s="210"/>
      <c r="AD1019" s="210"/>
      <c r="AE1019" s="210"/>
      <c r="AF1019" s="210"/>
      <c r="AG1019" s="210" t="s">
        <v>356</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3" x14ac:dyDescent="0.2">
      <c r="A1020" s="217"/>
      <c r="B1020" s="218"/>
      <c r="C1020" s="265" t="s">
        <v>1265</v>
      </c>
      <c r="D1020" s="255"/>
      <c r="E1020" s="256">
        <v>1.1000000000000001</v>
      </c>
      <c r="F1020" s="220"/>
      <c r="G1020" s="220"/>
      <c r="H1020" s="220"/>
      <c r="I1020" s="220"/>
      <c r="J1020" s="220"/>
      <c r="K1020" s="220"/>
      <c r="L1020" s="220"/>
      <c r="M1020" s="220"/>
      <c r="N1020" s="219"/>
      <c r="O1020" s="219"/>
      <c r="P1020" s="219"/>
      <c r="Q1020" s="219"/>
      <c r="R1020" s="220"/>
      <c r="S1020" s="220"/>
      <c r="T1020" s="220"/>
      <c r="U1020" s="220"/>
      <c r="V1020" s="220"/>
      <c r="W1020" s="220"/>
      <c r="X1020" s="220"/>
      <c r="Y1020" s="220"/>
      <c r="Z1020" s="210"/>
      <c r="AA1020" s="210"/>
      <c r="AB1020" s="210"/>
      <c r="AC1020" s="210"/>
      <c r="AD1020" s="210"/>
      <c r="AE1020" s="210"/>
      <c r="AF1020" s="210"/>
      <c r="AG1020" s="210" t="s">
        <v>356</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3" x14ac:dyDescent="0.2">
      <c r="A1021" s="217"/>
      <c r="B1021" s="218"/>
      <c r="C1021" s="265" t="s">
        <v>1266</v>
      </c>
      <c r="D1021" s="255"/>
      <c r="E1021" s="256">
        <v>7.6</v>
      </c>
      <c r="F1021" s="220"/>
      <c r="G1021" s="220"/>
      <c r="H1021" s="220"/>
      <c r="I1021" s="220"/>
      <c r="J1021" s="220"/>
      <c r="K1021" s="220"/>
      <c r="L1021" s="220"/>
      <c r="M1021" s="220"/>
      <c r="N1021" s="219"/>
      <c r="O1021" s="219"/>
      <c r="P1021" s="219"/>
      <c r="Q1021" s="219"/>
      <c r="R1021" s="220"/>
      <c r="S1021" s="220"/>
      <c r="T1021" s="220"/>
      <c r="U1021" s="220"/>
      <c r="V1021" s="220"/>
      <c r="W1021" s="220"/>
      <c r="X1021" s="220"/>
      <c r="Y1021" s="220"/>
      <c r="Z1021" s="210"/>
      <c r="AA1021" s="210"/>
      <c r="AB1021" s="210"/>
      <c r="AC1021" s="210"/>
      <c r="AD1021" s="210"/>
      <c r="AE1021" s="210"/>
      <c r="AF1021" s="210"/>
      <c r="AG1021" s="210" t="s">
        <v>356</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3" x14ac:dyDescent="0.2">
      <c r="A1022" s="217"/>
      <c r="B1022" s="218"/>
      <c r="C1022" s="265" t="s">
        <v>1267</v>
      </c>
      <c r="D1022" s="255"/>
      <c r="E1022" s="256">
        <v>1.06</v>
      </c>
      <c r="F1022" s="220"/>
      <c r="G1022" s="220"/>
      <c r="H1022" s="220"/>
      <c r="I1022" s="220"/>
      <c r="J1022" s="220"/>
      <c r="K1022" s="220"/>
      <c r="L1022" s="220"/>
      <c r="M1022" s="220"/>
      <c r="N1022" s="219"/>
      <c r="O1022" s="219"/>
      <c r="P1022" s="219"/>
      <c r="Q1022" s="219"/>
      <c r="R1022" s="220"/>
      <c r="S1022" s="220"/>
      <c r="T1022" s="220"/>
      <c r="U1022" s="220"/>
      <c r="V1022" s="220"/>
      <c r="W1022" s="220"/>
      <c r="X1022" s="220"/>
      <c r="Y1022" s="220"/>
      <c r="Z1022" s="210"/>
      <c r="AA1022" s="210"/>
      <c r="AB1022" s="210"/>
      <c r="AC1022" s="210"/>
      <c r="AD1022" s="210"/>
      <c r="AE1022" s="210"/>
      <c r="AF1022" s="210"/>
      <c r="AG1022" s="210" t="s">
        <v>356</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ht="22.5" outlineLevel="1" x14ac:dyDescent="0.2">
      <c r="A1023" s="232">
        <v>152</v>
      </c>
      <c r="B1023" s="233" t="s">
        <v>1268</v>
      </c>
      <c r="C1023" s="250" t="s">
        <v>1269</v>
      </c>
      <c r="D1023" s="234" t="s">
        <v>823</v>
      </c>
      <c r="E1023" s="235">
        <v>1</v>
      </c>
      <c r="F1023" s="236"/>
      <c r="G1023" s="237">
        <f>ROUND(E1023*F1023,2)</f>
        <v>0</v>
      </c>
      <c r="H1023" s="236"/>
      <c r="I1023" s="237">
        <f>ROUND(E1023*H1023,2)</f>
        <v>0</v>
      </c>
      <c r="J1023" s="236"/>
      <c r="K1023" s="237">
        <f>ROUND(E1023*J1023,2)</f>
        <v>0</v>
      </c>
      <c r="L1023" s="237">
        <v>21</v>
      </c>
      <c r="M1023" s="237">
        <f>G1023*(1+L1023/100)</f>
        <v>0</v>
      </c>
      <c r="N1023" s="235">
        <v>0</v>
      </c>
      <c r="O1023" s="235">
        <f>ROUND(E1023*N1023,2)</f>
        <v>0</v>
      </c>
      <c r="P1023" s="235">
        <v>0</v>
      </c>
      <c r="Q1023" s="235">
        <f>ROUND(E1023*P1023,2)</f>
        <v>0</v>
      </c>
      <c r="R1023" s="237"/>
      <c r="S1023" s="237" t="s">
        <v>313</v>
      </c>
      <c r="T1023" s="238" t="s">
        <v>303</v>
      </c>
      <c r="U1023" s="220">
        <v>0</v>
      </c>
      <c r="V1023" s="220">
        <f>ROUND(E1023*U1023,2)</f>
        <v>0</v>
      </c>
      <c r="W1023" s="220"/>
      <c r="X1023" s="220" t="s">
        <v>314</v>
      </c>
      <c r="Y1023" s="220" t="s">
        <v>305</v>
      </c>
      <c r="Z1023" s="210"/>
      <c r="AA1023" s="210"/>
      <c r="AB1023" s="210"/>
      <c r="AC1023" s="210"/>
      <c r="AD1023" s="210"/>
      <c r="AE1023" s="210"/>
      <c r="AF1023" s="210"/>
      <c r="AG1023" s="210" t="s">
        <v>315</v>
      </c>
      <c r="AH1023" s="210"/>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2" x14ac:dyDescent="0.2">
      <c r="A1024" s="217"/>
      <c r="B1024" s="218"/>
      <c r="C1024" s="265" t="s">
        <v>1270</v>
      </c>
      <c r="D1024" s="255"/>
      <c r="E1024" s="256">
        <v>1</v>
      </c>
      <c r="F1024" s="220"/>
      <c r="G1024" s="220"/>
      <c r="H1024" s="220"/>
      <c r="I1024" s="220"/>
      <c r="J1024" s="220"/>
      <c r="K1024" s="220"/>
      <c r="L1024" s="220"/>
      <c r="M1024" s="220"/>
      <c r="N1024" s="219"/>
      <c r="O1024" s="219"/>
      <c r="P1024" s="219"/>
      <c r="Q1024" s="219"/>
      <c r="R1024" s="220"/>
      <c r="S1024" s="220"/>
      <c r="T1024" s="220"/>
      <c r="U1024" s="220"/>
      <c r="V1024" s="220"/>
      <c r="W1024" s="220"/>
      <c r="X1024" s="220"/>
      <c r="Y1024" s="220"/>
      <c r="Z1024" s="210"/>
      <c r="AA1024" s="210"/>
      <c r="AB1024" s="210"/>
      <c r="AC1024" s="210"/>
      <c r="AD1024" s="210"/>
      <c r="AE1024" s="210"/>
      <c r="AF1024" s="210"/>
      <c r="AG1024" s="210" t="s">
        <v>356</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ht="22.5" outlineLevel="1" x14ac:dyDescent="0.2">
      <c r="A1025" s="232">
        <v>153</v>
      </c>
      <c r="B1025" s="233" t="s">
        <v>1271</v>
      </c>
      <c r="C1025" s="250" t="s">
        <v>1272</v>
      </c>
      <c r="D1025" s="234" t="s">
        <v>823</v>
      </c>
      <c r="E1025" s="235">
        <v>1</v>
      </c>
      <c r="F1025" s="236"/>
      <c r="G1025" s="237">
        <f>ROUND(E1025*F1025,2)</f>
        <v>0</v>
      </c>
      <c r="H1025" s="236"/>
      <c r="I1025" s="237">
        <f>ROUND(E1025*H1025,2)</f>
        <v>0</v>
      </c>
      <c r="J1025" s="236"/>
      <c r="K1025" s="237">
        <f>ROUND(E1025*J1025,2)</f>
        <v>0</v>
      </c>
      <c r="L1025" s="237">
        <v>21</v>
      </c>
      <c r="M1025" s="237">
        <f>G1025*(1+L1025/100)</f>
        <v>0</v>
      </c>
      <c r="N1025" s="235">
        <v>0</v>
      </c>
      <c r="O1025" s="235">
        <f>ROUND(E1025*N1025,2)</f>
        <v>0</v>
      </c>
      <c r="P1025" s="235">
        <v>0</v>
      </c>
      <c r="Q1025" s="235">
        <f>ROUND(E1025*P1025,2)</f>
        <v>0</v>
      </c>
      <c r="R1025" s="237"/>
      <c r="S1025" s="237" t="s">
        <v>313</v>
      </c>
      <c r="T1025" s="238" t="s">
        <v>303</v>
      </c>
      <c r="U1025" s="220">
        <v>0</v>
      </c>
      <c r="V1025" s="220">
        <f>ROUND(E1025*U1025,2)</f>
        <v>0</v>
      </c>
      <c r="W1025" s="220"/>
      <c r="X1025" s="220" t="s">
        <v>314</v>
      </c>
      <c r="Y1025" s="220" t="s">
        <v>305</v>
      </c>
      <c r="Z1025" s="210"/>
      <c r="AA1025" s="210"/>
      <c r="AB1025" s="210"/>
      <c r="AC1025" s="210"/>
      <c r="AD1025" s="210"/>
      <c r="AE1025" s="210"/>
      <c r="AF1025" s="210"/>
      <c r="AG1025" s="210" t="s">
        <v>315</v>
      </c>
      <c r="AH1025" s="210"/>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2" x14ac:dyDescent="0.2">
      <c r="A1026" s="217"/>
      <c r="B1026" s="218"/>
      <c r="C1026" s="265" t="s">
        <v>1273</v>
      </c>
      <c r="D1026" s="255"/>
      <c r="E1026" s="256">
        <v>1</v>
      </c>
      <c r="F1026" s="220"/>
      <c r="G1026" s="220"/>
      <c r="H1026" s="220"/>
      <c r="I1026" s="220"/>
      <c r="J1026" s="220"/>
      <c r="K1026" s="220"/>
      <c r="L1026" s="220"/>
      <c r="M1026" s="220"/>
      <c r="N1026" s="219"/>
      <c r="O1026" s="219"/>
      <c r="P1026" s="219"/>
      <c r="Q1026" s="219"/>
      <c r="R1026" s="220"/>
      <c r="S1026" s="220"/>
      <c r="T1026" s="220"/>
      <c r="U1026" s="220"/>
      <c r="V1026" s="220"/>
      <c r="W1026" s="220"/>
      <c r="X1026" s="220"/>
      <c r="Y1026" s="220"/>
      <c r="Z1026" s="210"/>
      <c r="AA1026" s="210"/>
      <c r="AB1026" s="210"/>
      <c r="AC1026" s="210"/>
      <c r="AD1026" s="210"/>
      <c r="AE1026" s="210"/>
      <c r="AF1026" s="210"/>
      <c r="AG1026" s="210" t="s">
        <v>356</v>
      </c>
      <c r="AH1026" s="210">
        <v>0</v>
      </c>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ht="22.5" outlineLevel="1" x14ac:dyDescent="0.2">
      <c r="A1027" s="232">
        <v>154</v>
      </c>
      <c r="B1027" s="233" t="s">
        <v>1274</v>
      </c>
      <c r="C1027" s="250" t="s">
        <v>1275</v>
      </c>
      <c r="D1027" s="234" t="s">
        <v>823</v>
      </c>
      <c r="E1027" s="235">
        <v>1</v>
      </c>
      <c r="F1027" s="236"/>
      <c r="G1027" s="237">
        <f>ROUND(E1027*F1027,2)</f>
        <v>0</v>
      </c>
      <c r="H1027" s="236"/>
      <c r="I1027" s="237">
        <f>ROUND(E1027*H1027,2)</f>
        <v>0</v>
      </c>
      <c r="J1027" s="236"/>
      <c r="K1027" s="237">
        <f>ROUND(E1027*J1027,2)</f>
        <v>0</v>
      </c>
      <c r="L1027" s="237">
        <v>21</v>
      </c>
      <c r="M1027" s="237">
        <f>G1027*(1+L1027/100)</f>
        <v>0</v>
      </c>
      <c r="N1027" s="235">
        <v>0</v>
      </c>
      <c r="O1027" s="235">
        <f>ROUND(E1027*N1027,2)</f>
        <v>0</v>
      </c>
      <c r="P1027" s="235">
        <v>0</v>
      </c>
      <c r="Q1027" s="235">
        <f>ROUND(E1027*P1027,2)</f>
        <v>0</v>
      </c>
      <c r="R1027" s="237"/>
      <c r="S1027" s="237" t="s">
        <v>313</v>
      </c>
      <c r="T1027" s="238" t="s">
        <v>303</v>
      </c>
      <c r="U1027" s="220">
        <v>0</v>
      </c>
      <c r="V1027" s="220">
        <f>ROUND(E1027*U1027,2)</f>
        <v>0</v>
      </c>
      <c r="W1027" s="220"/>
      <c r="X1027" s="220" t="s">
        <v>314</v>
      </c>
      <c r="Y1027" s="220" t="s">
        <v>305</v>
      </c>
      <c r="Z1027" s="210"/>
      <c r="AA1027" s="210"/>
      <c r="AB1027" s="210"/>
      <c r="AC1027" s="210"/>
      <c r="AD1027" s="210"/>
      <c r="AE1027" s="210"/>
      <c r="AF1027" s="210"/>
      <c r="AG1027" s="210" t="s">
        <v>315</v>
      </c>
      <c r="AH1027" s="210"/>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2" x14ac:dyDescent="0.2">
      <c r="A1028" s="217"/>
      <c r="B1028" s="218"/>
      <c r="C1028" s="265" t="s">
        <v>1276</v>
      </c>
      <c r="D1028" s="255"/>
      <c r="E1028" s="256">
        <v>1</v>
      </c>
      <c r="F1028" s="220"/>
      <c r="G1028" s="220"/>
      <c r="H1028" s="220"/>
      <c r="I1028" s="220"/>
      <c r="J1028" s="220"/>
      <c r="K1028" s="220"/>
      <c r="L1028" s="220"/>
      <c r="M1028" s="220"/>
      <c r="N1028" s="219"/>
      <c r="O1028" s="219"/>
      <c r="P1028" s="219"/>
      <c r="Q1028" s="219"/>
      <c r="R1028" s="220"/>
      <c r="S1028" s="220"/>
      <c r="T1028" s="220"/>
      <c r="U1028" s="220"/>
      <c r="V1028" s="220"/>
      <c r="W1028" s="220"/>
      <c r="X1028" s="220"/>
      <c r="Y1028" s="220"/>
      <c r="Z1028" s="210"/>
      <c r="AA1028" s="210"/>
      <c r="AB1028" s="210"/>
      <c r="AC1028" s="210"/>
      <c r="AD1028" s="210"/>
      <c r="AE1028" s="210"/>
      <c r="AF1028" s="210"/>
      <c r="AG1028" s="210" t="s">
        <v>356</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ht="22.5" outlineLevel="1" x14ac:dyDescent="0.2">
      <c r="A1029" s="232">
        <v>155</v>
      </c>
      <c r="B1029" s="233" t="s">
        <v>1277</v>
      </c>
      <c r="C1029" s="250" t="s">
        <v>1269</v>
      </c>
      <c r="D1029" s="234" t="s">
        <v>823</v>
      </c>
      <c r="E1029" s="235">
        <v>1</v>
      </c>
      <c r="F1029" s="236"/>
      <c r="G1029" s="237">
        <f>ROUND(E1029*F1029,2)</f>
        <v>0</v>
      </c>
      <c r="H1029" s="236"/>
      <c r="I1029" s="237">
        <f>ROUND(E1029*H1029,2)</f>
        <v>0</v>
      </c>
      <c r="J1029" s="236"/>
      <c r="K1029" s="237">
        <f>ROUND(E1029*J1029,2)</f>
        <v>0</v>
      </c>
      <c r="L1029" s="237">
        <v>21</v>
      </c>
      <c r="M1029" s="237">
        <f>G1029*(1+L1029/100)</f>
        <v>0</v>
      </c>
      <c r="N1029" s="235">
        <v>0</v>
      </c>
      <c r="O1029" s="235">
        <f>ROUND(E1029*N1029,2)</f>
        <v>0</v>
      </c>
      <c r="P1029" s="235">
        <v>0</v>
      </c>
      <c r="Q1029" s="235">
        <f>ROUND(E1029*P1029,2)</f>
        <v>0</v>
      </c>
      <c r="R1029" s="237"/>
      <c r="S1029" s="237" t="s">
        <v>313</v>
      </c>
      <c r="T1029" s="238" t="s">
        <v>303</v>
      </c>
      <c r="U1029" s="220">
        <v>0</v>
      </c>
      <c r="V1029" s="220">
        <f>ROUND(E1029*U1029,2)</f>
        <v>0</v>
      </c>
      <c r="W1029" s="220"/>
      <c r="X1029" s="220" t="s">
        <v>314</v>
      </c>
      <c r="Y1029" s="220" t="s">
        <v>305</v>
      </c>
      <c r="Z1029" s="210"/>
      <c r="AA1029" s="210"/>
      <c r="AB1029" s="210"/>
      <c r="AC1029" s="210"/>
      <c r="AD1029" s="210"/>
      <c r="AE1029" s="210"/>
      <c r="AF1029" s="210"/>
      <c r="AG1029" s="210" t="s">
        <v>315</v>
      </c>
      <c r="AH1029" s="210"/>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2" x14ac:dyDescent="0.2">
      <c r="A1030" s="217"/>
      <c r="B1030" s="218"/>
      <c r="C1030" s="265" t="s">
        <v>1278</v>
      </c>
      <c r="D1030" s="255"/>
      <c r="E1030" s="256">
        <v>1</v>
      </c>
      <c r="F1030" s="220"/>
      <c r="G1030" s="220"/>
      <c r="H1030" s="220"/>
      <c r="I1030" s="220"/>
      <c r="J1030" s="220"/>
      <c r="K1030" s="220"/>
      <c r="L1030" s="220"/>
      <c r="M1030" s="220"/>
      <c r="N1030" s="219"/>
      <c r="O1030" s="219"/>
      <c r="P1030" s="219"/>
      <c r="Q1030" s="219"/>
      <c r="R1030" s="220"/>
      <c r="S1030" s="220"/>
      <c r="T1030" s="220"/>
      <c r="U1030" s="220"/>
      <c r="V1030" s="220"/>
      <c r="W1030" s="220"/>
      <c r="X1030" s="220"/>
      <c r="Y1030" s="220"/>
      <c r="Z1030" s="210"/>
      <c r="AA1030" s="210"/>
      <c r="AB1030" s="210"/>
      <c r="AC1030" s="210"/>
      <c r="AD1030" s="210"/>
      <c r="AE1030" s="210"/>
      <c r="AF1030" s="210"/>
      <c r="AG1030" s="210" t="s">
        <v>356</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ht="22.5" outlineLevel="1" x14ac:dyDescent="0.2">
      <c r="A1031" s="232">
        <v>156</v>
      </c>
      <c r="B1031" s="233" t="s">
        <v>1279</v>
      </c>
      <c r="C1031" s="250" t="s">
        <v>1280</v>
      </c>
      <c r="D1031" s="234" t="s">
        <v>823</v>
      </c>
      <c r="E1031" s="235">
        <v>4</v>
      </c>
      <c r="F1031" s="236"/>
      <c r="G1031" s="237">
        <f>ROUND(E1031*F1031,2)</f>
        <v>0</v>
      </c>
      <c r="H1031" s="236"/>
      <c r="I1031" s="237">
        <f>ROUND(E1031*H1031,2)</f>
        <v>0</v>
      </c>
      <c r="J1031" s="236"/>
      <c r="K1031" s="237">
        <f>ROUND(E1031*J1031,2)</f>
        <v>0</v>
      </c>
      <c r="L1031" s="237">
        <v>21</v>
      </c>
      <c r="M1031" s="237">
        <f>G1031*(1+L1031/100)</f>
        <v>0</v>
      </c>
      <c r="N1031" s="235">
        <v>0</v>
      </c>
      <c r="O1031" s="235">
        <f>ROUND(E1031*N1031,2)</f>
        <v>0</v>
      </c>
      <c r="P1031" s="235">
        <v>0</v>
      </c>
      <c r="Q1031" s="235">
        <f>ROUND(E1031*P1031,2)</f>
        <v>0</v>
      </c>
      <c r="R1031" s="237"/>
      <c r="S1031" s="237" t="s">
        <v>313</v>
      </c>
      <c r="T1031" s="238" t="s">
        <v>303</v>
      </c>
      <c r="U1031" s="220">
        <v>0</v>
      </c>
      <c r="V1031" s="220">
        <f>ROUND(E1031*U1031,2)</f>
        <v>0</v>
      </c>
      <c r="W1031" s="220"/>
      <c r="X1031" s="220" t="s">
        <v>314</v>
      </c>
      <c r="Y1031" s="220" t="s">
        <v>305</v>
      </c>
      <c r="Z1031" s="210"/>
      <c r="AA1031" s="210"/>
      <c r="AB1031" s="210"/>
      <c r="AC1031" s="210"/>
      <c r="AD1031" s="210"/>
      <c r="AE1031" s="210"/>
      <c r="AF1031" s="210"/>
      <c r="AG1031" s="210" t="s">
        <v>315</v>
      </c>
      <c r="AH1031" s="210"/>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2" x14ac:dyDescent="0.2">
      <c r="A1032" s="217"/>
      <c r="B1032" s="218"/>
      <c r="C1032" s="265" t="s">
        <v>1281</v>
      </c>
      <c r="D1032" s="255"/>
      <c r="E1032" s="256">
        <v>4</v>
      </c>
      <c r="F1032" s="220"/>
      <c r="G1032" s="220"/>
      <c r="H1032" s="220"/>
      <c r="I1032" s="220"/>
      <c r="J1032" s="220"/>
      <c r="K1032" s="220"/>
      <c r="L1032" s="220"/>
      <c r="M1032" s="220"/>
      <c r="N1032" s="219"/>
      <c r="O1032" s="219"/>
      <c r="P1032" s="219"/>
      <c r="Q1032" s="219"/>
      <c r="R1032" s="220"/>
      <c r="S1032" s="220"/>
      <c r="T1032" s="220"/>
      <c r="U1032" s="220"/>
      <c r="V1032" s="220"/>
      <c r="W1032" s="220"/>
      <c r="X1032" s="220"/>
      <c r="Y1032" s="220"/>
      <c r="Z1032" s="210"/>
      <c r="AA1032" s="210"/>
      <c r="AB1032" s="210"/>
      <c r="AC1032" s="210"/>
      <c r="AD1032" s="210"/>
      <c r="AE1032" s="210"/>
      <c r="AF1032" s="210"/>
      <c r="AG1032" s="210" t="s">
        <v>356</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ht="22.5" outlineLevel="1" x14ac:dyDescent="0.2">
      <c r="A1033" s="232">
        <v>157</v>
      </c>
      <c r="B1033" s="233" t="s">
        <v>1282</v>
      </c>
      <c r="C1033" s="250" t="s">
        <v>1283</v>
      </c>
      <c r="D1033" s="234" t="s">
        <v>823</v>
      </c>
      <c r="E1033" s="235">
        <v>2</v>
      </c>
      <c r="F1033" s="236"/>
      <c r="G1033" s="237">
        <f>ROUND(E1033*F1033,2)</f>
        <v>0</v>
      </c>
      <c r="H1033" s="236"/>
      <c r="I1033" s="237">
        <f>ROUND(E1033*H1033,2)</f>
        <v>0</v>
      </c>
      <c r="J1033" s="236"/>
      <c r="K1033" s="237">
        <f>ROUND(E1033*J1033,2)</f>
        <v>0</v>
      </c>
      <c r="L1033" s="237">
        <v>21</v>
      </c>
      <c r="M1033" s="237">
        <f>G1033*(1+L1033/100)</f>
        <v>0</v>
      </c>
      <c r="N1033" s="235">
        <v>0</v>
      </c>
      <c r="O1033" s="235">
        <f>ROUND(E1033*N1033,2)</f>
        <v>0</v>
      </c>
      <c r="P1033" s="235">
        <v>0</v>
      </c>
      <c r="Q1033" s="235">
        <f>ROUND(E1033*P1033,2)</f>
        <v>0</v>
      </c>
      <c r="R1033" s="237"/>
      <c r="S1033" s="237" t="s">
        <v>313</v>
      </c>
      <c r="T1033" s="238" t="s">
        <v>303</v>
      </c>
      <c r="U1033" s="220">
        <v>0</v>
      </c>
      <c r="V1033" s="220">
        <f>ROUND(E1033*U1033,2)</f>
        <v>0</v>
      </c>
      <c r="W1033" s="220"/>
      <c r="X1033" s="220" t="s">
        <v>314</v>
      </c>
      <c r="Y1033" s="220" t="s">
        <v>305</v>
      </c>
      <c r="Z1033" s="210"/>
      <c r="AA1033" s="210"/>
      <c r="AB1033" s="210"/>
      <c r="AC1033" s="210"/>
      <c r="AD1033" s="210"/>
      <c r="AE1033" s="210"/>
      <c r="AF1033" s="210"/>
      <c r="AG1033" s="210" t="s">
        <v>315</v>
      </c>
      <c r="AH1033" s="210"/>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2" x14ac:dyDescent="0.2">
      <c r="A1034" s="217"/>
      <c r="B1034" s="218"/>
      <c r="C1034" s="265" t="s">
        <v>1284</v>
      </c>
      <c r="D1034" s="255"/>
      <c r="E1034" s="256">
        <v>2</v>
      </c>
      <c r="F1034" s="220"/>
      <c r="G1034" s="220"/>
      <c r="H1034" s="220"/>
      <c r="I1034" s="220"/>
      <c r="J1034" s="220"/>
      <c r="K1034" s="220"/>
      <c r="L1034" s="220"/>
      <c r="M1034" s="220"/>
      <c r="N1034" s="219"/>
      <c r="O1034" s="219"/>
      <c r="P1034" s="219"/>
      <c r="Q1034" s="219"/>
      <c r="R1034" s="220"/>
      <c r="S1034" s="220"/>
      <c r="T1034" s="220"/>
      <c r="U1034" s="220"/>
      <c r="V1034" s="220"/>
      <c r="W1034" s="220"/>
      <c r="X1034" s="220"/>
      <c r="Y1034" s="220"/>
      <c r="Z1034" s="210"/>
      <c r="AA1034" s="210"/>
      <c r="AB1034" s="210"/>
      <c r="AC1034" s="210"/>
      <c r="AD1034" s="210"/>
      <c r="AE1034" s="210"/>
      <c r="AF1034" s="210"/>
      <c r="AG1034" s="210" t="s">
        <v>356</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ht="22.5" outlineLevel="1" x14ac:dyDescent="0.2">
      <c r="A1035" s="232">
        <v>158</v>
      </c>
      <c r="B1035" s="233" t="s">
        <v>1285</v>
      </c>
      <c r="C1035" s="250" t="s">
        <v>1286</v>
      </c>
      <c r="D1035" s="234" t="s">
        <v>823</v>
      </c>
      <c r="E1035" s="235">
        <v>2</v>
      </c>
      <c r="F1035" s="236"/>
      <c r="G1035" s="237">
        <f>ROUND(E1035*F1035,2)</f>
        <v>0</v>
      </c>
      <c r="H1035" s="236"/>
      <c r="I1035" s="237">
        <f>ROUND(E1035*H1035,2)</f>
        <v>0</v>
      </c>
      <c r="J1035" s="236"/>
      <c r="K1035" s="237">
        <f>ROUND(E1035*J1035,2)</f>
        <v>0</v>
      </c>
      <c r="L1035" s="237">
        <v>21</v>
      </c>
      <c r="M1035" s="237">
        <f>G1035*(1+L1035/100)</f>
        <v>0</v>
      </c>
      <c r="N1035" s="235">
        <v>0</v>
      </c>
      <c r="O1035" s="235">
        <f>ROUND(E1035*N1035,2)</f>
        <v>0</v>
      </c>
      <c r="P1035" s="235">
        <v>0</v>
      </c>
      <c r="Q1035" s="235">
        <f>ROUND(E1035*P1035,2)</f>
        <v>0</v>
      </c>
      <c r="R1035" s="237"/>
      <c r="S1035" s="237" t="s">
        <v>313</v>
      </c>
      <c r="T1035" s="238" t="s">
        <v>303</v>
      </c>
      <c r="U1035" s="220">
        <v>0</v>
      </c>
      <c r="V1035" s="220">
        <f>ROUND(E1035*U1035,2)</f>
        <v>0</v>
      </c>
      <c r="W1035" s="220"/>
      <c r="X1035" s="220" t="s">
        <v>314</v>
      </c>
      <c r="Y1035" s="220" t="s">
        <v>305</v>
      </c>
      <c r="Z1035" s="210"/>
      <c r="AA1035" s="210"/>
      <c r="AB1035" s="210"/>
      <c r="AC1035" s="210"/>
      <c r="AD1035" s="210"/>
      <c r="AE1035" s="210"/>
      <c r="AF1035" s="210"/>
      <c r="AG1035" s="210" t="s">
        <v>315</v>
      </c>
      <c r="AH1035" s="210"/>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2" x14ac:dyDescent="0.2">
      <c r="A1036" s="217"/>
      <c r="B1036" s="218"/>
      <c r="C1036" s="265" t="s">
        <v>1287</v>
      </c>
      <c r="D1036" s="255"/>
      <c r="E1036" s="256">
        <v>2</v>
      </c>
      <c r="F1036" s="220"/>
      <c r="G1036" s="220"/>
      <c r="H1036" s="220"/>
      <c r="I1036" s="220"/>
      <c r="J1036" s="220"/>
      <c r="K1036" s="220"/>
      <c r="L1036" s="220"/>
      <c r="M1036" s="220"/>
      <c r="N1036" s="219"/>
      <c r="O1036" s="219"/>
      <c r="P1036" s="219"/>
      <c r="Q1036" s="219"/>
      <c r="R1036" s="220"/>
      <c r="S1036" s="220"/>
      <c r="T1036" s="220"/>
      <c r="U1036" s="220"/>
      <c r="V1036" s="220"/>
      <c r="W1036" s="220"/>
      <c r="X1036" s="220"/>
      <c r="Y1036" s="220"/>
      <c r="Z1036" s="210"/>
      <c r="AA1036" s="210"/>
      <c r="AB1036" s="210"/>
      <c r="AC1036" s="210"/>
      <c r="AD1036" s="210"/>
      <c r="AE1036" s="210"/>
      <c r="AF1036" s="210"/>
      <c r="AG1036" s="210" t="s">
        <v>356</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1" x14ac:dyDescent="0.2">
      <c r="A1037" s="232">
        <v>159</v>
      </c>
      <c r="B1037" s="233" t="s">
        <v>1288</v>
      </c>
      <c r="C1037" s="250" t="s">
        <v>1289</v>
      </c>
      <c r="D1037" s="234" t="s">
        <v>823</v>
      </c>
      <c r="E1037" s="235">
        <v>5</v>
      </c>
      <c r="F1037" s="236"/>
      <c r="G1037" s="237">
        <f>ROUND(E1037*F1037,2)</f>
        <v>0</v>
      </c>
      <c r="H1037" s="236"/>
      <c r="I1037" s="237">
        <f>ROUND(E1037*H1037,2)</f>
        <v>0</v>
      </c>
      <c r="J1037" s="236"/>
      <c r="K1037" s="237">
        <f>ROUND(E1037*J1037,2)</f>
        <v>0</v>
      </c>
      <c r="L1037" s="237">
        <v>21</v>
      </c>
      <c r="M1037" s="237">
        <f>G1037*(1+L1037/100)</f>
        <v>0</v>
      </c>
      <c r="N1037" s="235">
        <v>0</v>
      </c>
      <c r="O1037" s="235">
        <f>ROUND(E1037*N1037,2)</f>
        <v>0</v>
      </c>
      <c r="P1037" s="235">
        <v>0</v>
      </c>
      <c r="Q1037" s="235">
        <f>ROUND(E1037*P1037,2)</f>
        <v>0</v>
      </c>
      <c r="R1037" s="237"/>
      <c r="S1037" s="237" t="s">
        <v>313</v>
      </c>
      <c r="T1037" s="238" t="s">
        <v>303</v>
      </c>
      <c r="U1037" s="220">
        <v>0</v>
      </c>
      <c r="V1037" s="220">
        <f>ROUND(E1037*U1037,2)</f>
        <v>0</v>
      </c>
      <c r="W1037" s="220"/>
      <c r="X1037" s="220" t="s">
        <v>314</v>
      </c>
      <c r="Y1037" s="220" t="s">
        <v>305</v>
      </c>
      <c r="Z1037" s="210"/>
      <c r="AA1037" s="210"/>
      <c r="AB1037" s="210"/>
      <c r="AC1037" s="210"/>
      <c r="AD1037" s="210"/>
      <c r="AE1037" s="210"/>
      <c r="AF1037" s="210"/>
      <c r="AG1037" s="210" t="s">
        <v>315</v>
      </c>
      <c r="AH1037" s="210"/>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2" x14ac:dyDescent="0.2">
      <c r="A1038" s="217"/>
      <c r="B1038" s="218"/>
      <c r="C1038" s="251" t="s">
        <v>1290</v>
      </c>
      <c r="D1038" s="247"/>
      <c r="E1038" s="247"/>
      <c r="F1038" s="247"/>
      <c r="G1038" s="247"/>
      <c r="H1038" s="220"/>
      <c r="I1038" s="220"/>
      <c r="J1038" s="220"/>
      <c r="K1038" s="220"/>
      <c r="L1038" s="220"/>
      <c r="M1038" s="220"/>
      <c r="N1038" s="219"/>
      <c r="O1038" s="219"/>
      <c r="P1038" s="219"/>
      <c r="Q1038" s="219"/>
      <c r="R1038" s="220"/>
      <c r="S1038" s="220"/>
      <c r="T1038" s="220"/>
      <c r="U1038" s="220"/>
      <c r="V1038" s="220"/>
      <c r="W1038" s="220"/>
      <c r="X1038" s="220"/>
      <c r="Y1038" s="220"/>
      <c r="Z1038" s="210"/>
      <c r="AA1038" s="210"/>
      <c r="AB1038" s="210"/>
      <c r="AC1038" s="210"/>
      <c r="AD1038" s="210"/>
      <c r="AE1038" s="210"/>
      <c r="AF1038" s="210"/>
      <c r="AG1038" s="210" t="s">
        <v>317</v>
      </c>
      <c r="AH1038" s="210"/>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2" x14ac:dyDescent="0.2">
      <c r="A1039" s="217"/>
      <c r="B1039" s="218"/>
      <c r="C1039" s="265" t="s">
        <v>1291</v>
      </c>
      <c r="D1039" s="255"/>
      <c r="E1039" s="256">
        <v>5</v>
      </c>
      <c r="F1039" s="220"/>
      <c r="G1039" s="220"/>
      <c r="H1039" s="220"/>
      <c r="I1039" s="220"/>
      <c r="J1039" s="220"/>
      <c r="K1039" s="220"/>
      <c r="L1039" s="220"/>
      <c r="M1039" s="220"/>
      <c r="N1039" s="219"/>
      <c r="O1039" s="219"/>
      <c r="P1039" s="219"/>
      <c r="Q1039" s="219"/>
      <c r="R1039" s="220"/>
      <c r="S1039" s="220"/>
      <c r="T1039" s="220"/>
      <c r="U1039" s="220"/>
      <c r="V1039" s="220"/>
      <c r="W1039" s="220"/>
      <c r="X1039" s="220"/>
      <c r="Y1039" s="220"/>
      <c r="Z1039" s="210"/>
      <c r="AA1039" s="210"/>
      <c r="AB1039" s="210"/>
      <c r="AC1039" s="210"/>
      <c r="AD1039" s="210"/>
      <c r="AE1039" s="210"/>
      <c r="AF1039" s="210"/>
      <c r="AG1039" s="210" t="s">
        <v>356</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1" x14ac:dyDescent="0.2">
      <c r="A1040" s="232">
        <v>160</v>
      </c>
      <c r="B1040" s="233" t="s">
        <v>1292</v>
      </c>
      <c r="C1040" s="250" t="s">
        <v>1293</v>
      </c>
      <c r="D1040" s="234" t="s">
        <v>823</v>
      </c>
      <c r="E1040" s="235">
        <v>3</v>
      </c>
      <c r="F1040" s="236"/>
      <c r="G1040" s="237">
        <f>ROUND(E1040*F1040,2)</f>
        <v>0</v>
      </c>
      <c r="H1040" s="236"/>
      <c r="I1040" s="237">
        <f>ROUND(E1040*H1040,2)</f>
        <v>0</v>
      </c>
      <c r="J1040" s="236"/>
      <c r="K1040" s="237">
        <f>ROUND(E1040*J1040,2)</f>
        <v>0</v>
      </c>
      <c r="L1040" s="237">
        <v>21</v>
      </c>
      <c r="M1040" s="237">
        <f>G1040*(1+L1040/100)</f>
        <v>0</v>
      </c>
      <c r="N1040" s="235">
        <v>0</v>
      </c>
      <c r="O1040" s="235">
        <f>ROUND(E1040*N1040,2)</f>
        <v>0</v>
      </c>
      <c r="P1040" s="235">
        <v>0</v>
      </c>
      <c r="Q1040" s="235">
        <f>ROUND(E1040*P1040,2)</f>
        <v>0</v>
      </c>
      <c r="R1040" s="237"/>
      <c r="S1040" s="237" t="s">
        <v>313</v>
      </c>
      <c r="T1040" s="238" t="s">
        <v>303</v>
      </c>
      <c r="U1040" s="220">
        <v>0</v>
      </c>
      <c r="V1040" s="220">
        <f>ROUND(E1040*U1040,2)</f>
        <v>0</v>
      </c>
      <c r="W1040" s="220"/>
      <c r="X1040" s="220" t="s">
        <v>314</v>
      </c>
      <c r="Y1040" s="220" t="s">
        <v>305</v>
      </c>
      <c r="Z1040" s="210"/>
      <c r="AA1040" s="210"/>
      <c r="AB1040" s="210"/>
      <c r="AC1040" s="210"/>
      <c r="AD1040" s="210"/>
      <c r="AE1040" s="210"/>
      <c r="AF1040" s="210"/>
      <c r="AG1040" s="210" t="s">
        <v>315</v>
      </c>
      <c r="AH1040" s="210"/>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2" x14ac:dyDescent="0.2">
      <c r="A1041" s="217"/>
      <c r="B1041" s="218"/>
      <c r="C1041" s="265" t="s">
        <v>1294</v>
      </c>
      <c r="D1041" s="255"/>
      <c r="E1041" s="256">
        <v>3</v>
      </c>
      <c r="F1041" s="220"/>
      <c r="G1041" s="220"/>
      <c r="H1041" s="220"/>
      <c r="I1041" s="220"/>
      <c r="J1041" s="220"/>
      <c r="K1041" s="220"/>
      <c r="L1041" s="220"/>
      <c r="M1041" s="220"/>
      <c r="N1041" s="219"/>
      <c r="O1041" s="219"/>
      <c r="P1041" s="219"/>
      <c r="Q1041" s="219"/>
      <c r="R1041" s="220"/>
      <c r="S1041" s="220"/>
      <c r="T1041" s="220"/>
      <c r="U1041" s="220"/>
      <c r="V1041" s="220"/>
      <c r="W1041" s="220"/>
      <c r="X1041" s="220"/>
      <c r="Y1041" s="220"/>
      <c r="Z1041" s="210"/>
      <c r="AA1041" s="210"/>
      <c r="AB1041" s="210"/>
      <c r="AC1041" s="210"/>
      <c r="AD1041" s="210"/>
      <c r="AE1041" s="210"/>
      <c r="AF1041" s="210"/>
      <c r="AG1041" s="210" t="s">
        <v>356</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1" x14ac:dyDescent="0.2">
      <c r="A1042" s="232">
        <v>161</v>
      </c>
      <c r="B1042" s="233" t="s">
        <v>1295</v>
      </c>
      <c r="C1042" s="250" t="s">
        <v>1296</v>
      </c>
      <c r="D1042" s="234" t="s">
        <v>823</v>
      </c>
      <c r="E1042" s="235">
        <v>2</v>
      </c>
      <c r="F1042" s="236"/>
      <c r="G1042" s="237">
        <f>ROUND(E1042*F1042,2)</f>
        <v>0</v>
      </c>
      <c r="H1042" s="236"/>
      <c r="I1042" s="237">
        <f>ROUND(E1042*H1042,2)</f>
        <v>0</v>
      </c>
      <c r="J1042" s="236"/>
      <c r="K1042" s="237">
        <f>ROUND(E1042*J1042,2)</f>
        <v>0</v>
      </c>
      <c r="L1042" s="237">
        <v>21</v>
      </c>
      <c r="M1042" s="237">
        <f>G1042*(1+L1042/100)</f>
        <v>0</v>
      </c>
      <c r="N1042" s="235">
        <v>0</v>
      </c>
      <c r="O1042" s="235">
        <f>ROUND(E1042*N1042,2)</f>
        <v>0</v>
      </c>
      <c r="P1042" s="235">
        <v>0</v>
      </c>
      <c r="Q1042" s="235">
        <f>ROUND(E1042*P1042,2)</f>
        <v>0</v>
      </c>
      <c r="R1042" s="237"/>
      <c r="S1042" s="237" t="s">
        <v>313</v>
      </c>
      <c r="T1042" s="238" t="s">
        <v>303</v>
      </c>
      <c r="U1042" s="220">
        <v>0</v>
      </c>
      <c r="V1042" s="220">
        <f>ROUND(E1042*U1042,2)</f>
        <v>0</v>
      </c>
      <c r="W1042" s="220"/>
      <c r="X1042" s="220" t="s">
        <v>314</v>
      </c>
      <c r="Y1042" s="220" t="s">
        <v>305</v>
      </c>
      <c r="Z1042" s="210"/>
      <c r="AA1042" s="210"/>
      <c r="AB1042" s="210"/>
      <c r="AC1042" s="210"/>
      <c r="AD1042" s="210"/>
      <c r="AE1042" s="210"/>
      <c r="AF1042" s="210"/>
      <c r="AG1042" s="210" t="s">
        <v>315</v>
      </c>
      <c r="AH1042" s="210"/>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2" x14ac:dyDescent="0.2">
      <c r="A1043" s="217"/>
      <c r="B1043" s="218"/>
      <c r="C1043" s="251" t="s">
        <v>1290</v>
      </c>
      <c r="D1043" s="247"/>
      <c r="E1043" s="247"/>
      <c r="F1043" s="247"/>
      <c r="G1043" s="247"/>
      <c r="H1043" s="220"/>
      <c r="I1043" s="220"/>
      <c r="J1043" s="220"/>
      <c r="K1043" s="220"/>
      <c r="L1043" s="220"/>
      <c r="M1043" s="220"/>
      <c r="N1043" s="219"/>
      <c r="O1043" s="219"/>
      <c r="P1043" s="219"/>
      <c r="Q1043" s="219"/>
      <c r="R1043" s="220"/>
      <c r="S1043" s="220"/>
      <c r="T1043" s="220"/>
      <c r="U1043" s="220"/>
      <c r="V1043" s="220"/>
      <c r="W1043" s="220"/>
      <c r="X1043" s="220"/>
      <c r="Y1043" s="220"/>
      <c r="Z1043" s="210"/>
      <c r="AA1043" s="210"/>
      <c r="AB1043" s="210"/>
      <c r="AC1043" s="210"/>
      <c r="AD1043" s="210"/>
      <c r="AE1043" s="210"/>
      <c r="AF1043" s="210"/>
      <c r="AG1043" s="210" t="s">
        <v>317</v>
      </c>
      <c r="AH1043" s="210"/>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2" x14ac:dyDescent="0.2">
      <c r="A1044" s="217"/>
      <c r="B1044" s="218"/>
      <c r="C1044" s="265" t="s">
        <v>1297</v>
      </c>
      <c r="D1044" s="255"/>
      <c r="E1044" s="256">
        <v>2</v>
      </c>
      <c r="F1044" s="220"/>
      <c r="G1044" s="220"/>
      <c r="H1044" s="220"/>
      <c r="I1044" s="220"/>
      <c r="J1044" s="220"/>
      <c r="K1044" s="220"/>
      <c r="L1044" s="220"/>
      <c r="M1044" s="220"/>
      <c r="N1044" s="219"/>
      <c r="O1044" s="219"/>
      <c r="P1044" s="219"/>
      <c r="Q1044" s="219"/>
      <c r="R1044" s="220"/>
      <c r="S1044" s="220"/>
      <c r="T1044" s="220"/>
      <c r="U1044" s="220"/>
      <c r="V1044" s="220"/>
      <c r="W1044" s="220"/>
      <c r="X1044" s="220"/>
      <c r="Y1044" s="220"/>
      <c r="Z1044" s="210"/>
      <c r="AA1044" s="210"/>
      <c r="AB1044" s="210"/>
      <c r="AC1044" s="210"/>
      <c r="AD1044" s="210"/>
      <c r="AE1044" s="210"/>
      <c r="AF1044" s="210"/>
      <c r="AG1044" s="210" t="s">
        <v>356</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1" x14ac:dyDescent="0.2">
      <c r="A1045" s="232">
        <v>162</v>
      </c>
      <c r="B1045" s="233" t="s">
        <v>1298</v>
      </c>
      <c r="C1045" s="250" t="s">
        <v>1299</v>
      </c>
      <c r="D1045" s="234" t="s">
        <v>823</v>
      </c>
      <c r="E1045" s="235">
        <v>1</v>
      </c>
      <c r="F1045" s="236"/>
      <c r="G1045" s="237">
        <f>ROUND(E1045*F1045,2)</f>
        <v>0</v>
      </c>
      <c r="H1045" s="236"/>
      <c r="I1045" s="237">
        <f>ROUND(E1045*H1045,2)</f>
        <v>0</v>
      </c>
      <c r="J1045" s="236"/>
      <c r="K1045" s="237">
        <f>ROUND(E1045*J1045,2)</f>
        <v>0</v>
      </c>
      <c r="L1045" s="237">
        <v>21</v>
      </c>
      <c r="M1045" s="237">
        <f>G1045*(1+L1045/100)</f>
        <v>0</v>
      </c>
      <c r="N1045" s="235">
        <v>0</v>
      </c>
      <c r="O1045" s="235">
        <f>ROUND(E1045*N1045,2)</f>
        <v>0</v>
      </c>
      <c r="P1045" s="235">
        <v>0</v>
      </c>
      <c r="Q1045" s="235">
        <f>ROUND(E1045*P1045,2)</f>
        <v>0</v>
      </c>
      <c r="R1045" s="237"/>
      <c r="S1045" s="237" t="s">
        <v>313</v>
      </c>
      <c r="T1045" s="238" t="s">
        <v>303</v>
      </c>
      <c r="U1045" s="220">
        <v>0</v>
      </c>
      <c r="V1045" s="220">
        <f>ROUND(E1045*U1045,2)</f>
        <v>0</v>
      </c>
      <c r="W1045" s="220"/>
      <c r="X1045" s="220" t="s">
        <v>314</v>
      </c>
      <c r="Y1045" s="220" t="s">
        <v>305</v>
      </c>
      <c r="Z1045" s="210"/>
      <c r="AA1045" s="210"/>
      <c r="AB1045" s="210"/>
      <c r="AC1045" s="210"/>
      <c r="AD1045" s="210"/>
      <c r="AE1045" s="210"/>
      <c r="AF1045" s="210"/>
      <c r="AG1045" s="210" t="s">
        <v>315</v>
      </c>
      <c r="AH1045" s="210"/>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2" x14ac:dyDescent="0.2">
      <c r="A1046" s="217"/>
      <c r="B1046" s="218"/>
      <c r="C1046" s="251" t="s">
        <v>1290</v>
      </c>
      <c r="D1046" s="247"/>
      <c r="E1046" s="247"/>
      <c r="F1046" s="247"/>
      <c r="G1046" s="247"/>
      <c r="H1046" s="220"/>
      <c r="I1046" s="220"/>
      <c r="J1046" s="220"/>
      <c r="K1046" s="220"/>
      <c r="L1046" s="220"/>
      <c r="M1046" s="220"/>
      <c r="N1046" s="219"/>
      <c r="O1046" s="219"/>
      <c r="P1046" s="219"/>
      <c r="Q1046" s="219"/>
      <c r="R1046" s="220"/>
      <c r="S1046" s="220"/>
      <c r="T1046" s="220"/>
      <c r="U1046" s="220"/>
      <c r="V1046" s="220"/>
      <c r="W1046" s="220"/>
      <c r="X1046" s="220"/>
      <c r="Y1046" s="220"/>
      <c r="Z1046" s="210"/>
      <c r="AA1046" s="210"/>
      <c r="AB1046" s="210"/>
      <c r="AC1046" s="210"/>
      <c r="AD1046" s="210"/>
      <c r="AE1046" s="210"/>
      <c r="AF1046" s="210"/>
      <c r="AG1046" s="210" t="s">
        <v>317</v>
      </c>
      <c r="AH1046" s="210"/>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2" x14ac:dyDescent="0.2">
      <c r="A1047" s="217"/>
      <c r="B1047" s="218"/>
      <c r="C1047" s="265" t="s">
        <v>1300</v>
      </c>
      <c r="D1047" s="255"/>
      <c r="E1047" s="256">
        <v>1</v>
      </c>
      <c r="F1047" s="220"/>
      <c r="G1047" s="220"/>
      <c r="H1047" s="220"/>
      <c r="I1047" s="220"/>
      <c r="J1047" s="220"/>
      <c r="K1047" s="220"/>
      <c r="L1047" s="220"/>
      <c r="M1047" s="220"/>
      <c r="N1047" s="219"/>
      <c r="O1047" s="219"/>
      <c r="P1047" s="219"/>
      <c r="Q1047" s="219"/>
      <c r="R1047" s="220"/>
      <c r="S1047" s="220"/>
      <c r="T1047" s="220"/>
      <c r="U1047" s="220"/>
      <c r="V1047" s="220"/>
      <c r="W1047" s="220"/>
      <c r="X1047" s="220"/>
      <c r="Y1047" s="220"/>
      <c r="Z1047" s="210"/>
      <c r="AA1047" s="210"/>
      <c r="AB1047" s="210"/>
      <c r="AC1047" s="210"/>
      <c r="AD1047" s="210"/>
      <c r="AE1047" s="210"/>
      <c r="AF1047" s="210"/>
      <c r="AG1047" s="210" t="s">
        <v>356</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1" x14ac:dyDescent="0.2">
      <c r="A1048" s="232">
        <v>163</v>
      </c>
      <c r="B1048" s="233" t="s">
        <v>1301</v>
      </c>
      <c r="C1048" s="250" t="s">
        <v>1302</v>
      </c>
      <c r="D1048" s="234" t="s">
        <v>823</v>
      </c>
      <c r="E1048" s="235">
        <v>2</v>
      </c>
      <c r="F1048" s="236"/>
      <c r="G1048" s="237">
        <f>ROUND(E1048*F1048,2)</f>
        <v>0</v>
      </c>
      <c r="H1048" s="236"/>
      <c r="I1048" s="237">
        <f>ROUND(E1048*H1048,2)</f>
        <v>0</v>
      </c>
      <c r="J1048" s="236"/>
      <c r="K1048" s="237">
        <f>ROUND(E1048*J1048,2)</f>
        <v>0</v>
      </c>
      <c r="L1048" s="237">
        <v>21</v>
      </c>
      <c r="M1048" s="237">
        <f>G1048*(1+L1048/100)</f>
        <v>0</v>
      </c>
      <c r="N1048" s="235">
        <v>0</v>
      </c>
      <c r="O1048" s="235">
        <f>ROUND(E1048*N1048,2)</f>
        <v>0</v>
      </c>
      <c r="P1048" s="235">
        <v>0</v>
      </c>
      <c r="Q1048" s="235">
        <f>ROUND(E1048*P1048,2)</f>
        <v>0</v>
      </c>
      <c r="R1048" s="237"/>
      <c r="S1048" s="237" t="s">
        <v>313</v>
      </c>
      <c r="T1048" s="238" t="s">
        <v>303</v>
      </c>
      <c r="U1048" s="220">
        <v>0</v>
      </c>
      <c r="V1048" s="220">
        <f>ROUND(E1048*U1048,2)</f>
        <v>0</v>
      </c>
      <c r="W1048" s="220"/>
      <c r="X1048" s="220" t="s">
        <v>314</v>
      </c>
      <c r="Y1048" s="220" t="s">
        <v>305</v>
      </c>
      <c r="Z1048" s="210"/>
      <c r="AA1048" s="210"/>
      <c r="AB1048" s="210"/>
      <c r="AC1048" s="210"/>
      <c r="AD1048" s="210"/>
      <c r="AE1048" s="210"/>
      <c r="AF1048" s="210"/>
      <c r="AG1048" s="210" t="s">
        <v>315</v>
      </c>
      <c r="AH1048" s="210"/>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2" x14ac:dyDescent="0.2">
      <c r="A1049" s="217"/>
      <c r="B1049" s="218"/>
      <c r="C1049" s="251" t="s">
        <v>1290</v>
      </c>
      <c r="D1049" s="247"/>
      <c r="E1049" s="247"/>
      <c r="F1049" s="247"/>
      <c r="G1049" s="247"/>
      <c r="H1049" s="220"/>
      <c r="I1049" s="220"/>
      <c r="J1049" s="220"/>
      <c r="K1049" s="220"/>
      <c r="L1049" s="220"/>
      <c r="M1049" s="220"/>
      <c r="N1049" s="219"/>
      <c r="O1049" s="219"/>
      <c r="P1049" s="219"/>
      <c r="Q1049" s="219"/>
      <c r="R1049" s="220"/>
      <c r="S1049" s="220"/>
      <c r="T1049" s="220"/>
      <c r="U1049" s="220"/>
      <c r="V1049" s="220"/>
      <c r="W1049" s="220"/>
      <c r="X1049" s="220"/>
      <c r="Y1049" s="220"/>
      <c r="Z1049" s="210"/>
      <c r="AA1049" s="210"/>
      <c r="AB1049" s="210"/>
      <c r="AC1049" s="210"/>
      <c r="AD1049" s="210"/>
      <c r="AE1049" s="210"/>
      <c r="AF1049" s="210"/>
      <c r="AG1049" s="210" t="s">
        <v>317</v>
      </c>
      <c r="AH1049" s="210"/>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2" x14ac:dyDescent="0.2">
      <c r="A1050" s="217"/>
      <c r="B1050" s="218"/>
      <c r="C1050" s="265" t="s">
        <v>1303</v>
      </c>
      <c r="D1050" s="255"/>
      <c r="E1050" s="256">
        <v>2</v>
      </c>
      <c r="F1050" s="220"/>
      <c r="G1050" s="220"/>
      <c r="H1050" s="220"/>
      <c r="I1050" s="220"/>
      <c r="J1050" s="220"/>
      <c r="K1050" s="220"/>
      <c r="L1050" s="220"/>
      <c r="M1050" s="220"/>
      <c r="N1050" s="219"/>
      <c r="O1050" s="219"/>
      <c r="P1050" s="219"/>
      <c r="Q1050" s="219"/>
      <c r="R1050" s="220"/>
      <c r="S1050" s="220"/>
      <c r="T1050" s="220"/>
      <c r="U1050" s="220"/>
      <c r="V1050" s="220"/>
      <c r="W1050" s="220"/>
      <c r="X1050" s="220"/>
      <c r="Y1050" s="220"/>
      <c r="Z1050" s="210"/>
      <c r="AA1050" s="210"/>
      <c r="AB1050" s="210"/>
      <c r="AC1050" s="210"/>
      <c r="AD1050" s="210"/>
      <c r="AE1050" s="210"/>
      <c r="AF1050" s="210"/>
      <c r="AG1050" s="210" t="s">
        <v>356</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ht="22.5" outlineLevel="1" x14ac:dyDescent="0.2">
      <c r="A1051" s="232">
        <v>164</v>
      </c>
      <c r="B1051" s="233" t="s">
        <v>1304</v>
      </c>
      <c r="C1051" s="250" t="s">
        <v>1280</v>
      </c>
      <c r="D1051" s="234" t="s">
        <v>823</v>
      </c>
      <c r="E1051" s="235">
        <v>4</v>
      </c>
      <c r="F1051" s="236"/>
      <c r="G1051" s="237">
        <f>ROUND(E1051*F1051,2)</f>
        <v>0</v>
      </c>
      <c r="H1051" s="236"/>
      <c r="I1051" s="237">
        <f>ROUND(E1051*H1051,2)</f>
        <v>0</v>
      </c>
      <c r="J1051" s="236"/>
      <c r="K1051" s="237">
        <f>ROUND(E1051*J1051,2)</f>
        <v>0</v>
      </c>
      <c r="L1051" s="237">
        <v>21</v>
      </c>
      <c r="M1051" s="237">
        <f>G1051*(1+L1051/100)</f>
        <v>0</v>
      </c>
      <c r="N1051" s="235">
        <v>0</v>
      </c>
      <c r="O1051" s="235">
        <f>ROUND(E1051*N1051,2)</f>
        <v>0</v>
      </c>
      <c r="P1051" s="235">
        <v>0</v>
      </c>
      <c r="Q1051" s="235">
        <f>ROUND(E1051*P1051,2)</f>
        <v>0</v>
      </c>
      <c r="R1051" s="237"/>
      <c r="S1051" s="237" t="s">
        <v>313</v>
      </c>
      <c r="T1051" s="238" t="s">
        <v>303</v>
      </c>
      <c r="U1051" s="220">
        <v>0</v>
      </c>
      <c r="V1051" s="220">
        <f>ROUND(E1051*U1051,2)</f>
        <v>0</v>
      </c>
      <c r="W1051" s="220"/>
      <c r="X1051" s="220" t="s">
        <v>314</v>
      </c>
      <c r="Y1051" s="220" t="s">
        <v>305</v>
      </c>
      <c r="Z1051" s="210"/>
      <c r="AA1051" s="210"/>
      <c r="AB1051" s="210"/>
      <c r="AC1051" s="210"/>
      <c r="AD1051" s="210"/>
      <c r="AE1051" s="210"/>
      <c r="AF1051" s="210"/>
      <c r="AG1051" s="210" t="s">
        <v>315</v>
      </c>
      <c r="AH1051" s="210"/>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2" x14ac:dyDescent="0.2">
      <c r="A1052" s="217"/>
      <c r="B1052" s="218"/>
      <c r="C1052" s="265" t="s">
        <v>1305</v>
      </c>
      <c r="D1052" s="255"/>
      <c r="E1052" s="256">
        <v>4</v>
      </c>
      <c r="F1052" s="220"/>
      <c r="G1052" s="220"/>
      <c r="H1052" s="220"/>
      <c r="I1052" s="220"/>
      <c r="J1052" s="220"/>
      <c r="K1052" s="220"/>
      <c r="L1052" s="220"/>
      <c r="M1052" s="220"/>
      <c r="N1052" s="219"/>
      <c r="O1052" s="219"/>
      <c r="P1052" s="219"/>
      <c r="Q1052" s="219"/>
      <c r="R1052" s="220"/>
      <c r="S1052" s="220"/>
      <c r="T1052" s="220"/>
      <c r="U1052" s="220"/>
      <c r="V1052" s="220"/>
      <c r="W1052" s="220"/>
      <c r="X1052" s="220"/>
      <c r="Y1052" s="220"/>
      <c r="Z1052" s="210"/>
      <c r="AA1052" s="210"/>
      <c r="AB1052" s="210"/>
      <c r="AC1052" s="210"/>
      <c r="AD1052" s="210"/>
      <c r="AE1052" s="210"/>
      <c r="AF1052" s="210"/>
      <c r="AG1052" s="210" t="s">
        <v>356</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ht="22.5" outlineLevel="1" x14ac:dyDescent="0.2">
      <c r="A1053" s="232">
        <v>165</v>
      </c>
      <c r="B1053" s="233" t="s">
        <v>1306</v>
      </c>
      <c r="C1053" s="250" t="s">
        <v>1283</v>
      </c>
      <c r="D1053" s="234" t="s">
        <v>823</v>
      </c>
      <c r="E1053" s="235">
        <v>7</v>
      </c>
      <c r="F1053" s="236"/>
      <c r="G1053" s="237">
        <f>ROUND(E1053*F1053,2)</f>
        <v>0</v>
      </c>
      <c r="H1053" s="236"/>
      <c r="I1053" s="237">
        <f>ROUND(E1053*H1053,2)</f>
        <v>0</v>
      </c>
      <c r="J1053" s="236"/>
      <c r="K1053" s="237">
        <f>ROUND(E1053*J1053,2)</f>
        <v>0</v>
      </c>
      <c r="L1053" s="237">
        <v>21</v>
      </c>
      <c r="M1053" s="237">
        <f>G1053*(1+L1053/100)</f>
        <v>0</v>
      </c>
      <c r="N1053" s="235">
        <v>0</v>
      </c>
      <c r="O1053" s="235">
        <f>ROUND(E1053*N1053,2)</f>
        <v>0</v>
      </c>
      <c r="P1053" s="235">
        <v>0</v>
      </c>
      <c r="Q1053" s="235">
        <f>ROUND(E1053*P1053,2)</f>
        <v>0</v>
      </c>
      <c r="R1053" s="237"/>
      <c r="S1053" s="237" t="s">
        <v>313</v>
      </c>
      <c r="T1053" s="238" t="s">
        <v>303</v>
      </c>
      <c r="U1053" s="220">
        <v>0</v>
      </c>
      <c r="V1053" s="220">
        <f>ROUND(E1053*U1053,2)</f>
        <v>0</v>
      </c>
      <c r="W1053" s="220"/>
      <c r="X1053" s="220" t="s">
        <v>314</v>
      </c>
      <c r="Y1053" s="220" t="s">
        <v>305</v>
      </c>
      <c r="Z1053" s="210"/>
      <c r="AA1053" s="210"/>
      <c r="AB1053" s="210"/>
      <c r="AC1053" s="210"/>
      <c r="AD1053" s="210"/>
      <c r="AE1053" s="210"/>
      <c r="AF1053" s="210"/>
      <c r="AG1053" s="210" t="s">
        <v>315</v>
      </c>
      <c r="AH1053" s="210"/>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2" x14ac:dyDescent="0.2">
      <c r="A1054" s="217"/>
      <c r="B1054" s="218"/>
      <c r="C1054" s="265" t="s">
        <v>1307</v>
      </c>
      <c r="D1054" s="255"/>
      <c r="E1054" s="256">
        <v>7</v>
      </c>
      <c r="F1054" s="220"/>
      <c r="G1054" s="220"/>
      <c r="H1054" s="220"/>
      <c r="I1054" s="220"/>
      <c r="J1054" s="220"/>
      <c r="K1054" s="220"/>
      <c r="L1054" s="220"/>
      <c r="M1054" s="220"/>
      <c r="N1054" s="219"/>
      <c r="O1054" s="219"/>
      <c r="P1054" s="219"/>
      <c r="Q1054" s="219"/>
      <c r="R1054" s="220"/>
      <c r="S1054" s="220"/>
      <c r="T1054" s="220"/>
      <c r="U1054" s="220"/>
      <c r="V1054" s="220"/>
      <c r="W1054" s="220"/>
      <c r="X1054" s="220"/>
      <c r="Y1054" s="220"/>
      <c r="Z1054" s="210"/>
      <c r="AA1054" s="210"/>
      <c r="AB1054" s="210"/>
      <c r="AC1054" s="210"/>
      <c r="AD1054" s="210"/>
      <c r="AE1054" s="210"/>
      <c r="AF1054" s="210"/>
      <c r="AG1054" s="210" t="s">
        <v>356</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1" x14ac:dyDescent="0.2">
      <c r="A1055" s="232">
        <v>166</v>
      </c>
      <c r="B1055" s="233" t="s">
        <v>1308</v>
      </c>
      <c r="C1055" s="250" t="s">
        <v>1309</v>
      </c>
      <c r="D1055" s="234" t="s">
        <v>537</v>
      </c>
      <c r="E1055" s="235">
        <v>28.5</v>
      </c>
      <c r="F1055" s="236"/>
      <c r="G1055" s="237">
        <f>ROUND(E1055*F1055,2)</f>
        <v>0</v>
      </c>
      <c r="H1055" s="236"/>
      <c r="I1055" s="237">
        <f>ROUND(E1055*H1055,2)</f>
        <v>0</v>
      </c>
      <c r="J1055" s="236"/>
      <c r="K1055" s="237">
        <f>ROUND(E1055*J1055,2)</f>
        <v>0</v>
      </c>
      <c r="L1055" s="237">
        <v>21</v>
      </c>
      <c r="M1055" s="237">
        <f>G1055*(1+L1055/100)</f>
        <v>0</v>
      </c>
      <c r="N1055" s="235">
        <v>0</v>
      </c>
      <c r="O1055" s="235">
        <f>ROUND(E1055*N1055,2)</f>
        <v>0</v>
      </c>
      <c r="P1055" s="235">
        <v>0</v>
      </c>
      <c r="Q1055" s="235">
        <f>ROUND(E1055*P1055,2)</f>
        <v>0</v>
      </c>
      <c r="R1055" s="237"/>
      <c r="S1055" s="237" t="s">
        <v>313</v>
      </c>
      <c r="T1055" s="238" t="s">
        <v>303</v>
      </c>
      <c r="U1055" s="220">
        <v>0</v>
      </c>
      <c r="V1055" s="220">
        <f>ROUND(E1055*U1055,2)</f>
        <v>0</v>
      </c>
      <c r="W1055" s="220"/>
      <c r="X1055" s="220" t="s">
        <v>314</v>
      </c>
      <c r="Y1055" s="220" t="s">
        <v>305</v>
      </c>
      <c r="Z1055" s="210"/>
      <c r="AA1055" s="210"/>
      <c r="AB1055" s="210"/>
      <c r="AC1055" s="210"/>
      <c r="AD1055" s="210"/>
      <c r="AE1055" s="210"/>
      <c r="AF1055" s="210"/>
      <c r="AG1055" s="210" t="s">
        <v>315</v>
      </c>
      <c r="AH1055" s="210"/>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2" x14ac:dyDescent="0.2">
      <c r="A1056" s="217"/>
      <c r="B1056" s="218"/>
      <c r="C1056" s="265" t="s">
        <v>1310</v>
      </c>
      <c r="D1056" s="255"/>
      <c r="E1056" s="256">
        <v>28.5</v>
      </c>
      <c r="F1056" s="220"/>
      <c r="G1056" s="220"/>
      <c r="H1056" s="220"/>
      <c r="I1056" s="220"/>
      <c r="J1056" s="220"/>
      <c r="K1056" s="220"/>
      <c r="L1056" s="220"/>
      <c r="M1056" s="220"/>
      <c r="N1056" s="219"/>
      <c r="O1056" s="219"/>
      <c r="P1056" s="219"/>
      <c r="Q1056" s="219"/>
      <c r="R1056" s="220"/>
      <c r="S1056" s="220"/>
      <c r="T1056" s="220"/>
      <c r="U1056" s="220"/>
      <c r="V1056" s="220"/>
      <c r="W1056" s="220"/>
      <c r="X1056" s="220"/>
      <c r="Y1056" s="220"/>
      <c r="Z1056" s="210"/>
      <c r="AA1056" s="210"/>
      <c r="AB1056" s="210"/>
      <c r="AC1056" s="210"/>
      <c r="AD1056" s="210"/>
      <c r="AE1056" s="210"/>
      <c r="AF1056" s="210"/>
      <c r="AG1056" s="210" t="s">
        <v>356</v>
      </c>
      <c r="AH1056" s="210">
        <v>0</v>
      </c>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1" x14ac:dyDescent="0.2">
      <c r="A1057" s="232">
        <v>167</v>
      </c>
      <c r="B1057" s="233" t="s">
        <v>1311</v>
      </c>
      <c r="C1057" s="250" t="s">
        <v>1312</v>
      </c>
      <c r="D1057" s="234" t="s">
        <v>823</v>
      </c>
      <c r="E1057" s="235">
        <v>1</v>
      </c>
      <c r="F1057" s="236"/>
      <c r="G1057" s="237">
        <f>ROUND(E1057*F1057,2)</f>
        <v>0</v>
      </c>
      <c r="H1057" s="236"/>
      <c r="I1057" s="237">
        <f>ROUND(E1057*H1057,2)</f>
        <v>0</v>
      </c>
      <c r="J1057" s="236"/>
      <c r="K1057" s="237">
        <f>ROUND(E1057*J1057,2)</f>
        <v>0</v>
      </c>
      <c r="L1057" s="237">
        <v>21</v>
      </c>
      <c r="M1057" s="237">
        <f>G1057*(1+L1057/100)</f>
        <v>0</v>
      </c>
      <c r="N1057" s="235">
        <v>0</v>
      </c>
      <c r="O1057" s="235">
        <f>ROUND(E1057*N1057,2)</f>
        <v>0</v>
      </c>
      <c r="P1057" s="235">
        <v>0</v>
      </c>
      <c r="Q1057" s="235">
        <f>ROUND(E1057*P1057,2)</f>
        <v>0</v>
      </c>
      <c r="R1057" s="237"/>
      <c r="S1057" s="237" t="s">
        <v>313</v>
      </c>
      <c r="T1057" s="238" t="s">
        <v>303</v>
      </c>
      <c r="U1057" s="220">
        <v>0</v>
      </c>
      <c r="V1057" s="220">
        <f>ROUND(E1057*U1057,2)</f>
        <v>0</v>
      </c>
      <c r="W1057" s="220"/>
      <c r="X1057" s="220" t="s">
        <v>314</v>
      </c>
      <c r="Y1057" s="220" t="s">
        <v>305</v>
      </c>
      <c r="Z1057" s="210"/>
      <c r="AA1057" s="210"/>
      <c r="AB1057" s="210"/>
      <c r="AC1057" s="210"/>
      <c r="AD1057" s="210"/>
      <c r="AE1057" s="210"/>
      <c r="AF1057" s="210"/>
      <c r="AG1057" s="210" t="s">
        <v>315</v>
      </c>
      <c r="AH1057" s="210"/>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2" x14ac:dyDescent="0.2">
      <c r="A1058" s="217"/>
      <c r="B1058" s="218"/>
      <c r="C1058" s="265" t="s">
        <v>1313</v>
      </c>
      <c r="D1058" s="255"/>
      <c r="E1058" s="256">
        <v>1</v>
      </c>
      <c r="F1058" s="220"/>
      <c r="G1058" s="220"/>
      <c r="H1058" s="220"/>
      <c r="I1058" s="220"/>
      <c r="J1058" s="220"/>
      <c r="K1058" s="220"/>
      <c r="L1058" s="220"/>
      <c r="M1058" s="220"/>
      <c r="N1058" s="219"/>
      <c r="O1058" s="219"/>
      <c r="P1058" s="219"/>
      <c r="Q1058" s="219"/>
      <c r="R1058" s="220"/>
      <c r="S1058" s="220"/>
      <c r="T1058" s="220"/>
      <c r="U1058" s="220"/>
      <c r="V1058" s="220"/>
      <c r="W1058" s="220"/>
      <c r="X1058" s="220"/>
      <c r="Y1058" s="220"/>
      <c r="Z1058" s="210"/>
      <c r="AA1058" s="210"/>
      <c r="AB1058" s="210"/>
      <c r="AC1058" s="210"/>
      <c r="AD1058" s="210"/>
      <c r="AE1058" s="210"/>
      <c r="AF1058" s="210"/>
      <c r="AG1058" s="210" t="s">
        <v>356</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ht="22.5" outlineLevel="1" x14ac:dyDescent="0.2">
      <c r="A1059" s="232">
        <v>168</v>
      </c>
      <c r="B1059" s="233" t="s">
        <v>1314</v>
      </c>
      <c r="C1059" s="250" t="s">
        <v>1315</v>
      </c>
      <c r="D1059" s="234" t="s">
        <v>823</v>
      </c>
      <c r="E1059" s="235">
        <v>40</v>
      </c>
      <c r="F1059" s="236"/>
      <c r="G1059" s="237">
        <f>ROUND(E1059*F1059,2)</f>
        <v>0</v>
      </c>
      <c r="H1059" s="236"/>
      <c r="I1059" s="237">
        <f>ROUND(E1059*H1059,2)</f>
        <v>0</v>
      </c>
      <c r="J1059" s="236"/>
      <c r="K1059" s="237">
        <f>ROUND(E1059*J1059,2)</f>
        <v>0</v>
      </c>
      <c r="L1059" s="237">
        <v>21</v>
      </c>
      <c r="M1059" s="237">
        <f>G1059*(1+L1059/100)</f>
        <v>0</v>
      </c>
      <c r="N1059" s="235">
        <v>0</v>
      </c>
      <c r="O1059" s="235">
        <f>ROUND(E1059*N1059,2)</f>
        <v>0</v>
      </c>
      <c r="P1059" s="235">
        <v>0</v>
      </c>
      <c r="Q1059" s="235">
        <f>ROUND(E1059*P1059,2)</f>
        <v>0</v>
      </c>
      <c r="R1059" s="237"/>
      <c r="S1059" s="237" t="s">
        <v>313</v>
      </c>
      <c r="T1059" s="238" t="s">
        <v>303</v>
      </c>
      <c r="U1059" s="220">
        <v>0</v>
      </c>
      <c r="V1059" s="220">
        <f>ROUND(E1059*U1059,2)</f>
        <v>0</v>
      </c>
      <c r="W1059" s="220"/>
      <c r="X1059" s="220" t="s">
        <v>314</v>
      </c>
      <c r="Y1059" s="220" t="s">
        <v>305</v>
      </c>
      <c r="Z1059" s="210"/>
      <c r="AA1059" s="210"/>
      <c r="AB1059" s="210"/>
      <c r="AC1059" s="210"/>
      <c r="AD1059" s="210"/>
      <c r="AE1059" s="210"/>
      <c r="AF1059" s="210"/>
      <c r="AG1059" s="210" t="s">
        <v>315</v>
      </c>
      <c r="AH1059" s="210"/>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2" x14ac:dyDescent="0.2">
      <c r="A1060" s="217"/>
      <c r="B1060" s="218"/>
      <c r="C1060" s="265" t="s">
        <v>1316</v>
      </c>
      <c r="D1060" s="255"/>
      <c r="E1060" s="256">
        <v>40</v>
      </c>
      <c r="F1060" s="220"/>
      <c r="G1060" s="220"/>
      <c r="H1060" s="220"/>
      <c r="I1060" s="220"/>
      <c r="J1060" s="220"/>
      <c r="K1060" s="220"/>
      <c r="L1060" s="220"/>
      <c r="M1060" s="220"/>
      <c r="N1060" s="219"/>
      <c r="O1060" s="219"/>
      <c r="P1060" s="219"/>
      <c r="Q1060" s="219"/>
      <c r="R1060" s="220"/>
      <c r="S1060" s="220"/>
      <c r="T1060" s="220"/>
      <c r="U1060" s="220"/>
      <c r="V1060" s="220"/>
      <c r="W1060" s="220"/>
      <c r="X1060" s="220"/>
      <c r="Y1060" s="220"/>
      <c r="Z1060" s="210"/>
      <c r="AA1060" s="210"/>
      <c r="AB1060" s="210"/>
      <c r="AC1060" s="210"/>
      <c r="AD1060" s="210"/>
      <c r="AE1060" s="210"/>
      <c r="AF1060" s="210"/>
      <c r="AG1060" s="210" t="s">
        <v>356</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1" x14ac:dyDescent="0.2">
      <c r="A1061" s="232">
        <v>169</v>
      </c>
      <c r="B1061" s="233" t="s">
        <v>1317</v>
      </c>
      <c r="C1061" s="250" t="s">
        <v>1318</v>
      </c>
      <c r="D1061" s="234" t="s">
        <v>823</v>
      </c>
      <c r="E1061" s="235">
        <v>2</v>
      </c>
      <c r="F1061" s="236"/>
      <c r="G1061" s="237">
        <f>ROUND(E1061*F1061,2)</f>
        <v>0</v>
      </c>
      <c r="H1061" s="236"/>
      <c r="I1061" s="237">
        <f>ROUND(E1061*H1061,2)</f>
        <v>0</v>
      </c>
      <c r="J1061" s="236"/>
      <c r="K1061" s="237">
        <f>ROUND(E1061*J1061,2)</f>
        <v>0</v>
      </c>
      <c r="L1061" s="237">
        <v>21</v>
      </c>
      <c r="M1061" s="237">
        <f>G1061*(1+L1061/100)</f>
        <v>0</v>
      </c>
      <c r="N1061" s="235">
        <v>0</v>
      </c>
      <c r="O1061" s="235">
        <f>ROUND(E1061*N1061,2)</f>
        <v>0</v>
      </c>
      <c r="P1061" s="235">
        <v>0</v>
      </c>
      <c r="Q1061" s="235">
        <f>ROUND(E1061*P1061,2)</f>
        <v>0</v>
      </c>
      <c r="R1061" s="237"/>
      <c r="S1061" s="237" t="s">
        <v>313</v>
      </c>
      <c r="T1061" s="238" t="s">
        <v>303</v>
      </c>
      <c r="U1061" s="220">
        <v>0</v>
      </c>
      <c r="V1061" s="220">
        <f>ROUND(E1061*U1061,2)</f>
        <v>0</v>
      </c>
      <c r="W1061" s="220"/>
      <c r="X1061" s="220" t="s">
        <v>314</v>
      </c>
      <c r="Y1061" s="220" t="s">
        <v>305</v>
      </c>
      <c r="Z1061" s="210"/>
      <c r="AA1061" s="210"/>
      <c r="AB1061" s="210"/>
      <c r="AC1061" s="210"/>
      <c r="AD1061" s="210"/>
      <c r="AE1061" s="210"/>
      <c r="AF1061" s="210"/>
      <c r="AG1061" s="210" t="s">
        <v>315</v>
      </c>
      <c r="AH1061" s="210"/>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2" x14ac:dyDescent="0.2">
      <c r="A1062" s="217"/>
      <c r="B1062" s="218"/>
      <c r="C1062" s="265" t="s">
        <v>1319</v>
      </c>
      <c r="D1062" s="255"/>
      <c r="E1062" s="256">
        <v>2</v>
      </c>
      <c r="F1062" s="220"/>
      <c r="G1062" s="220"/>
      <c r="H1062" s="220"/>
      <c r="I1062" s="220"/>
      <c r="J1062" s="220"/>
      <c r="K1062" s="220"/>
      <c r="L1062" s="220"/>
      <c r="M1062" s="220"/>
      <c r="N1062" s="219"/>
      <c r="O1062" s="219"/>
      <c r="P1062" s="219"/>
      <c r="Q1062" s="219"/>
      <c r="R1062" s="220"/>
      <c r="S1062" s="220"/>
      <c r="T1062" s="220"/>
      <c r="U1062" s="220"/>
      <c r="V1062" s="220"/>
      <c r="W1062" s="220"/>
      <c r="X1062" s="220"/>
      <c r="Y1062" s="220"/>
      <c r="Z1062" s="210"/>
      <c r="AA1062" s="210"/>
      <c r="AB1062" s="210"/>
      <c r="AC1062" s="210"/>
      <c r="AD1062" s="210"/>
      <c r="AE1062" s="210"/>
      <c r="AF1062" s="210"/>
      <c r="AG1062" s="210" t="s">
        <v>356</v>
      </c>
      <c r="AH1062" s="210">
        <v>0</v>
      </c>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1" x14ac:dyDescent="0.2">
      <c r="A1063" s="232">
        <v>170</v>
      </c>
      <c r="B1063" s="233" t="s">
        <v>1320</v>
      </c>
      <c r="C1063" s="250" t="s">
        <v>1321</v>
      </c>
      <c r="D1063" s="234" t="s">
        <v>823</v>
      </c>
      <c r="E1063" s="235">
        <v>4</v>
      </c>
      <c r="F1063" s="236"/>
      <c r="G1063" s="237">
        <f>ROUND(E1063*F1063,2)</f>
        <v>0</v>
      </c>
      <c r="H1063" s="236"/>
      <c r="I1063" s="237">
        <f>ROUND(E1063*H1063,2)</f>
        <v>0</v>
      </c>
      <c r="J1063" s="236"/>
      <c r="K1063" s="237">
        <f>ROUND(E1063*J1063,2)</f>
        <v>0</v>
      </c>
      <c r="L1063" s="237">
        <v>21</v>
      </c>
      <c r="M1063" s="237">
        <f>G1063*(1+L1063/100)</f>
        <v>0</v>
      </c>
      <c r="N1063" s="235">
        <v>0</v>
      </c>
      <c r="O1063" s="235">
        <f>ROUND(E1063*N1063,2)</f>
        <v>0</v>
      </c>
      <c r="P1063" s="235">
        <v>0</v>
      </c>
      <c r="Q1063" s="235">
        <f>ROUND(E1063*P1063,2)</f>
        <v>0</v>
      </c>
      <c r="R1063" s="237"/>
      <c r="S1063" s="237" t="s">
        <v>313</v>
      </c>
      <c r="T1063" s="238" t="s">
        <v>303</v>
      </c>
      <c r="U1063" s="220">
        <v>0</v>
      </c>
      <c r="V1063" s="220">
        <f>ROUND(E1063*U1063,2)</f>
        <v>0</v>
      </c>
      <c r="W1063" s="220"/>
      <c r="X1063" s="220" t="s">
        <v>314</v>
      </c>
      <c r="Y1063" s="220" t="s">
        <v>305</v>
      </c>
      <c r="Z1063" s="210"/>
      <c r="AA1063" s="210"/>
      <c r="AB1063" s="210"/>
      <c r="AC1063" s="210"/>
      <c r="AD1063" s="210"/>
      <c r="AE1063" s="210"/>
      <c r="AF1063" s="210"/>
      <c r="AG1063" s="210" t="s">
        <v>315</v>
      </c>
      <c r="AH1063" s="210"/>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2" x14ac:dyDescent="0.2">
      <c r="A1064" s="217"/>
      <c r="B1064" s="218"/>
      <c r="C1064" s="265" t="s">
        <v>1322</v>
      </c>
      <c r="D1064" s="255"/>
      <c r="E1064" s="256">
        <v>4</v>
      </c>
      <c r="F1064" s="220"/>
      <c r="G1064" s="220"/>
      <c r="H1064" s="220"/>
      <c r="I1064" s="220"/>
      <c r="J1064" s="220"/>
      <c r="K1064" s="220"/>
      <c r="L1064" s="220"/>
      <c r="M1064" s="220"/>
      <c r="N1064" s="219"/>
      <c r="O1064" s="219"/>
      <c r="P1064" s="219"/>
      <c r="Q1064" s="219"/>
      <c r="R1064" s="220"/>
      <c r="S1064" s="220"/>
      <c r="T1064" s="220"/>
      <c r="U1064" s="220"/>
      <c r="V1064" s="220"/>
      <c r="W1064" s="220"/>
      <c r="X1064" s="220"/>
      <c r="Y1064" s="220"/>
      <c r="Z1064" s="210"/>
      <c r="AA1064" s="210"/>
      <c r="AB1064" s="210"/>
      <c r="AC1064" s="210"/>
      <c r="AD1064" s="210"/>
      <c r="AE1064" s="210"/>
      <c r="AF1064" s="210"/>
      <c r="AG1064" s="210" t="s">
        <v>356</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ht="22.5" outlineLevel="1" x14ac:dyDescent="0.2">
      <c r="A1065" s="232">
        <v>171</v>
      </c>
      <c r="B1065" s="233" t="s">
        <v>1323</v>
      </c>
      <c r="C1065" s="250" t="s">
        <v>1324</v>
      </c>
      <c r="D1065" s="234" t="s">
        <v>823</v>
      </c>
      <c r="E1065" s="235">
        <v>49</v>
      </c>
      <c r="F1065" s="236"/>
      <c r="G1065" s="237">
        <f>ROUND(E1065*F1065,2)</f>
        <v>0</v>
      </c>
      <c r="H1065" s="236"/>
      <c r="I1065" s="237">
        <f>ROUND(E1065*H1065,2)</f>
        <v>0</v>
      </c>
      <c r="J1065" s="236"/>
      <c r="K1065" s="237">
        <f>ROUND(E1065*J1065,2)</f>
        <v>0</v>
      </c>
      <c r="L1065" s="237">
        <v>21</v>
      </c>
      <c r="M1065" s="237">
        <f>G1065*(1+L1065/100)</f>
        <v>0</v>
      </c>
      <c r="N1065" s="235">
        <v>0</v>
      </c>
      <c r="O1065" s="235">
        <f>ROUND(E1065*N1065,2)</f>
        <v>0</v>
      </c>
      <c r="P1065" s="235">
        <v>0</v>
      </c>
      <c r="Q1065" s="235">
        <f>ROUND(E1065*P1065,2)</f>
        <v>0</v>
      </c>
      <c r="R1065" s="237"/>
      <c r="S1065" s="237" t="s">
        <v>313</v>
      </c>
      <c r="T1065" s="238" t="s">
        <v>303</v>
      </c>
      <c r="U1065" s="220">
        <v>0</v>
      </c>
      <c r="V1065" s="220">
        <f>ROUND(E1065*U1065,2)</f>
        <v>0</v>
      </c>
      <c r="W1065" s="220"/>
      <c r="X1065" s="220" t="s">
        <v>314</v>
      </c>
      <c r="Y1065" s="220" t="s">
        <v>305</v>
      </c>
      <c r="Z1065" s="210"/>
      <c r="AA1065" s="210"/>
      <c r="AB1065" s="210"/>
      <c r="AC1065" s="210"/>
      <c r="AD1065" s="210"/>
      <c r="AE1065" s="210"/>
      <c r="AF1065" s="210"/>
      <c r="AG1065" s="210" t="s">
        <v>315</v>
      </c>
      <c r="AH1065" s="210"/>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2" x14ac:dyDescent="0.2">
      <c r="A1066" s="217"/>
      <c r="B1066" s="218"/>
      <c r="C1066" s="265" t="s">
        <v>1325</v>
      </c>
      <c r="D1066" s="255"/>
      <c r="E1066" s="256">
        <v>49</v>
      </c>
      <c r="F1066" s="220"/>
      <c r="G1066" s="220"/>
      <c r="H1066" s="220"/>
      <c r="I1066" s="220"/>
      <c r="J1066" s="220"/>
      <c r="K1066" s="220"/>
      <c r="L1066" s="220"/>
      <c r="M1066" s="220"/>
      <c r="N1066" s="219"/>
      <c r="O1066" s="219"/>
      <c r="P1066" s="219"/>
      <c r="Q1066" s="219"/>
      <c r="R1066" s="220"/>
      <c r="S1066" s="220"/>
      <c r="T1066" s="220"/>
      <c r="U1066" s="220"/>
      <c r="V1066" s="220"/>
      <c r="W1066" s="220"/>
      <c r="X1066" s="220"/>
      <c r="Y1066" s="220"/>
      <c r="Z1066" s="210"/>
      <c r="AA1066" s="210"/>
      <c r="AB1066" s="210"/>
      <c r="AC1066" s="210"/>
      <c r="AD1066" s="210"/>
      <c r="AE1066" s="210"/>
      <c r="AF1066" s="210"/>
      <c r="AG1066" s="210" t="s">
        <v>356</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ht="22.5" outlineLevel="1" x14ac:dyDescent="0.2">
      <c r="A1067" s="232">
        <v>172</v>
      </c>
      <c r="B1067" s="233" t="s">
        <v>1326</v>
      </c>
      <c r="C1067" s="250" t="s">
        <v>1327</v>
      </c>
      <c r="D1067" s="234" t="s">
        <v>537</v>
      </c>
      <c r="E1067" s="235">
        <v>55</v>
      </c>
      <c r="F1067" s="236"/>
      <c r="G1067" s="237">
        <f>ROUND(E1067*F1067,2)</f>
        <v>0</v>
      </c>
      <c r="H1067" s="236"/>
      <c r="I1067" s="237">
        <f>ROUND(E1067*H1067,2)</f>
        <v>0</v>
      </c>
      <c r="J1067" s="236"/>
      <c r="K1067" s="237">
        <f>ROUND(E1067*J1067,2)</f>
        <v>0</v>
      </c>
      <c r="L1067" s="237">
        <v>21</v>
      </c>
      <c r="M1067" s="237">
        <f>G1067*(1+L1067/100)</f>
        <v>0</v>
      </c>
      <c r="N1067" s="235">
        <v>0</v>
      </c>
      <c r="O1067" s="235">
        <f>ROUND(E1067*N1067,2)</f>
        <v>0</v>
      </c>
      <c r="P1067" s="235">
        <v>0</v>
      </c>
      <c r="Q1067" s="235">
        <f>ROUND(E1067*P1067,2)</f>
        <v>0</v>
      </c>
      <c r="R1067" s="237"/>
      <c r="S1067" s="237" t="s">
        <v>313</v>
      </c>
      <c r="T1067" s="238" t="s">
        <v>303</v>
      </c>
      <c r="U1067" s="220">
        <v>0</v>
      </c>
      <c r="V1067" s="220">
        <f>ROUND(E1067*U1067,2)</f>
        <v>0</v>
      </c>
      <c r="W1067" s="220"/>
      <c r="X1067" s="220" t="s">
        <v>653</v>
      </c>
      <c r="Y1067" s="220" t="s">
        <v>305</v>
      </c>
      <c r="Z1067" s="210"/>
      <c r="AA1067" s="210"/>
      <c r="AB1067" s="210"/>
      <c r="AC1067" s="210"/>
      <c r="AD1067" s="210"/>
      <c r="AE1067" s="210"/>
      <c r="AF1067" s="210"/>
      <c r="AG1067" s="210" t="s">
        <v>654</v>
      </c>
      <c r="AH1067" s="210"/>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2" x14ac:dyDescent="0.2">
      <c r="A1068" s="217"/>
      <c r="B1068" s="218"/>
      <c r="C1068" s="265" t="s">
        <v>1328</v>
      </c>
      <c r="D1068" s="255"/>
      <c r="E1068" s="256">
        <v>55</v>
      </c>
      <c r="F1068" s="220"/>
      <c r="G1068" s="220"/>
      <c r="H1068" s="220"/>
      <c r="I1068" s="220"/>
      <c r="J1068" s="220"/>
      <c r="K1068" s="220"/>
      <c r="L1068" s="220"/>
      <c r="M1068" s="220"/>
      <c r="N1068" s="219"/>
      <c r="O1068" s="219"/>
      <c r="P1068" s="219"/>
      <c r="Q1068" s="219"/>
      <c r="R1068" s="220"/>
      <c r="S1068" s="220"/>
      <c r="T1068" s="220"/>
      <c r="U1068" s="220"/>
      <c r="V1068" s="220"/>
      <c r="W1068" s="220"/>
      <c r="X1068" s="220"/>
      <c r="Y1068" s="220"/>
      <c r="Z1068" s="210"/>
      <c r="AA1068" s="210"/>
      <c r="AB1068" s="210"/>
      <c r="AC1068" s="210"/>
      <c r="AD1068" s="210"/>
      <c r="AE1068" s="210"/>
      <c r="AF1068" s="210"/>
      <c r="AG1068" s="210" t="s">
        <v>356</v>
      </c>
      <c r="AH1068" s="210">
        <v>0</v>
      </c>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1" x14ac:dyDescent="0.2">
      <c r="A1069" s="232">
        <v>173</v>
      </c>
      <c r="B1069" s="233" t="s">
        <v>1329</v>
      </c>
      <c r="C1069" s="250" t="s">
        <v>1330</v>
      </c>
      <c r="D1069" s="234" t="s">
        <v>320</v>
      </c>
      <c r="E1069" s="235">
        <v>1</v>
      </c>
      <c r="F1069" s="236"/>
      <c r="G1069" s="237">
        <f>ROUND(E1069*F1069,2)</f>
        <v>0</v>
      </c>
      <c r="H1069" s="236"/>
      <c r="I1069" s="237">
        <f>ROUND(E1069*H1069,2)</f>
        <v>0</v>
      </c>
      <c r="J1069" s="236"/>
      <c r="K1069" s="237">
        <f>ROUND(E1069*J1069,2)</f>
        <v>0</v>
      </c>
      <c r="L1069" s="237">
        <v>21</v>
      </c>
      <c r="M1069" s="237">
        <f>G1069*(1+L1069/100)</f>
        <v>0</v>
      </c>
      <c r="N1069" s="235">
        <v>2.1999999999999999E-2</v>
      </c>
      <c r="O1069" s="235">
        <f>ROUND(E1069*N1069,2)</f>
        <v>0.02</v>
      </c>
      <c r="P1069" s="235">
        <v>0</v>
      </c>
      <c r="Q1069" s="235">
        <f>ROUND(E1069*P1069,2)</f>
        <v>0</v>
      </c>
      <c r="R1069" s="237"/>
      <c r="S1069" s="237" t="s">
        <v>313</v>
      </c>
      <c r="T1069" s="238" t="s">
        <v>303</v>
      </c>
      <c r="U1069" s="220">
        <v>0</v>
      </c>
      <c r="V1069" s="220">
        <f>ROUND(E1069*U1069,2)</f>
        <v>0</v>
      </c>
      <c r="W1069" s="220"/>
      <c r="X1069" s="220" t="s">
        <v>653</v>
      </c>
      <c r="Y1069" s="220" t="s">
        <v>305</v>
      </c>
      <c r="Z1069" s="210"/>
      <c r="AA1069" s="210"/>
      <c r="AB1069" s="210"/>
      <c r="AC1069" s="210"/>
      <c r="AD1069" s="210"/>
      <c r="AE1069" s="210"/>
      <c r="AF1069" s="210"/>
      <c r="AG1069" s="210" t="s">
        <v>654</v>
      </c>
      <c r="AH1069" s="210"/>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2" x14ac:dyDescent="0.2">
      <c r="A1070" s="217"/>
      <c r="B1070" s="218"/>
      <c r="C1070" s="265" t="s">
        <v>1331</v>
      </c>
      <c r="D1070" s="255"/>
      <c r="E1070" s="256">
        <v>1</v>
      </c>
      <c r="F1070" s="220"/>
      <c r="G1070" s="220"/>
      <c r="H1070" s="220"/>
      <c r="I1070" s="220"/>
      <c r="J1070" s="220"/>
      <c r="K1070" s="220"/>
      <c r="L1070" s="220"/>
      <c r="M1070" s="220"/>
      <c r="N1070" s="219"/>
      <c r="O1070" s="219"/>
      <c r="P1070" s="219"/>
      <c r="Q1070" s="219"/>
      <c r="R1070" s="220"/>
      <c r="S1070" s="220"/>
      <c r="T1070" s="220"/>
      <c r="U1070" s="220"/>
      <c r="V1070" s="220"/>
      <c r="W1070" s="220"/>
      <c r="X1070" s="220"/>
      <c r="Y1070" s="220"/>
      <c r="Z1070" s="210"/>
      <c r="AA1070" s="210"/>
      <c r="AB1070" s="210"/>
      <c r="AC1070" s="210"/>
      <c r="AD1070" s="210"/>
      <c r="AE1070" s="210"/>
      <c r="AF1070" s="210"/>
      <c r="AG1070" s="210" t="s">
        <v>356</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1" x14ac:dyDescent="0.2">
      <c r="A1071" s="232">
        <v>174</v>
      </c>
      <c r="B1071" s="233" t="s">
        <v>1332</v>
      </c>
      <c r="C1071" s="250" t="s">
        <v>1333</v>
      </c>
      <c r="D1071" s="234" t="s">
        <v>320</v>
      </c>
      <c r="E1071" s="235">
        <v>3</v>
      </c>
      <c r="F1071" s="236"/>
      <c r="G1071" s="237">
        <f>ROUND(E1071*F1071,2)</f>
        <v>0</v>
      </c>
      <c r="H1071" s="236"/>
      <c r="I1071" s="237">
        <f>ROUND(E1071*H1071,2)</f>
        <v>0</v>
      </c>
      <c r="J1071" s="236"/>
      <c r="K1071" s="237">
        <f>ROUND(E1071*J1071,2)</f>
        <v>0</v>
      </c>
      <c r="L1071" s="237">
        <v>21</v>
      </c>
      <c r="M1071" s="237">
        <f>G1071*(1+L1071/100)</f>
        <v>0</v>
      </c>
      <c r="N1071" s="235">
        <v>2.1999999999999999E-2</v>
      </c>
      <c r="O1071" s="235">
        <f>ROUND(E1071*N1071,2)</f>
        <v>7.0000000000000007E-2</v>
      </c>
      <c r="P1071" s="235">
        <v>0</v>
      </c>
      <c r="Q1071" s="235">
        <f>ROUND(E1071*P1071,2)</f>
        <v>0</v>
      </c>
      <c r="R1071" s="237"/>
      <c r="S1071" s="237" t="s">
        <v>313</v>
      </c>
      <c r="T1071" s="238" t="s">
        <v>303</v>
      </c>
      <c r="U1071" s="220">
        <v>0</v>
      </c>
      <c r="V1071" s="220">
        <f>ROUND(E1071*U1071,2)</f>
        <v>0</v>
      </c>
      <c r="W1071" s="220"/>
      <c r="X1071" s="220" t="s">
        <v>653</v>
      </c>
      <c r="Y1071" s="220" t="s">
        <v>305</v>
      </c>
      <c r="Z1071" s="210"/>
      <c r="AA1071" s="210"/>
      <c r="AB1071" s="210"/>
      <c r="AC1071" s="210"/>
      <c r="AD1071" s="210"/>
      <c r="AE1071" s="210"/>
      <c r="AF1071" s="210"/>
      <c r="AG1071" s="210" t="s">
        <v>654</v>
      </c>
      <c r="AH1071" s="210"/>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2" x14ac:dyDescent="0.2">
      <c r="A1072" s="217"/>
      <c r="B1072" s="218"/>
      <c r="C1072" s="265" t="s">
        <v>1334</v>
      </c>
      <c r="D1072" s="255"/>
      <c r="E1072" s="256">
        <v>3</v>
      </c>
      <c r="F1072" s="220"/>
      <c r="G1072" s="220"/>
      <c r="H1072" s="220"/>
      <c r="I1072" s="220"/>
      <c r="J1072" s="220"/>
      <c r="K1072" s="220"/>
      <c r="L1072" s="220"/>
      <c r="M1072" s="220"/>
      <c r="N1072" s="219"/>
      <c r="O1072" s="219"/>
      <c r="P1072" s="219"/>
      <c r="Q1072" s="219"/>
      <c r="R1072" s="220"/>
      <c r="S1072" s="220"/>
      <c r="T1072" s="220"/>
      <c r="U1072" s="220"/>
      <c r="V1072" s="220"/>
      <c r="W1072" s="220"/>
      <c r="X1072" s="220"/>
      <c r="Y1072" s="220"/>
      <c r="Z1072" s="210"/>
      <c r="AA1072" s="210"/>
      <c r="AB1072" s="210"/>
      <c r="AC1072" s="210"/>
      <c r="AD1072" s="210"/>
      <c r="AE1072" s="210"/>
      <c r="AF1072" s="210"/>
      <c r="AG1072" s="210" t="s">
        <v>356</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1" x14ac:dyDescent="0.2">
      <c r="A1073" s="232">
        <v>175</v>
      </c>
      <c r="B1073" s="233" t="s">
        <v>1335</v>
      </c>
      <c r="C1073" s="250" t="s">
        <v>1336</v>
      </c>
      <c r="D1073" s="234" t="s">
        <v>320</v>
      </c>
      <c r="E1073" s="235">
        <v>1</v>
      </c>
      <c r="F1073" s="236"/>
      <c r="G1073" s="237">
        <f>ROUND(E1073*F1073,2)</f>
        <v>0</v>
      </c>
      <c r="H1073" s="236"/>
      <c r="I1073" s="237">
        <f>ROUND(E1073*H1073,2)</f>
        <v>0</v>
      </c>
      <c r="J1073" s="236"/>
      <c r="K1073" s="237">
        <f>ROUND(E1073*J1073,2)</f>
        <v>0</v>
      </c>
      <c r="L1073" s="237">
        <v>21</v>
      </c>
      <c r="M1073" s="237">
        <f>G1073*(1+L1073/100)</f>
        <v>0</v>
      </c>
      <c r="N1073" s="235">
        <v>2.1999999999999999E-2</v>
      </c>
      <c r="O1073" s="235">
        <f>ROUND(E1073*N1073,2)</f>
        <v>0.02</v>
      </c>
      <c r="P1073" s="235">
        <v>0</v>
      </c>
      <c r="Q1073" s="235">
        <f>ROUND(E1073*P1073,2)</f>
        <v>0</v>
      </c>
      <c r="R1073" s="237"/>
      <c r="S1073" s="237" t="s">
        <v>313</v>
      </c>
      <c r="T1073" s="238" t="s">
        <v>303</v>
      </c>
      <c r="U1073" s="220">
        <v>0</v>
      </c>
      <c r="V1073" s="220">
        <f>ROUND(E1073*U1073,2)</f>
        <v>0</v>
      </c>
      <c r="W1073" s="220"/>
      <c r="X1073" s="220" t="s">
        <v>653</v>
      </c>
      <c r="Y1073" s="220" t="s">
        <v>305</v>
      </c>
      <c r="Z1073" s="210"/>
      <c r="AA1073" s="210"/>
      <c r="AB1073" s="210"/>
      <c r="AC1073" s="210"/>
      <c r="AD1073" s="210"/>
      <c r="AE1073" s="210"/>
      <c r="AF1073" s="210"/>
      <c r="AG1073" s="210" t="s">
        <v>654</v>
      </c>
      <c r="AH1073" s="210"/>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2" x14ac:dyDescent="0.2">
      <c r="A1074" s="217"/>
      <c r="B1074" s="218"/>
      <c r="C1074" s="265" t="s">
        <v>1337</v>
      </c>
      <c r="D1074" s="255"/>
      <c r="E1074" s="256">
        <v>1</v>
      </c>
      <c r="F1074" s="220"/>
      <c r="G1074" s="220"/>
      <c r="H1074" s="220"/>
      <c r="I1074" s="220"/>
      <c r="J1074" s="220"/>
      <c r="K1074" s="220"/>
      <c r="L1074" s="220"/>
      <c r="M1074" s="220"/>
      <c r="N1074" s="219"/>
      <c r="O1074" s="219"/>
      <c r="P1074" s="219"/>
      <c r="Q1074" s="219"/>
      <c r="R1074" s="220"/>
      <c r="S1074" s="220"/>
      <c r="T1074" s="220"/>
      <c r="U1074" s="220"/>
      <c r="V1074" s="220"/>
      <c r="W1074" s="220"/>
      <c r="X1074" s="220"/>
      <c r="Y1074" s="220"/>
      <c r="Z1074" s="210"/>
      <c r="AA1074" s="210"/>
      <c r="AB1074" s="210"/>
      <c r="AC1074" s="210"/>
      <c r="AD1074" s="210"/>
      <c r="AE1074" s="210"/>
      <c r="AF1074" s="210"/>
      <c r="AG1074" s="210" t="s">
        <v>356</v>
      </c>
      <c r="AH1074" s="210">
        <v>0</v>
      </c>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1" x14ac:dyDescent="0.2">
      <c r="A1075" s="232">
        <v>176</v>
      </c>
      <c r="B1075" s="233" t="s">
        <v>1338</v>
      </c>
      <c r="C1075" s="250" t="s">
        <v>1339</v>
      </c>
      <c r="D1075" s="234" t="s">
        <v>320</v>
      </c>
      <c r="E1075" s="235">
        <v>2</v>
      </c>
      <c r="F1075" s="236"/>
      <c r="G1075" s="237">
        <f>ROUND(E1075*F1075,2)</f>
        <v>0</v>
      </c>
      <c r="H1075" s="236"/>
      <c r="I1075" s="237">
        <f>ROUND(E1075*H1075,2)</f>
        <v>0</v>
      </c>
      <c r="J1075" s="236"/>
      <c r="K1075" s="237">
        <f>ROUND(E1075*J1075,2)</f>
        <v>0</v>
      </c>
      <c r="L1075" s="237">
        <v>21</v>
      </c>
      <c r="M1075" s="237">
        <f>G1075*(1+L1075/100)</f>
        <v>0</v>
      </c>
      <c r="N1075" s="235">
        <v>2.1999999999999999E-2</v>
      </c>
      <c r="O1075" s="235">
        <f>ROUND(E1075*N1075,2)</f>
        <v>0.04</v>
      </c>
      <c r="P1075" s="235">
        <v>0</v>
      </c>
      <c r="Q1075" s="235">
        <f>ROUND(E1075*P1075,2)</f>
        <v>0</v>
      </c>
      <c r="R1075" s="237"/>
      <c r="S1075" s="237" t="s">
        <v>313</v>
      </c>
      <c r="T1075" s="238" t="s">
        <v>303</v>
      </c>
      <c r="U1075" s="220">
        <v>0</v>
      </c>
      <c r="V1075" s="220">
        <f>ROUND(E1075*U1075,2)</f>
        <v>0</v>
      </c>
      <c r="W1075" s="220"/>
      <c r="X1075" s="220" t="s">
        <v>653</v>
      </c>
      <c r="Y1075" s="220" t="s">
        <v>305</v>
      </c>
      <c r="Z1075" s="210"/>
      <c r="AA1075" s="210"/>
      <c r="AB1075" s="210"/>
      <c r="AC1075" s="210"/>
      <c r="AD1075" s="210"/>
      <c r="AE1075" s="210"/>
      <c r="AF1075" s="210"/>
      <c r="AG1075" s="210" t="s">
        <v>654</v>
      </c>
      <c r="AH1075" s="210"/>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2" x14ac:dyDescent="0.2">
      <c r="A1076" s="217"/>
      <c r="B1076" s="218"/>
      <c r="C1076" s="265" t="s">
        <v>1340</v>
      </c>
      <c r="D1076" s="255"/>
      <c r="E1076" s="256">
        <v>2</v>
      </c>
      <c r="F1076" s="220"/>
      <c r="G1076" s="220"/>
      <c r="H1076" s="220"/>
      <c r="I1076" s="220"/>
      <c r="J1076" s="220"/>
      <c r="K1076" s="220"/>
      <c r="L1076" s="220"/>
      <c r="M1076" s="220"/>
      <c r="N1076" s="219"/>
      <c r="O1076" s="219"/>
      <c r="P1076" s="219"/>
      <c r="Q1076" s="219"/>
      <c r="R1076" s="220"/>
      <c r="S1076" s="220"/>
      <c r="T1076" s="220"/>
      <c r="U1076" s="220"/>
      <c r="V1076" s="220"/>
      <c r="W1076" s="220"/>
      <c r="X1076" s="220"/>
      <c r="Y1076" s="220"/>
      <c r="Z1076" s="210"/>
      <c r="AA1076" s="210"/>
      <c r="AB1076" s="210"/>
      <c r="AC1076" s="210"/>
      <c r="AD1076" s="210"/>
      <c r="AE1076" s="210"/>
      <c r="AF1076" s="210"/>
      <c r="AG1076" s="210" t="s">
        <v>356</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ht="22.5" outlineLevel="1" x14ac:dyDescent="0.2">
      <c r="A1077" s="232">
        <v>177</v>
      </c>
      <c r="B1077" s="233" t="s">
        <v>1341</v>
      </c>
      <c r="C1077" s="250" t="s">
        <v>1342</v>
      </c>
      <c r="D1077" s="234" t="s">
        <v>320</v>
      </c>
      <c r="E1077" s="235">
        <v>1</v>
      </c>
      <c r="F1077" s="236"/>
      <c r="G1077" s="237">
        <f>ROUND(E1077*F1077,2)</f>
        <v>0</v>
      </c>
      <c r="H1077" s="236"/>
      <c r="I1077" s="237">
        <f>ROUND(E1077*H1077,2)</f>
        <v>0</v>
      </c>
      <c r="J1077" s="236"/>
      <c r="K1077" s="237">
        <f>ROUND(E1077*J1077,2)</f>
        <v>0</v>
      </c>
      <c r="L1077" s="237">
        <v>21</v>
      </c>
      <c r="M1077" s="237">
        <f>G1077*(1+L1077/100)</f>
        <v>0</v>
      </c>
      <c r="N1077" s="235">
        <v>2.1999999999999999E-2</v>
      </c>
      <c r="O1077" s="235">
        <f>ROUND(E1077*N1077,2)</f>
        <v>0.02</v>
      </c>
      <c r="P1077" s="235">
        <v>0</v>
      </c>
      <c r="Q1077" s="235">
        <f>ROUND(E1077*P1077,2)</f>
        <v>0</v>
      </c>
      <c r="R1077" s="237"/>
      <c r="S1077" s="237" t="s">
        <v>313</v>
      </c>
      <c r="T1077" s="238" t="s">
        <v>303</v>
      </c>
      <c r="U1077" s="220">
        <v>0</v>
      </c>
      <c r="V1077" s="220">
        <f>ROUND(E1077*U1077,2)</f>
        <v>0</v>
      </c>
      <c r="W1077" s="220"/>
      <c r="X1077" s="220" t="s">
        <v>653</v>
      </c>
      <c r="Y1077" s="220" t="s">
        <v>305</v>
      </c>
      <c r="Z1077" s="210"/>
      <c r="AA1077" s="210"/>
      <c r="AB1077" s="210"/>
      <c r="AC1077" s="210"/>
      <c r="AD1077" s="210"/>
      <c r="AE1077" s="210"/>
      <c r="AF1077" s="210"/>
      <c r="AG1077" s="210" t="s">
        <v>654</v>
      </c>
      <c r="AH1077" s="210"/>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2" x14ac:dyDescent="0.2">
      <c r="A1078" s="217"/>
      <c r="B1078" s="218"/>
      <c r="C1078" s="265" t="s">
        <v>1343</v>
      </c>
      <c r="D1078" s="255"/>
      <c r="E1078" s="256">
        <v>1</v>
      </c>
      <c r="F1078" s="220"/>
      <c r="G1078" s="220"/>
      <c r="H1078" s="220"/>
      <c r="I1078" s="220"/>
      <c r="J1078" s="220"/>
      <c r="K1078" s="220"/>
      <c r="L1078" s="220"/>
      <c r="M1078" s="220"/>
      <c r="N1078" s="219"/>
      <c r="O1078" s="219"/>
      <c r="P1078" s="219"/>
      <c r="Q1078" s="219"/>
      <c r="R1078" s="220"/>
      <c r="S1078" s="220"/>
      <c r="T1078" s="220"/>
      <c r="U1078" s="220"/>
      <c r="V1078" s="220"/>
      <c r="W1078" s="220"/>
      <c r="X1078" s="220"/>
      <c r="Y1078" s="220"/>
      <c r="Z1078" s="210"/>
      <c r="AA1078" s="210"/>
      <c r="AB1078" s="210"/>
      <c r="AC1078" s="210"/>
      <c r="AD1078" s="210"/>
      <c r="AE1078" s="210"/>
      <c r="AF1078" s="210"/>
      <c r="AG1078" s="210" t="s">
        <v>356</v>
      </c>
      <c r="AH1078" s="210">
        <v>0</v>
      </c>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1" x14ac:dyDescent="0.2">
      <c r="A1079" s="232">
        <v>178</v>
      </c>
      <c r="B1079" s="233" t="s">
        <v>1344</v>
      </c>
      <c r="C1079" s="250" t="s">
        <v>1345</v>
      </c>
      <c r="D1079" s="234" t="s">
        <v>320</v>
      </c>
      <c r="E1079" s="235">
        <v>1</v>
      </c>
      <c r="F1079" s="236"/>
      <c r="G1079" s="237">
        <f>ROUND(E1079*F1079,2)</f>
        <v>0</v>
      </c>
      <c r="H1079" s="236"/>
      <c r="I1079" s="237">
        <f>ROUND(E1079*H1079,2)</f>
        <v>0</v>
      </c>
      <c r="J1079" s="236"/>
      <c r="K1079" s="237">
        <f>ROUND(E1079*J1079,2)</f>
        <v>0</v>
      </c>
      <c r="L1079" s="237">
        <v>21</v>
      </c>
      <c r="M1079" s="237">
        <f>G1079*(1+L1079/100)</f>
        <v>0</v>
      </c>
      <c r="N1079" s="235">
        <v>2.1999999999999999E-2</v>
      </c>
      <c r="O1079" s="235">
        <f>ROUND(E1079*N1079,2)</f>
        <v>0.02</v>
      </c>
      <c r="P1079" s="235">
        <v>0</v>
      </c>
      <c r="Q1079" s="235">
        <f>ROUND(E1079*P1079,2)</f>
        <v>0</v>
      </c>
      <c r="R1079" s="237"/>
      <c r="S1079" s="237" t="s">
        <v>313</v>
      </c>
      <c r="T1079" s="238" t="s">
        <v>303</v>
      </c>
      <c r="U1079" s="220">
        <v>0</v>
      </c>
      <c r="V1079" s="220">
        <f>ROUND(E1079*U1079,2)</f>
        <v>0</v>
      </c>
      <c r="W1079" s="220"/>
      <c r="X1079" s="220" t="s">
        <v>653</v>
      </c>
      <c r="Y1079" s="220" t="s">
        <v>305</v>
      </c>
      <c r="Z1079" s="210"/>
      <c r="AA1079" s="210"/>
      <c r="AB1079" s="210"/>
      <c r="AC1079" s="210"/>
      <c r="AD1079" s="210"/>
      <c r="AE1079" s="210"/>
      <c r="AF1079" s="210"/>
      <c r="AG1079" s="210" t="s">
        <v>654</v>
      </c>
      <c r="AH1079" s="210"/>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2" x14ac:dyDescent="0.2">
      <c r="A1080" s="217"/>
      <c r="B1080" s="218"/>
      <c r="C1080" s="265" t="s">
        <v>1346</v>
      </c>
      <c r="D1080" s="255"/>
      <c r="E1080" s="256">
        <v>1</v>
      </c>
      <c r="F1080" s="220"/>
      <c r="G1080" s="220"/>
      <c r="H1080" s="220"/>
      <c r="I1080" s="220"/>
      <c r="J1080" s="220"/>
      <c r="K1080" s="220"/>
      <c r="L1080" s="220"/>
      <c r="M1080" s="220"/>
      <c r="N1080" s="219"/>
      <c r="O1080" s="219"/>
      <c r="P1080" s="219"/>
      <c r="Q1080" s="219"/>
      <c r="R1080" s="220"/>
      <c r="S1080" s="220"/>
      <c r="T1080" s="220"/>
      <c r="U1080" s="220"/>
      <c r="V1080" s="220"/>
      <c r="W1080" s="220"/>
      <c r="X1080" s="220"/>
      <c r="Y1080" s="220"/>
      <c r="Z1080" s="210"/>
      <c r="AA1080" s="210"/>
      <c r="AB1080" s="210"/>
      <c r="AC1080" s="210"/>
      <c r="AD1080" s="210"/>
      <c r="AE1080" s="210"/>
      <c r="AF1080" s="210"/>
      <c r="AG1080" s="210" t="s">
        <v>356</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ht="22.5" outlineLevel="1" x14ac:dyDescent="0.2">
      <c r="A1081" s="232">
        <v>179</v>
      </c>
      <c r="B1081" s="233" t="s">
        <v>1347</v>
      </c>
      <c r="C1081" s="250" t="s">
        <v>1348</v>
      </c>
      <c r="D1081" s="234" t="s">
        <v>320</v>
      </c>
      <c r="E1081" s="235">
        <v>2</v>
      </c>
      <c r="F1081" s="236"/>
      <c r="G1081" s="237">
        <f>ROUND(E1081*F1081,2)</f>
        <v>0</v>
      </c>
      <c r="H1081" s="236"/>
      <c r="I1081" s="237">
        <f>ROUND(E1081*H1081,2)</f>
        <v>0</v>
      </c>
      <c r="J1081" s="236"/>
      <c r="K1081" s="237">
        <f>ROUND(E1081*J1081,2)</f>
        <v>0</v>
      </c>
      <c r="L1081" s="237">
        <v>21</v>
      </c>
      <c r="M1081" s="237">
        <f>G1081*(1+L1081/100)</f>
        <v>0</v>
      </c>
      <c r="N1081" s="235">
        <v>2.1999999999999999E-2</v>
      </c>
      <c r="O1081" s="235">
        <f>ROUND(E1081*N1081,2)</f>
        <v>0.04</v>
      </c>
      <c r="P1081" s="235">
        <v>0</v>
      </c>
      <c r="Q1081" s="235">
        <f>ROUND(E1081*P1081,2)</f>
        <v>0</v>
      </c>
      <c r="R1081" s="237"/>
      <c r="S1081" s="237" t="s">
        <v>313</v>
      </c>
      <c r="T1081" s="238" t="s">
        <v>303</v>
      </c>
      <c r="U1081" s="220">
        <v>0</v>
      </c>
      <c r="V1081" s="220">
        <f>ROUND(E1081*U1081,2)</f>
        <v>0</v>
      </c>
      <c r="W1081" s="220"/>
      <c r="X1081" s="220" t="s">
        <v>653</v>
      </c>
      <c r="Y1081" s="220" t="s">
        <v>305</v>
      </c>
      <c r="Z1081" s="210"/>
      <c r="AA1081" s="210"/>
      <c r="AB1081" s="210"/>
      <c r="AC1081" s="210"/>
      <c r="AD1081" s="210"/>
      <c r="AE1081" s="210"/>
      <c r="AF1081" s="210"/>
      <c r="AG1081" s="210" t="s">
        <v>654</v>
      </c>
      <c r="AH1081" s="210"/>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2" x14ac:dyDescent="0.2">
      <c r="A1082" s="217"/>
      <c r="B1082" s="218"/>
      <c r="C1082" s="265" t="s">
        <v>1349</v>
      </c>
      <c r="D1082" s="255"/>
      <c r="E1082" s="256">
        <v>2</v>
      </c>
      <c r="F1082" s="220"/>
      <c r="G1082" s="220"/>
      <c r="H1082" s="220"/>
      <c r="I1082" s="220"/>
      <c r="J1082" s="220"/>
      <c r="K1082" s="220"/>
      <c r="L1082" s="220"/>
      <c r="M1082" s="220"/>
      <c r="N1082" s="219"/>
      <c r="O1082" s="219"/>
      <c r="P1082" s="219"/>
      <c r="Q1082" s="219"/>
      <c r="R1082" s="220"/>
      <c r="S1082" s="220"/>
      <c r="T1082" s="220"/>
      <c r="U1082" s="220"/>
      <c r="V1082" s="220"/>
      <c r="W1082" s="220"/>
      <c r="X1082" s="220"/>
      <c r="Y1082" s="220"/>
      <c r="Z1082" s="210"/>
      <c r="AA1082" s="210"/>
      <c r="AB1082" s="210"/>
      <c r="AC1082" s="210"/>
      <c r="AD1082" s="210"/>
      <c r="AE1082" s="210"/>
      <c r="AF1082" s="210"/>
      <c r="AG1082" s="210" t="s">
        <v>356</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ht="22.5" outlineLevel="1" x14ac:dyDescent="0.2">
      <c r="A1083" s="232">
        <v>180</v>
      </c>
      <c r="B1083" s="233" t="s">
        <v>1350</v>
      </c>
      <c r="C1083" s="250" t="s">
        <v>1351</v>
      </c>
      <c r="D1083" s="234" t="s">
        <v>320</v>
      </c>
      <c r="E1083" s="235">
        <v>1</v>
      </c>
      <c r="F1083" s="236"/>
      <c r="G1083" s="237">
        <f>ROUND(E1083*F1083,2)</f>
        <v>0</v>
      </c>
      <c r="H1083" s="236"/>
      <c r="I1083" s="237">
        <f>ROUND(E1083*H1083,2)</f>
        <v>0</v>
      </c>
      <c r="J1083" s="236"/>
      <c r="K1083" s="237">
        <f>ROUND(E1083*J1083,2)</f>
        <v>0</v>
      </c>
      <c r="L1083" s="237">
        <v>21</v>
      </c>
      <c r="M1083" s="237">
        <f>G1083*(1+L1083/100)</f>
        <v>0</v>
      </c>
      <c r="N1083" s="235">
        <v>2.1999999999999999E-2</v>
      </c>
      <c r="O1083" s="235">
        <f>ROUND(E1083*N1083,2)</f>
        <v>0.02</v>
      </c>
      <c r="P1083" s="235">
        <v>0</v>
      </c>
      <c r="Q1083" s="235">
        <f>ROUND(E1083*P1083,2)</f>
        <v>0</v>
      </c>
      <c r="R1083" s="237"/>
      <c r="S1083" s="237" t="s">
        <v>313</v>
      </c>
      <c r="T1083" s="238" t="s">
        <v>303</v>
      </c>
      <c r="U1083" s="220">
        <v>0</v>
      </c>
      <c r="V1083" s="220">
        <f>ROUND(E1083*U1083,2)</f>
        <v>0</v>
      </c>
      <c r="W1083" s="220"/>
      <c r="X1083" s="220" t="s">
        <v>653</v>
      </c>
      <c r="Y1083" s="220" t="s">
        <v>305</v>
      </c>
      <c r="Z1083" s="210"/>
      <c r="AA1083" s="210"/>
      <c r="AB1083" s="210"/>
      <c r="AC1083" s="210"/>
      <c r="AD1083" s="210"/>
      <c r="AE1083" s="210"/>
      <c r="AF1083" s="210"/>
      <c r="AG1083" s="210" t="s">
        <v>654</v>
      </c>
      <c r="AH1083" s="210"/>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2" x14ac:dyDescent="0.2">
      <c r="A1084" s="217"/>
      <c r="B1084" s="218"/>
      <c r="C1084" s="265" t="s">
        <v>1352</v>
      </c>
      <c r="D1084" s="255"/>
      <c r="E1084" s="256">
        <v>1</v>
      </c>
      <c r="F1084" s="220"/>
      <c r="G1084" s="220"/>
      <c r="H1084" s="220"/>
      <c r="I1084" s="220"/>
      <c r="J1084" s="220"/>
      <c r="K1084" s="220"/>
      <c r="L1084" s="220"/>
      <c r="M1084" s="220"/>
      <c r="N1084" s="219"/>
      <c r="O1084" s="219"/>
      <c r="P1084" s="219"/>
      <c r="Q1084" s="219"/>
      <c r="R1084" s="220"/>
      <c r="S1084" s="220"/>
      <c r="T1084" s="220"/>
      <c r="U1084" s="220"/>
      <c r="V1084" s="220"/>
      <c r="W1084" s="220"/>
      <c r="X1084" s="220"/>
      <c r="Y1084" s="220"/>
      <c r="Z1084" s="210"/>
      <c r="AA1084" s="210"/>
      <c r="AB1084" s="210"/>
      <c r="AC1084" s="210"/>
      <c r="AD1084" s="210"/>
      <c r="AE1084" s="210"/>
      <c r="AF1084" s="210"/>
      <c r="AG1084" s="210" t="s">
        <v>356</v>
      </c>
      <c r="AH1084" s="210">
        <v>0</v>
      </c>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1" x14ac:dyDescent="0.2">
      <c r="A1085" s="232">
        <v>181</v>
      </c>
      <c r="B1085" s="233" t="s">
        <v>1353</v>
      </c>
      <c r="C1085" s="250" t="s">
        <v>1354</v>
      </c>
      <c r="D1085" s="234" t="s">
        <v>1163</v>
      </c>
      <c r="E1085" s="235">
        <v>398.3</v>
      </c>
      <c r="F1085" s="236"/>
      <c r="G1085" s="237">
        <f>ROUND(E1085*F1085,2)</f>
        <v>0</v>
      </c>
      <c r="H1085" s="236"/>
      <c r="I1085" s="237">
        <f>ROUND(E1085*H1085,2)</f>
        <v>0</v>
      </c>
      <c r="J1085" s="236"/>
      <c r="K1085" s="237">
        <f>ROUND(E1085*J1085,2)</f>
        <v>0</v>
      </c>
      <c r="L1085" s="237">
        <v>21</v>
      </c>
      <c r="M1085" s="237">
        <f>G1085*(1+L1085/100)</f>
        <v>0</v>
      </c>
      <c r="N1085" s="235">
        <v>2.1999999999999999E-2</v>
      </c>
      <c r="O1085" s="235">
        <f>ROUND(E1085*N1085,2)</f>
        <v>8.76</v>
      </c>
      <c r="P1085" s="235">
        <v>0</v>
      </c>
      <c r="Q1085" s="235">
        <f>ROUND(E1085*P1085,2)</f>
        <v>0</v>
      </c>
      <c r="R1085" s="237"/>
      <c r="S1085" s="237" t="s">
        <v>313</v>
      </c>
      <c r="T1085" s="238" t="s">
        <v>303</v>
      </c>
      <c r="U1085" s="220">
        <v>0</v>
      </c>
      <c r="V1085" s="220">
        <f>ROUND(E1085*U1085,2)</f>
        <v>0</v>
      </c>
      <c r="W1085" s="220"/>
      <c r="X1085" s="220" t="s">
        <v>653</v>
      </c>
      <c r="Y1085" s="220" t="s">
        <v>305</v>
      </c>
      <c r="Z1085" s="210"/>
      <c r="AA1085" s="210"/>
      <c r="AB1085" s="210"/>
      <c r="AC1085" s="210"/>
      <c r="AD1085" s="210"/>
      <c r="AE1085" s="210"/>
      <c r="AF1085" s="210"/>
      <c r="AG1085" s="210" t="s">
        <v>654</v>
      </c>
      <c r="AH1085" s="210"/>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2" x14ac:dyDescent="0.2">
      <c r="A1086" s="217"/>
      <c r="B1086" s="218"/>
      <c r="C1086" s="251" t="s">
        <v>1355</v>
      </c>
      <c r="D1086" s="247"/>
      <c r="E1086" s="247"/>
      <c r="F1086" s="247"/>
      <c r="G1086" s="247"/>
      <c r="H1086" s="220"/>
      <c r="I1086" s="220"/>
      <c r="J1086" s="220"/>
      <c r="K1086" s="220"/>
      <c r="L1086" s="220"/>
      <c r="M1086" s="220"/>
      <c r="N1086" s="219"/>
      <c r="O1086" s="219"/>
      <c r="P1086" s="219"/>
      <c r="Q1086" s="219"/>
      <c r="R1086" s="220"/>
      <c r="S1086" s="220"/>
      <c r="T1086" s="220"/>
      <c r="U1086" s="220"/>
      <c r="V1086" s="220"/>
      <c r="W1086" s="220"/>
      <c r="X1086" s="220"/>
      <c r="Y1086" s="220"/>
      <c r="Z1086" s="210"/>
      <c r="AA1086" s="210"/>
      <c r="AB1086" s="210"/>
      <c r="AC1086" s="210"/>
      <c r="AD1086" s="210"/>
      <c r="AE1086" s="210"/>
      <c r="AF1086" s="210"/>
      <c r="AG1086" s="210" t="s">
        <v>317</v>
      </c>
      <c r="AH1086" s="210"/>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2" x14ac:dyDescent="0.2">
      <c r="A1087" s="217"/>
      <c r="B1087" s="218"/>
      <c r="C1087" s="265" t="s">
        <v>1356</v>
      </c>
      <c r="D1087" s="255"/>
      <c r="E1087" s="256"/>
      <c r="F1087" s="220"/>
      <c r="G1087" s="220"/>
      <c r="H1087" s="220"/>
      <c r="I1087" s="220"/>
      <c r="J1087" s="220"/>
      <c r="K1087" s="220"/>
      <c r="L1087" s="220"/>
      <c r="M1087" s="220"/>
      <c r="N1087" s="219"/>
      <c r="O1087" s="219"/>
      <c r="P1087" s="219"/>
      <c r="Q1087" s="219"/>
      <c r="R1087" s="220"/>
      <c r="S1087" s="220"/>
      <c r="T1087" s="220"/>
      <c r="U1087" s="220"/>
      <c r="V1087" s="220"/>
      <c r="W1087" s="220"/>
      <c r="X1087" s="220"/>
      <c r="Y1087" s="220"/>
      <c r="Z1087" s="210"/>
      <c r="AA1087" s="210"/>
      <c r="AB1087" s="210"/>
      <c r="AC1087" s="210"/>
      <c r="AD1087" s="210"/>
      <c r="AE1087" s="210"/>
      <c r="AF1087" s="210"/>
      <c r="AG1087" s="210" t="s">
        <v>356</v>
      </c>
      <c r="AH1087" s="210">
        <v>0</v>
      </c>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3" x14ac:dyDescent="0.2">
      <c r="A1088" s="217"/>
      <c r="B1088" s="218"/>
      <c r="C1088" s="265" t="s">
        <v>1357</v>
      </c>
      <c r="D1088" s="255"/>
      <c r="E1088" s="256">
        <v>21.4</v>
      </c>
      <c r="F1088" s="220"/>
      <c r="G1088" s="220"/>
      <c r="H1088" s="220"/>
      <c r="I1088" s="220"/>
      <c r="J1088" s="220"/>
      <c r="K1088" s="220"/>
      <c r="L1088" s="220"/>
      <c r="M1088" s="220"/>
      <c r="N1088" s="219"/>
      <c r="O1088" s="219"/>
      <c r="P1088" s="219"/>
      <c r="Q1088" s="219"/>
      <c r="R1088" s="220"/>
      <c r="S1088" s="220"/>
      <c r="T1088" s="220"/>
      <c r="U1088" s="220"/>
      <c r="V1088" s="220"/>
      <c r="W1088" s="220"/>
      <c r="X1088" s="220"/>
      <c r="Y1088" s="220"/>
      <c r="Z1088" s="210"/>
      <c r="AA1088" s="210"/>
      <c r="AB1088" s="210"/>
      <c r="AC1088" s="210"/>
      <c r="AD1088" s="210"/>
      <c r="AE1088" s="210"/>
      <c r="AF1088" s="210"/>
      <c r="AG1088" s="210" t="s">
        <v>356</v>
      </c>
      <c r="AH1088" s="210">
        <v>0</v>
      </c>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outlineLevel="3" x14ac:dyDescent="0.2">
      <c r="A1089" s="217"/>
      <c r="B1089" s="218"/>
      <c r="C1089" s="265" t="s">
        <v>1358</v>
      </c>
      <c r="D1089" s="255"/>
      <c r="E1089" s="256">
        <v>172</v>
      </c>
      <c r="F1089" s="220"/>
      <c r="G1089" s="220"/>
      <c r="H1089" s="220"/>
      <c r="I1089" s="220"/>
      <c r="J1089" s="220"/>
      <c r="K1089" s="220"/>
      <c r="L1089" s="220"/>
      <c r="M1089" s="220"/>
      <c r="N1089" s="219"/>
      <c r="O1089" s="219"/>
      <c r="P1089" s="219"/>
      <c r="Q1089" s="219"/>
      <c r="R1089" s="220"/>
      <c r="S1089" s="220"/>
      <c r="T1089" s="220"/>
      <c r="U1089" s="220"/>
      <c r="V1089" s="220"/>
      <c r="W1089" s="220"/>
      <c r="X1089" s="220"/>
      <c r="Y1089" s="220"/>
      <c r="Z1089" s="210"/>
      <c r="AA1089" s="210"/>
      <c r="AB1089" s="210"/>
      <c r="AC1089" s="210"/>
      <c r="AD1089" s="210"/>
      <c r="AE1089" s="210"/>
      <c r="AF1089" s="210"/>
      <c r="AG1089" s="210" t="s">
        <v>356</v>
      </c>
      <c r="AH1089" s="210">
        <v>0</v>
      </c>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row>
    <row r="1090" spans="1:60" outlineLevel="3" x14ac:dyDescent="0.2">
      <c r="A1090" s="217"/>
      <c r="B1090" s="218"/>
      <c r="C1090" s="265" t="s">
        <v>1359</v>
      </c>
      <c r="D1090" s="255"/>
      <c r="E1090" s="256">
        <v>204.9</v>
      </c>
      <c r="F1090" s="220"/>
      <c r="G1090" s="220"/>
      <c r="H1090" s="220"/>
      <c r="I1090" s="220"/>
      <c r="J1090" s="220"/>
      <c r="K1090" s="220"/>
      <c r="L1090" s="220"/>
      <c r="M1090" s="220"/>
      <c r="N1090" s="219"/>
      <c r="O1090" s="219"/>
      <c r="P1090" s="219"/>
      <c r="Q1090" s="219"/>
      <c r="R1090" s="220"/>
      <c r="S1090" s="220"/>
      <c r="T1090" s="220"/>
      <c r="U1090" s="220"/>
      <c r="V1090" s="220"/>
      <c r="W1090" s="220"/>
      <c r="X1090" s="220"/>
      <c r="Y1090" s="220"/>
      <c r="Z1090" s="210"/>
      <c r="AA1090" s="210"/>
      <c r="AB1090" s="210"/>
      <c r="AC1090" s="210"/>
      <c r="AD1090" s="210"/>
      <c r="AE1090" s="210"/>
      <c r="AF1090" s="210"/>
      <c r="AG1090" s="210" t="s">
        <v>356</v>
      </c>
      <c r="AH1090" s="210">
        <v>0</v>
      </c>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1" x14ac:dyDescent="0.2">
      <c r="A1091" s="232">
        <v>182</v>
      </c>
      <c r="B1091" s="233" t="s">
        <v>1360</v>
      </c>
      <c r="C1091" s="250" t="s">
        <v>1361</v>
      </c>
      <c r="D1091" s="234" t="s">
        <v>1163</v>
      </c>
      <c r="E1091" s="235">
        <v>85.61</v>
      </c>
      <c r="F1091" s="236"/>
      <c r="G1091" s="237">
        <f>ROUND(E1091*F1091,2)</f>
        <v>0</v>
      </c>
      <c r="H1091" s="236"/>
      <c r="I1091" s="237">
        <f>ROUND(E1091*H1091,2)</f>
        <v>0</v>
      </c>
      <c r="J1091" s="236"/>
      <c r="K1091" s="237">
        <f>ROUND(E1091*J1091,2)</f>
        <v>0</v>
      </c>
      <c r="L1091" s="237">
        <v>21</v>
      </c>
      <c r="M1091" s="237">
        <f>G1091*(1+L1091/100)</f>
        <v>0</v>
      </c>
      <c r="N1091" s="235">
        <v>2.1999999999999999E-2</v>
      </c>
      <c r="O1091" s="235">
        <f>ROUND(E1091*N1091,2)</f>
        <v>1.88</v>
      </c>
      <c r="P1091" s="235">
        <v>0</v>
      </c>
      <c r="Q1091" s="235">
        <f>ROUND(E1091*P1091,2)</f>
        <v>0</v>
      </c>
      <c r="R1091" s="237"/>
      <c r="S1091" s="237" t="s">
        <v>313</v>
      </c>
      <c r="T1091" s="238" t="s">
        <v>303</v>
      </c>
      <c r="U1091" s="220">
        <v>0</v>
      </c>
      <c r="V1091" s="220">
        <f>ROUND(E1091*U1091,2)</f>
        <v>0</v>
      </c>
      <c r="W1091" s="220"/>
      <c r="X1091" s="220" t="s">
        <v>653</v>
      </c>
      <c r="Y1091" s="220" t="s">
        <v>305</v>
      </c>
      <c r="Z1091" s="210"/>
      <c r="AA1091" s="210"/>
      <c r="AB1091" s="210"/>
      <c r="AC1091" s="210"/>
      <c r="AD1091" s="210"/>
      <c r="AE1091" s="210"/>
      <c r="AF1091" s="210"/>
      <c r="AG1091" s="210" t="s">
        <v>654</v>
      </c>
      <c r="AH1091" s="210"/>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2" x14ac:dyDescent="0.2">
      <c r="A1092" s="217"/>
      <c r="B1092" s="218"/>
      <c r="C1092" s="251" t="s">
        <v>1362</v>
      </c>
      <c r="D1092" s="247"/>
      <c r="E1092" s="247"/>
      <c r="F1092" s="247"/>
      <c r="G1092" s="247"/>
      <c r="H1092" s="220"/>
      <c r="I1092" s="220"/>
      <c r="J1092" s="220"/>
      <c r="K1092" s="220"/>
      <c r="L1092" s="220"/>
      <c r="M1092" s="220"/>
      <c r="N1092" s="219"/>
      <c r="O1092" s="219"/>
      <c r="P1092" s="219"/>
      <c r="Q1092" s="219"/>
      <c r="R1092" s="220"/>
      <c r="S1092" s="220"/>
      <c r="T1092" s="220"/>
      <c r="U1092" s="220"/>
      <c r="V1092" s="220"/>
      <c r="W1092" s="220"/>
      <c r="X1092" s="220"/>
      <c r="Y1092" s="220"/>
      <c r="Z1092" s="210"/>
      <c r="AA1092" s="210"/>
      <c r="AB1092" s="210"/>
      <c r="AC1092" s="210"/>
      <c r="AD1092" s="210"/>
      <c r="AE1092" s="210"/>
      <c r="AF1092" s="210"/>
      <c r="AG1092" s="210" t="s">
        <v>317</v>
      </c>
      <c r="AH1092" s="210"/>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2" x14ac:dyDescent="0.2">
      <c r="A1093" s="217"/>
      <c r="B1093" s="218"/>
      <c r="C1093" s="265" t="s">
        <v>1363</v>
      </c>
      <c r="D1093" s="255"/>
      <c r="E1093" s="256">
        <v>65.45</v>
      </c>
      <c r="F1093" s="220"/>
      <c r="G1093" s="220"/>
      <c r="H1093" s="220"/>
      <c r="I1093" s="220"/>
      <c r="J1093" s="220"/>
      <c r="K1093" s="220"/>
      <c r="L1093" s="220"/>
      <c r="M1093" s="220"/>
      <c r="N1093" s="219"/>
      <c r="O1093" s="219"/>
      <c r="P1093" s="219"/>
      <c r="Q1093" s="219"/>
      <c r="R1093" s="220"/>
      <c r="S1093" s="220"/>
      <c r="T1093" s="220"/>
      <c r="U1093" s="220"/>
      <c r="V1093" s="220"/>
      <c r="W1093" s="220"/>
      <c r="X1093" s="220"/>
      <c r="Y1093" s="220"/>
      <c r="Z1093" s="210"/>
      <c r="AA1093" s="210"/>
      <c r="AB1093" s="210"/>
      <c r="AC1093" s="210"/>
      <c r="AD1093" s="210"/>
      <c r="AE1093" s="210"/>
      <c r="AF1093" s="210"/>
      <c r="AG1093" s="210" t="s">
        <v>356</v>
      </c>
      <c r="AH1093" s="210">
        <v>0</v>
      </c>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3" x14ac:dyDescent="0.2">
      <c r="A1094" s="217"/>
      <c r="B1094" s="218"/>
      <c r="C1094" s="265" t="s">
        <v>1364</v>
      </c>
      <c r="D1094" s="255"/>
      <c r="E1094" s="256">
        <v>5.76</v>
      </c>
      <c r="F1094" s="220"/>
      <c r="G1094" s="220"/>
      <c r="H1094" s="220"/>
      <c r="I1094" s="220"/>
      <c r="J1094" s="220"/>
      <c r="K1094" s="220"/>
      <c r="L1094" s="220"/>
      <c r="M1094" s="220"/>
      <c r="N1094" s="219"/>
      <c r="O1094" s="219"/>
      <c r="P1094" s="219"/>
      <c r="Q1094" s="219"/>
      <c r="R1094" s="220"/>
      <c r="S1094" s="220"/>
      <c r="T1094" s="220"/>
      <c r="U1094" s="220"/>
      <c r="V1094" s="220"/>
      <c r="W1094" s="220"/>
      <c r="X1094" s="220"/>
      <c r="Y1094" s="220"/>
      <c r="Z1094" s="210"/>
      <c r="AA1094" s="210"/>
      <c r="AB1094" s="210"/>
      <c r="AC1094" s="210"/>
      <c r="AD1094" s="210"/>
      <c r="AE1094" s="210"/>
      <c r="AF1094" s="210"/>
      <c r="AG1094" s="210" t="s">
        <v>356</v>
      </c>
      <c r="AH1094" s="210">
        <v>0</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3" x14ac:dyDescent="0.2">
      <c r="A1095" s="217"/>
      <c r="B1095" s="218"/>
      <c r="C1095" s="265" t="s">
        <v>1365</v>
      </c>
      <c r="D1095" s="255"/>
      <c r="E1095" s="256">
        <v>7.77</v>
      </c>
      <c r="F1095" s="220"/>
      <c r="G1095" s="220"/>
      <c r="H1095" s="220"/>
      <c r="I1095" s="220"/>
      <c r="J1095" s="220"/>
      <c r="K1095" s="220"/>
      <c r="L1095" s="220"/>
      <c r="M1095" s="220"/>
      <c r="N1095" s="219"/>
      <c r="O1095" s="219"/>
      <c r="P1095" s="219"/>
      <c r="Q1095" s="219"/>
      <c r="R1095" s="220"/>
      <c r="S1095" s="220"/>
      <c r="T1095" s="220"/>
      <c r="U1095" s="220"/>
      <c r="V1095" s="220"/>
      <c r="W1095" s="220"/>
      <c r="X1095" s="220"/>
      <c r="Y1095" s="220"/>
      <c r="Z1095" s="210"/>
      <c r="AA1095" s="210"/>
      <c r="AB1095" s="210"/>
      <c r="AC1095" s="210"/>
      <c r="AD1095" s="210"/>
      <c r="AE1095" s="210"/>
      <c r="AF1095" s="210"/>
      <c r="AG1095" s="210" t="s">
        <v>356</v>
      </c>
      <c r="AH1095" s="210">
        <v>0</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3" x14ac:dyDescent="0.2">
      <c r="A1096" s="217"/>
      <c r="B1096" s="218"/>
      <c r="C1096" s="265" t="s">
        <v>1366</v>
      </c>
      <c r="D1096" s="255"/>
      <c r="E1096" s="256">
        <v>6.63</v>
      </c>
      <c r="F1096" s="220"/>
      <c r="G1096" s="220"/>
      <c r="H1096" s="220"/>
      <c r="I1096" s="220"/>
      <c r="J1096" s="220"/>
      <c r="K1096" s="220"/>
      <c r="L1096" s="220"/>
      <c r="M1096" s="220"/>
      <c r="N1096" s="219"/>
      <c r="O1096" s="219"/>
      <c r="P1096" s="219"/>
      <c r="Q1096" s="219"/>
      <c r="R1096" s="220"/>
      <c r="S1096" s="220"/>
      <c r="T1096" s="220"/>
      <c r="U1096" s="220"/>
      <c r="V1096" s="220"/>
      <c r="W1096" s="220"/>
      <c r="X1096" s="220"/>
      <c r="Y1096" s="220"/>
      <c r="Z1096" s="210"/>
      <c r="AA1096" s="210"/>
      <c r="AB1096" s="210"/>
      <c r="AC1096" s="210"/>
      <c r="AD1096" s="210"/>
      <c r="AE1096" s="210"/>
      <c r="AF1096" s="210"/>
      <c r="AG1096" s="210" t="s">
        <v>356</v>
      </c>
      <c r="AH1096" s="210">
        <v>0</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1" x14ac:dyDescent="0.2">
      <c r="A1097" s="232">
        <v>183</v>
      </c>
      <c r="B1097" s="233" t="s">
        <v>1367</v>
      </c>
      <c r="C1097" s="250" t="s">
        <v>1368</v>
      </c>
      <c r="D1097" s="234" t="s">
        <v>1163</v>
      </c>
      <c r="E1097" s="235">
        <v>66.4375</v>
      </c>
      <c r="F1097" s="236"/>
      <c r="G1097" s="237">
        <f>ROUND(E1097*F1097,2)</f>
        <v>0</v>
      </c>
      <c r="H1097" s="236"/>
      <c r="I1097" s="237">
        <f>ROUND(E1097*H1097,2)</f>
        <v>0</v>
      </c>
      <c r="J1097" s="236"/>
      <c r="K1097" s="237">
        <f>ROUND(E1097*J1097,2)</f>
        <v>0</v>
      </c>
      <c r="L1097" s="237">
        <v>21</v>
      </c>
      <c r="M1097" s="237">
        <f>G1097*(1+L1097/100)</f>
        <v>0</v>
      </c>
      <c r="N1097" s="235">
        <v>2.1999999999999999E-2</v>
      </c>
      <c r="O1097" s="235">
        <f>ROUND(E1097*N1097,2)</f>
        <v>1.46</v>
      </c>
      <c r="P1097" s="235">
        <v>0</v>
      </c>
      <c r="Q1097" s="235">
        <f>ROUND(E1097*P1097,2)</f>
        <v>0</v>
      </c>
      <c r="R1097" s="237"/>
      <c r="S1097" s="237" t="s">
        <v>313</v>
      </c>
      <c r="T1097" s="238" t="s">
        <v>303</v>
      </c>
      <c r="U1097" s="220">
        <v>0</v>
      </c>
      <c r="V1097" s="220">
        <f>ROUND(E1097*U1097,2)</f>
        <v>0</v>
      </c>
      <c r="W1097" s="220"/>
      <c r="X1097" s="220" t="s">
        <v>314</v>
      </c>
      <c r="Y1097" s="220" t="s">
        <v>305</v>
      </c>
      <c r="Z1097" s="210"/>
      <c r="AA1097" s="210"/>
      <c r="AB1097" s="210"/>
      <c r="AC1097" s="210"/>
      <c r="AD1097" s="210"/>
      <c r="AE1097" s="210"/>
      <c r="AF1097" s="210"/>
      <c r="AG1097" s="210" t="s">
        <v>1092</v>
      </c>
      <c r="AH1097" s="210"/>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2" x14ac:dyDescent="0.2">
      <c r="A1098" s="217"/>
      <c r="B1098" s="218"/>
      <c r="C1098" s="251" t="s">
        <v>1369</v>
      </c>
      <c r="D1098" s="247"/>
      <c r="E1098" s="247"/>
      <c r="F1098" s="247"/>
      <c r="G1098" s="247"/>
      <c r="H1098" s="220"/>
      <c r="I1098" s="220"/>
      <c r="J1098" s="220"/>
      <c r="K1098" s="220"/>
      <c r="L1098" s="220"/>
      <c r="M1098" s="220"/>
      <c r="N1098" s="219"/>
      <c r="O1098" s="219"/>
      <c r="P1098" s="219"/>
      <c r="Q1098" s="219"/>
      <c r="R1098" s="220"/>
      <c r="S1098" s="220"/>
      <c r="T1098" s="220"/>
      <c r="U1098" s="220"/>
      <c r="V1098" s="220"/>
      <c r="W1098" s="220"/>
      <c r="X1098" s="220"/>
      <c r="Y1098" s="220"/>
      <c r="Z1098" s="210"/>
      <c r="AA1098" s="210"/>
      <c r="AB1098" s="210"/>
      <c r="AC1098" s="210"/>
      <c r="AD1098" s="210"/>
      <c r="AE1098" s="210"/>
      <c r="AF1098" s="210"/>
      <c r="AG1098" s="210" t="s">
        <v>317</v>
      </c>
      <c r="AH1098" s="210"/>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2" x14ac:dyDescent="0.2">
      <c r="A1099" s="217"/>
      <c r="B1099" s="218"/>
      <c r="C1099" s="265" t="s">
        <v>1370</v>
      </c>
      <c r="D1099" s="255"/>
      <c r="E1099" s="256"/>
      <c r="F1099" s="220"/>
      <c r="G1099" s="220"/>
      <c r="H1099" s="220"/>
      <c r="I1099" s="220"/>
      <c r="J1099" s="220"/>
      <c r="K1099" s="220"/>
      <c r="L1099" s="220"/>
      <c r="M1099" s="220"/>
      <c r="N1099" s="219"/>
      <c r="O1099" s="219"/>
      <c r="P1099" s="219"/>
      <c r="Q1099" s="219"/>
      <c r="R1099" s="220"/>
      <c r="S1099" s="220"/>
      <c r="T1099" s="220"/>
      <c r="U1099" s="220"/>
      <c r="V1099" s="220"/>
      <c r="W1099" s="220"/>
      <c r="X1099" s="220"/>
      <c r="Y1099" s="220"/>
      <c r="Z1099" s="210"/>
      <c r="AA1099" s="210"/>
      <c r="AB1099" s="210"/>
      <c r="AC1099" s="210"/>
      <c r="AD1099" s="210"/>
      <c r="AE1099" s="210"/>
      <c r="AF1099" s="210"/>
      <c r="AG1099" s="210" t="s">
        <v>356</v>
      </c>
      <c r="AH1099" s="210">
        <v>0</v>
      </c>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3" x14ac:dyDescent="0.2">
      <c r="A1100" s="217"/>
      <c r="B1100" s="218"/>
      <c r="C1100" s="265" t="s">
        <v>1371</v>
      </c>
      <c r="D1100" s="255"/>
      <c r="E1100" s="256">
        <v>13.5</v>
      </c>
      <c r="F1100" s="220"/>
      <c r="G1100" s="220"/>
      <c r="H1100" s="220"/>
      <c r="I1100" s="220"/>
      <c r="J1100" s="220"/>
      <c r="K1100" s="220"/>
      <c r="L1100" s="220"/>
      <c r="M1100" s="220"/>
      <c r="N1100" s="219"/>
      <c r="O1100" s="219"/>
      <c r="P1100" s="219"/>
      <c r="Q1100" s="219"/>
      <c r="R1100" s="220"/>
      <c r="S1100" s="220"/>
      <c r="T1100" s="220"/>
      <c r="U1100" s="220"/>
      <c r="V1100" s="220"/>
      <c r="W1100" s="220"/>
      <c r="X1100" s="220"/>
      <c r="Y1100" s="220"/>
      <c r="Z1100" s="210"/>
      <c r="AA1100" s="210"/>
      <c r="AB1100" s="210"/>
      <c r="AC1100" s="210"/>
      <c r="AD1100" s="210"/>
      <c r="AE1100" s="210"/>
      <c r="AF1100" s="210"/>
      <c r="AG1100" s="210" t="s">
        <v>356</v>
      </c>
      <c r="AH1100" s="210">
        <v>0</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3" x14ac:dyDescent="0.2">
      <c r="A1101" s="217"/>
      <c r="B1101" s="218"/>
      <c r="C1101" s="265" t="s">
        <v>1372</v>
      </c>
      <c r="D1101" s="255"/>
      <c r="E1101" s="256">
        <v>52.9375</v>
      </c>
      <c r="F1101" s="220"/>
      <c r="G1101" s="220"/>
      <c r="H1101" s="220"/>
      <c r="I1101" s="220"/>
      <c r="J1101" s="220"/>
      <c r="K1101" s="220"/>
      <c r="L1101" s="220"/>
      <c r="M1101" s="220"/>
      <c r="N1101" s="219"/>
      <c r="O1101" s="219"/>
      <c r="P1101" s="219"/>
      <c r="Q1101" s="219"/>
      <c r="R1101" s="220"/>
      <c r="S1101" s="220"/>
      <c r="T1101" s="220"/>
      <c r="U1101" s="220"/>
      <c r="V1101" s="220"/>
      <c r="W1101" s="220"/>
      <c r="X1101" s="220"/>
      <c r="Y1101" s="220"/>
      <c r="Z1101" s="210"/>
      <c r="AA1101" s="210"/>
      <c r="AB1101" s="210"/>
      <c r="AC1101" s="210"/>
      <c r="AD1101" s="210"/>
      <c r="AE1101" s="210"/>
      <c r="AF1101" s="210"/>
      <c r="AG1101" s="210" t="s">
        <v>356</v>
      </c>
      <c r="AH1101" s="210">
        <v>0</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1" x14ac:dyDescent="0.2">
      <c r="A1102" s="232">
        <v>184</v>
      </c>
      <c r="B1102" s="233" t="s">
        <v>1373</v>
      </c>
      <c r="C1102" s="250" t="s">
        <v>1374</v>
      </c>
      <c r="D1102" s="234" t="s">
        <v>320</v>
      </c>
      <c r="E1102" s="235">
        <v>1</v>
      </c>
      <c r="F1102" s="236"/>
      <c r="G1102" s="237">
        <f>ROUND(E1102*F1102,2)</f>
        <v>0</v>
      </c>
      <c r="H1102" s="236"/>
      <c r="I1102" s="237">
        <f>ROUND(E1102*H1102,2)</f>
        <v>0</v>
      </c>
      <c r="J1102" s="236"/>
      <c r="K1102" s="237">
        <f>ROUND(E1102*J1102,2)</f>
        <v>0</v>
      </c>
      <c r="L1102" s="237">
        <v>21</v>
      </c>
      <c r="M1102" s="237">
        <f>G1102*(1+L1102/100)</f>
        <v>0</v>
      </c>
      <c r="N1102" s="235">
        <v>2.1999999999999999E-2</v>
      </c>
      <c r="O1102" s="235">
        <f>ROUND(E1102*N1102,2)</f>
        <v>0.02</v>
      </c>
      <c r="P1102" s="235">
        <v>0</v>
      </c>
      <c r="Q1102" s="235">
        <f>ROUND(E1102*P1102,2)</f>
        <v>0</v>
      </c>
      <c r="R1102" s="237"/>
      <c r="S1102" s="237" t="s">
        <v>313</v>
      </c>
      <c r="T1102" s="238" t="s">
        <v>303</v>
      </c>
      <c r="U1102" s="220">
        <v>0</v>
      </c>
      <c r="V1102" s="220">
        <f>ROUND(E1102*U1102,2)</f>
        <v>0</v>
      </c>
      <c r="W1102" s="220"/>
      <c r="X1102" s="220" t="s">
        <v>653</v>
      </c>
      <c r="Y1102" s="220" t="s">
        <v>305</v>
      </c>
      <c r="Z1102" s="210"/>
      <c r="AA1102" s="210"/>
      <c r="AB1102" s="210"/>
      <c r="AC1102" s="210"/>
      <c r="AD1102" s="210"/>
      <c r="AE1102" s="210"/>
      <c r="AF1102" s="210"/>
      <c r="AG1102" s="210" t="s">
        <v>654</v>
      </c>
      <c r="AH1102" s="210"/>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2" x14ac:dyDescent="0.2">
      <c r="A1103" s="217"/>
      <c r="B1103" s="218"/>
      <c r="C1103" s="251" t="s">
        <v>1375</v>
      </c>
      <c r="D1103" s="247"/>
      <c r="E1103" s="247"/>
      <c r="F1103" s="247"/>
      <c r="G1103" s="247"/>
      <c r="H1103" s="220"/>
      <c r="I1103" s="220"/>
      <c r="J1103" s="220"/>
      <c r="K1103" s="220"/>
      <c r="L1103" s="220"/>
      <c r="M1103" s="220"/>
      <c r="N1103" s="219"/>
      <c r="O1103" s="219"/>
      <c r="P1103" s="219"/>
      <c r="Q1103" s="219"/>
      <c r="R1103" s="220"/>
      <c r="S1103" s="220"/>
      <c r="T1103" s="220"/>
      <c r="U1103" s="220"/>
      <c r="V1103" s="220"/>
      <c r="W1103" s="220"/>
      <c r="X1103" s="220"/>
      <c r="Y1103" s="220"/>
      <c r="Z1103" s="210"/>
      <c r="AA1103" s="210"/>
      <c r="AB1103" s="210"/>
      <c r="AC1103" s="210"/>
      <c r="AD1103" s="210"/>
      <c r="AE1103" s="210"/>
      <c r="AF1103" s="210"/>
      <c r="AG1103" s="210" t="s">
        <v>317</v>
      </c>
      <c r="AH1103" s="210"/>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2" x14ac:dyDescent="0.2">
      <c r="A1104" s="217"/>
      <c r="B1104" s="218"/>
      <c r="C1104" s="265" t="s">
        <v>1376</v>
      </c>
      <c r="D1104" s="255"/>
      <c r="E1104" s="256">
        <v>1</v>
      </c>
      <c r="F1104" s="220"/>
      <c r="G1104" s="220"/>
      <c r="H1104" s="220"/>
      <c r="I1104" s="220"/>
      <c r="J1104" s="220"/>
      <c r="K1104" s="220"/>
      <c r="L1104" s="220"/>
      <c r="M1104" s="220"/>
      <c r="N1104" s="219"/>
      <c r="O1104" s="219"/>
      <c r="P1104" s="219"/>
      <c r="Q1104" s="219"/>
      <c r="R1104" s="220"/>
      <c r="S1104" s="220"/>
      <c r="T1104" s="220"/>
      <c r="U1104" s="220"/>
      <c r="V1104" s="220"/>
      <c r="W1104" s="220"/>
      <c r="X1104" s="220"/>
      <c r="Y1104" s="220"/>
      <c r="Z1104" s="210"/>
      <c r="AA1104" s="210"/>
      <c r="AB1104" s="210"/>
      <c r="AC1104" s="210"/>
      <c r="AD1104" s="210"/>
      <c r="AE1104" s="210"/>
      <c r="AF1104" s="210"/>
      <c r="AG1104" s="210" t="s">
        <v>356</v>
      </c>
      <c r="AH1104" s="210">
        <v>0</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1" x14ac:dyDescent="0.2">
      <c r="A1105" s="232">
        <v>185</v>
      </c>
      <c r="B1105" s="233" t="s">
        <v>1377</v>
      </c>
      <c r="C1105" s="250" t="s">
        <v>1378</v>
      </c>
      <c r="D1105" s="234" t="s">
        <v>0</v>
      </c>
      <c r="E1105" s="235">
        <v>32045.52</v>
      </c>
      <c r="F1105" s="236"/>
      <c r="G1105" s="237">
        <f>ROUND(E1105*F1105,2)</f>
        <v>0</v>
      </c>
      <c r="H1105" s="236"/>
      <c r="I1105" s="237">
        <f>ROUND(E1105*H1105,2)</f>
        <v>0</v>
      </c>
      <c r="J1105" s="236"/>
      <c r="K1105" s="237">
        <f>ROUND(E1105*J1105,2)</f>
        <v>0</v>
      </c>
      <c r="L1105" s="237">
        <v>21</v>
      </c>
      <c r="M1105" s="237">
        <f>G1105*(1+L1105/100)</f>
        <v>0</v>
      </c>
      <c r="N1105" s="235">
        <v>0</v>
      </c>
      <c r="O1105" s="235">
        <f>ROUND(E1105*N1105,2)</f>
        <v>0</v>
      </c>
      <c r="P1105" s="235">
        <v>0</v>
      </c>
      <c r="Q1105" s="235">
        <f>ROUND(E1105*P1105,2)</f>
        <v>0</v>
      </c>
      <c r="R1105" s="237" t="s">
        <v>1228</v>
      </c>
      <c r="S1105" s="237" t="s">
        <v>302</v>
      </c>
      <c r="T1105" s="238" t="s">
        <v>354</v>
      </c>
      <c r="U1105" s="220">
        <v>0</v>
      </c>
      <c r="V1105" s="220">
        <f>ROUND(E1105*U1105,2)</f>
        <v>0</v>
      </c>
      <c r="W1105" s="220"/>
      <c r="X1105" s="220" t="s">
        <v>314</v>
      </c>
      <c r="Y1105" s="220" t="s">
        <v>305</v>
      </c>
      <c r="Z1105" s="210"/>
      <c r="AA1105" s="210"/>
      <c r="AB1105" s="210"/>
      <c r="AC1105" s="210"/>
      <c r="AD1105" s="210"/>
      <c r="AE1105" s="210"/>
      <c r="AF1105" s="210"/>
      <c r="AG1105" s="210" t="s">
        <v>642</v>
      </c>
      <c r="AH1105" s="210"/>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2" x14ac:dyDescent="0.2">
      <c r="A1106" s="217"/>
      <c r="B1106" s="218"/>
      <c r="C1106" s="266" t="s">
        <v>1145</v>
      </c>
      <c r="D1106" s="263"/>
      <c r="E1106" s="263"/>
      <c r="F1106" s="263"/>
      <c r="G1106" s="263"/>
      <c r="H1106" s="220"/>
      <c r="I1106" s="220"/>
      <c r="J1106" s="220"/>
      <c r="K1106" s="220"/>
      <c r="L1106" s="220"/>
      <c r="M1106" s="220"/>
      <c r="N1106" s="219"/>
      <c r="O1106" s="219"/>
      <c r="P1106" s="219"/>
      <c r="Q1106" s="219"/>
      <c r="R1106" s="220"/>
      <c r="S1106" s="220"/>
      <c r="T1106" s="220"/>
      <c r="U1106" s="220"/>
      <c r="V1106" s="220"/>
      <c r="W1106" s="220"/>
      <c r="X1106" s="220"/>
      <c r="Y1106" s="220"/>
      <c r="Z1106" s="210"/>
      <c r="AA1106" s="210"/>
      <c r="AB1106" s="210"/>
      <c r="AC1106" s="210"/>
      <c r="AD1106" s="210"/>
      <c r="AE1106" s="210"/>
      <c r="AF1106" s="210"/>
      <c r="AG1106" s="210" t="s">
        <v>374</v>
      </c>
      <c r="AH1106" s="210"/>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x14ac:dyDescent="0.2">
      <c r="A1107" s="225" t="s">
        <v>297</v>
      </c>
      <c r="B1107" s="226" t="s">
        <v>230</v>
      </c>
      <c r="C1107" s="248" t="s">
        <v>231</v>
      </c>
      <c r="D1107" s="227"/>
      <c r="E1107" s="228"/>
      <c r="F1107" s="229"/>
      <c r="G1107" s="229">
        <f>SUMIF(AG1108:AG1385,"&lt;&gt;NOR",G1108:G1385)</f>
        <v>0</v>
      </c>
      <c r="H1107" s="229"/>
      <c r="I1107" s="229">
        <f>SUM(I1108:I1385)</f>
        <v>0</v>
      </c>
      <c r="J1107" s="229"/>
      <c r="K1107" s="229">
        <f>SUM(K1108:K1385)</f>
        <v>0</v>
      </c>
      <c r="L1107" s="229"/>
      <c r="M1107" s="229">
        <f>SUM(M1108:M1385)</f>
        <v>0</v>
      </c>
      <c r="N1107" s="228"/>
      <c r="O1107" s="228">
        <f>SUM(O1108:O1385)</f>
        <v>13.97</v>
      </c>
      <c r="P1107" s="228"/>
      <c r="Q1107" s="228">
        <f>SUM(Q1108:Q1385)</f>
        <v>0</v>
      </c>
      <c r="R1107" s="229"/>
      <c r="S1107" s="229"/>
      <c r="T1107" s="230"/>
      <c r="U1107" s="224"/>
      <c r="V1107" s="224">
        <f>SUM(V1108:V1385)</f>
        <v>840.98</v>
      </c>
      <c r="W1107" s="224"/>
      <c r="X1107" s="224"/>
      <c r="Y1107" s="224"/>
      <c r="AG1107" t="s">
        <v>298</v>
      </c>
    </row>
    <row r="1108" spans="1:60" outlineLevel="1" x14ac:dyDescent="0.2">
      <c r="A1108" s="232">
        <v>186</v>
      </c>
      <c r="B1108" s="233" t="s">
        <v>1379</v>
      </c>
      <c r="C1108" s="250" t="s">
        <v>1380</v>
      </c>
      <c r="D1108" s="234" t="s">
        <v>372</v>
      </c>
      <c r="E1108" s="235">
        <v>483.43419999999998</v>
      </c>
      <c r="F1108" s="236"/>
      <c r="G1108" s="237">
        <f>ROUND(E1108*F1108,2)</f>
        <v>0</v>
      </c>
      <c r="H1108" s="236"/>
      <c r="I1108" s="237">
        <f>ROUND(E1108*H1108,2)</f>
        <v>0</v>
      </c>
      <c r="J1108" s="236"/>
      <c r="K1108" s="237">
        <f>ROUND(E1108*J1108,2)</f>
        <v>0</v>
      </c>
      <c r="L1108" s="237">
        <v>21</v>
      </c>
      <c r="M1108" s="237">
        <f>G1108*(1+L1108/100)</f>
        <v>0</v>
      </c>
      <c r="N1108" s="235">
        <v>0</v>
      </c>
      <c r="O1108" s="235">
        <f>ROUND(E1108*N1108,2)</f>
        <v>0</v>
      </c>
      <c r="P1108" s="235">
        <v>0</v>
      </c>
      <c r="Q1108" s="235">
        <f>ROUND(E1108*P1108,2)</f>
        <v>0</v>
      </c>
      <c r="R1108" s="237" t="s">
        <v>1381</v>
      </c>
      <c r="S1108" s="237" t="s">
        <v>302</v>
      </c>
      <c r="T1108" s="238" t="s">
        <v>354</v>
      </c>
      <c r="U1108" s="220">
        <v>0.05</v>
      </c>
      <c r="V1108" s="220">
        <f>ROUND(E1108*U1108,2)</f>
        <v>24.17</v>
      </c>
      <c r="W1108" s="220"/>
      <c r="X1108" s="220" t="s">
        <v>314</v>
      </c>
      <c r="Y1108" s="220" t="s">
        <v>305</v>
      </c>
      <c r="Z1108" s="210"/>
      <c r="AA1108" s="210"/>
      <c r="AB1108" s="210"/>
      <c r="AC1108" s="210"/>
      <c r="AD1108" s="210"/>
      <c r="AE1108" s="210"/>
      <c r="AF1108" s="210"/>
      <c r="AG1108" s="210" t="s">
        <v>642</v>
      </c>
      <c r="AH1108" s="210"/>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2" x14ac:dyDescent="0.2">
      <c r="A1109" s="217"/>
      <c r="B1109" s="218"/>
      <c r="C1109" s="265" t="s">
        <v>713</v>
      </c>
      <c r="D1109" s="255"/>
      <c r="E1109" s="256">
        <v>7.81</v>
      </c>
      <c r="F1109" s="220"/>
      <c r="G1109" s="220"/>
      <c r="H1109" s="220"/>
      <c r="I1109" s="220"/>
      <c r="J1109" s="220"/>
      <c r="K1109" s="220"/>
      <c r="L1109" s="220"/>
      <c r="M1109" s="220"/>
      <c r="N1109" s="219"/>
      <c r="O1109" s="219"/>
      <c r="P1109" s="219"/>
      <c r="Q1109" s="219"/>
      <c r="R1109" s="220"/>
      <c r="S1109" s="220"/>
      <c r="T1109" s="220"/>
      <c r="U1109" s="220"/>
      <c r="V1109" s="220"/>
      <c r="W1109" s="220"/>
      <c r="X1109" s="220"/>
      <c r="Y1109" s="220"/>
      <c r="Z1109" s="210"/>
      <c r="AA1109" s="210"/>
      <c r="AB1109" s="210"/>
      <c r="AC1109" s="210"/>
      <c r="AD1109" s="210"/>
      <c r="AE1109" s="210"/>
      <c r="AF1109" s="210"/>
      <c r="AG1109" s="210" t="s">
        <v>356</v>
      </c>
      <c r="AH1109" s="210">
        <v>0</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3" x14ac:dyDescent="0.2">
      <c r="A1110" s="217"/>
      <c r="B1110" s="218"/>
      <c r="C1110" s="265" t="s">
        <v>714</v>
      </c>
      <c r="D1110" s="255"/>
      <c r="E1110" s="256">
        <v>3.72</v>
      </c>
      <c r="F1110" s="220"/>
      <c r="G1110" s="220"/>
      <c r="H1110" s="220"/>
      <c r="I1110" s="220"/>
      <c r="J1110" s="220"/>
      <c r="K1110" s="220"/>
      <c r="L1110" s="220"/>
      <c r="M1110" s="220"/>
      <c r="N1110" s="219"/>
      <c r="O1110" s="219"/>
      <c r="P1110" s="219"/>
      <c r="Q1110" s="219"/>
      <c r="R1110" s="220"/>
      <c r="S1110" s="220"/>
      <c r="T1110" s="220"/>
      <c r="U1110" s="220"/>
      <c r="V1110" s="220"/>
      <c r="W1110" s="220"/>
      <c r="X1110" s="220"/>
      <c r="Y1110" s="220"/>
      <c r="Z1110" s="210"/>
      <c r="AA1110" s="210"/>
      <c r="AB1110" s="210"/>
      <c r="AC1110" s="210"/>
      <c r="AD1110" s="210"/>
      <c r="AE1110" s="210"/>
      <c r="AF1110" s="210"/>
      <c r="AG1110" s="210" t="s">
        <v>356</v>
      </c>
      <c r="AH1110" s="210">
        <v>0</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3" x14ac:dyDescent="0.2">
      <c r="A1111" s="217"/>
      <c r="B1111" s="218"/>
      <c r="C1111" s="265" t="s">
        <v>715</v>
      </c>
      <c r="D1111" s="255"/>
      <c r="E1111" s="256">
        <v>86.52</v>
      </c>
      <c r="F1111" s="220"/>
      <c r="G1111" s="220"/>
      <c r="H1111" s="220"/>
      <c r="I1111" s="220"/>
      <c r="J1111" s="220"/>
      <c r="K1111" s="220"/>
      <c r="L1111" s="220"/>
      <c r="M1111" s="220"/>
      <c r="N1111" s="219"/>
      <c r="O1111" s="219"/>
      <c r="P1111" s="219"/>
      <c r="Q1111" s="219"/>
      <c r="R1111" s="220"/>
      <c r="S1111" s="220"/>
      <c r="T1111" s="220"/>
      <c r="U1111" s="220"/>
      <c r="V1111" s="220"/>
      <c r="W1111" s="220"/>
      <c r="X1111" s="220"/>
      <c r="Y1111" s="220"/>
      <c r="Z1111" s="210"/>
      <c r="AA1111" s="210"/>
      <c r="AB1111" s="210"/>
      <c r="AC1111" s="210"/>
      <c r="AD1111" s="210"/>
      <c r="AE1111" s="210"/>
      <c r="AF1111" s="210"/>
      <c r="AG1111" s="210" t="s">
        <v>356</v>
      </c>
      <c r="AH1111" s="210">
        <v>0</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3" x14ac:dyDescent="0.2">
      <c r="A1112" s="217"/>
      <c r="B1112" s="218"/>
      <c r="C1112" s="265" t="s">
        <v>716</v>
      </c>
      <c r="D1112" s="255"/>
      <c r="E1112" s="256">
        <v>4.09</v>
      </c>
      <c r="F1112" s="220"/>
      <c r="G1112" s="220"/>
      <c r="H1112" s="220"/>
      <c r="I1112" s="220"/>
      <c r="J1112" s="220"/>
      <c r="K1112" s="220"/>
      <c r="L1112" s="220"/>
      <c r="M1112" s="220"/>
      <c r="N1112" s="219"/>
      <c r="O1112" s="219"/>
      <c r="P1112" s="219"/>
      <c r="Q1112" s="219"/>
      <c r="R1112" s="220"/>
      <c r="S1112" s="220"/>
      <c r="T1112" s="220"/>
      <c r="U1112" s="220"/>
      <c r="V1112" s="220"/>
      <c r="W1112" s="220"/>
      <c r="X1112" s="220"/>
      <c r="Y1112" s="220"/>
      <c r="Z1112" s="210"/>
      <c r="AA1112" s="210"/>
      <c r="AB1112" s="210"/>
      <c r="AC1112" s="210"/>
      <c r="AD1112" s="210"/>
      <c r="AE1112" s="210"/>
      <c r="AF1112" s="210"/>
      <c r="AG1112" s="210" t="s">
        <v>356</v>
      </c>
      <c r="AH1112" s="210">
        <v>0</v>
      </c>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3" x14ac:dyDescent="0.2">
      <c r="A1113" s="217"/>
      <c r="B1113" s="218"/>
      <c r="C1113" s="265" t="s">
        <v>717</v>
      </c>
      <c r="D1113" s="255"/>
      <c r="E1113" s="256">
        <v>16.440000000000001</v>
      </c>
      <c r="F1113" s="220"/>
      <c r="G1113" s="220"/>
      <c r="H1113" s="220"/>
      <c r="I1113" s="220"/>
      <c r="J1113" s="220"/>
      <c r="K1113" s="220"/>
      <c r="L1113" s="220"/>
      <c r="M1113" s="220"/>
      <c r="N1113" s="219"/>
      <c r="O1113" s="219"/>
      <c r="P1113" s="219"/>
      <c r="Q1113" s="219"/>
      <c r="R1113" s="220"/>
      <c r="S1113" s="220"/>
      <c r="T1113" s="220"/>
      <c r="U1113" s="220"/>
      <c r="V1113" s="220"/>
      <c r="W1113" s="220"/>
      <c r="X1113" s="220"/>
      <c r="Y1113" s="220"/>
      <c r="Z1113" s="210"/>
      <c r="AA1113" s="210"/>
      <c r="AB1113" s="210"/>
      <c r="AC1113" s="210"/>
      <c r="AD1113" s="210"/>
      <c r="AE1113" s="210"/>
      <c r="AF1113" s="210"/>
      <c r="AG1113" s="210" t="s">
        <v>356</v>
      </c>
      <c r="AH1113" s="210">
        <v>0</v>
      </c>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3" x14ac:dyDescent="0.2">
      <c r="A1114" s="217"/>
      <c r="B1114" s="218"/>
      <c r="C1114" s="265" t="s">
        <v>735</v>
      </c>
      <c r="D1114" s="255"/>
      <c r="E1114" s="256">
        <v>4.71</v>
      </c>
      <c r="F1114" s="220"/>
      <c r="G1114" s="220"/>
      <c r="H1114" s="220"/>
      <c r="I1114" s="220"/>
      <c r="J1114" s="220"/>
      <c r="K1114" s="220"/>
      <c r="L1114" s="220"/>
      <c r="M1114" s="220"/>
      <c r="N1114" s="219"/>
      <c r="O1114" s="219"/>
      <c r="P1114" s="219"/>
      <c r="Q1114" s="219"/>
      <c r="R1114" s="220"/>
      <c r="S1114" s="220"/>
      <c r="T1114" s="220"/>
      <c r="U1114" s="220"/>
      <c r="V1114" s="220"/>
      <c r="W1114" s="220"/>
      <c r="X1114" s="220"/>
      <c r="Y1114" s="220"/>
      <c r="Z1114" s="210"/>
      <c r="AA1114" s="210"/>
      <c r="AB1114" s="210"/>
      <c r="AC1114" s="210"/>
      <c r="AD1114" s="210"/>
      <c r="AE1114" s="210"/>
      <c r="AF1114" s="210"/>
      <c r="AG1114" s="210" t="s">
        <v>356</v>
      </c>
      <c r="AH1114" s="210">
        <v>0</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3" x14ac:dyDescent="0.2">
      <c r="A1115" s="217"/>
      <c r="B1115" s="218"/>
      <c r="C1115" s="265" t="s">
        <v>736</v>
      </c>
      <c r="D1115" s="255"/>
      <c r="E1115" s="256">
        <v>1.23</v>
      </c>
      <c r="F1115" s="220"/>
      <c r="G1115" s="220"/>
      <c r="H1115" s="220"/>
      <c r="I1115" s="220"/>
      <c r="J1115" s="220"/>
      <c r="K1115" s="220"/>
      <c r="L1115" s="220"/>
      <c r="M1115" s="220"/>
      <c r="N1115" s="219"/>
      <c r="O1115" s="219"/>
      <c r="P1115" s="219"/>
      <c r="Q1115" s="219"/>
      <c r="R1115" s="220"/>
      <c r="S1115" s="220"/>
      <c r="T1115" s="220"/>
      <c r="U1115" s="220"/>
      <c r="V1115" s="220"/>
      <c r="W1115" s="220"/>
      <c r="X1115" s="220"/>
      <c r="Y1115" s="220"/>
      <c r="Z1115" s="210"/>
      <c r="AA1115" s="210"/>
      <c r="AB1115" s="210"/>
      <c r="AC1115" s="210"/>
      <c r="AD1115" s="210"/>
      <c r="AE1115" s="210"/>
      <c r="AF1115" s="210"/>
      <c r="AG1115" s="210" t="s">
        <v>356</v>
      </c>
      <c r="AH1115" s="210">
        <v>0</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3" x14ac:dyDescent="0.2">
      <c r="A1116" s="217"/>
      <c r="B1116" s="218"/>
      <c r="C1116" s="265" t="s">
        <v>737</v>
      </c>
      <c r="D1116" s="255"/>
      <c r="E1116" s="256">
        <v>1.25</v>
      </c>
      <c r="F1116" s="220"/>
      <c r="G1116" s="220"/>
      <c r="H1116" s="220"/>
      <c r="I1116" s="220"/>
      <c r="J1116" s="220"/>
      <c r="K1116" s="220"/>
      <c r="L1116" s="220"/>
      <c r="M1116" s="220"/>
      <c r="N1116" s="219"/>
      <c r="O1116" s="219"/>
      <c r="P1116" s="219"/>
      <c r="Q1116" s="219"/>
      <c r="R1116" s="220"/>
      <c r="S1116" s="220"/>
      <c r="T1116" s="220"/>
      <c r="U1116" s="220"/>
      <c r="V1116" s="220"/>
      <c r="W1116" s="220"/>
      <c r="X1116" s="220"/>
      <c r="Y1116" s="220"/>
      <c r="Z1116" s="210"/>
      <c r="AA1116" s="210"/>
      <c r="AB1116" s="210"/>
      <c r="AC1116" s="210"/>
      <c r="AD1116" s="210"/>
      <c r="AE1116" s="210"/>
      <c r="AF1116" s="210"/>
      <c r="AG1116" s="210" t="s">
        <v>356</v>
      </c>
      <c r="AH1116" s="210">
        <v>0</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3" x14ac:dyDescent="0.2">
      <c r="A1117" s="217"/>
      <c r="B1117" s="218"/>
      <c r="C1117" s="265" t="s">
        <v>738</v>
      </c>
      <c r="D1117" s="255"/>
      <c r="E1117" s="256">
        <v>6.28</v>
      </c>
      <c r="F1117" s="220"/>
      <c r="G1117" s="220"/>
      <c r="H1117" s="220"/>
      <c r="I1117" s="220"/>
      <c r="J1117" s="220"/>
      <c r="K1117" s="220"/>
      <c r="L1117" s="220"/>
      <c r="M1117" s="220"/>
      <c r="N1117" s="219"/>
      <c r="O1117" s="219"/>
      <c r="P1117" s="219"/>
      <c r="Q1117" s="219"/>
      <c r="R1117" s="220"/>
      <c r="S1117" s="220"/>
      <c r="T1117" s="220"/>
      <c r="U1117" s="220"/>
      <c r="V1117" s="220"/>
      <c r="W1117" s="220"/>
      <c r="X1117" s="220"/>
      <c r="Y1117" s="220"/>
      <c r="Z1117" s="210"/>
      <c r="AA1117" s="210"/>
      <c r="AB1117" s="210"/>
      <c r="AC1117" s="210"/>
      <c r="AD1117" s="210"/>
      <c r="AE1117" s="210"/>
      <c r="AF1117" s="210"/>
      <c r="AG1117" s="210" t="s">
        <v>356</v>
      </c>
      <c r="AH1117" s="210">
        <v>0</v>
      </c>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3" x14ac:dyDescent="0.2">
      <c r="A1118" s="217"/>
      <c r="B1118" s="218"/>
      <c r="C1118" s="265" t="s">
        <v>739</v>
      </c>
      <c r="D1118" s="255"/>
      <c r="E1118" s="256">
        <v>4.25</v>
      </c>
      <c r="F1118" s="220"/>
      <c r="G1118" s="220"/>
      <c r="H1118" s="220"/>
      <c r="I1118" s="220"/>
      <c r="J1118" s="220"/>
      <c r="K1118" s="220"/>
      <c r="L1118" s="220"/>
      <c r="M1118" s="220"/>
      <c r="N1118" s="219"/>
      <c r="O1118" s="219"/>
      <c r="P1118" s="219"/>
      <c r="Q1118" s="219"/>
      <c r="R1118" s="220"/>
      <c r="S1118" s="220"/>
      <c r="T1118" s="220"/>
      <c r="U1118" s="220"/>
      <c r="V1118" s="220"/>
      <c r="W1118" s="220"/>
      <c r="X1118" s="220"/>
      <c r="Y1118" s="220"/>
      <c r="Z1118" s="210"/>
      <c r="AA1118" s="210"/>
      <c r="AB1118" s="210"/>
      <c r="AC1118" s="210"/>
      <c r="AD1118" s="210"/>
      <c r="AE1118" s="210"/>
      <c r="AF1118" s="210"/>
      <c r="AG1118" s="210" t="s">
        <v>356</v>
      </c>
      <c r="AH1118" s="210">
        <v>0</v>
      </c>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3" x14ac:dyDescent="0.2">
      <c r="A1119" s="217"/>
      <c r="B1119" s="218"/>
      <c r="C1119" s="265" t="s">
        <v>740</v>
      </c>
      <c r="D1119" s="255"/>
      <c r="E1119" s="256">
        <v>1.96</v>
      </c>
      <c r="F1119" s="220"/>
      <c r="G1119" s="220"/>
      <c r="H1119" s="220"/>
      <c r="I1119" s="220"/>
      <c r="J1119" s="220"/>
      <c r="K1119" s="220"/>
      <c r="L1119" s="220"/>
      <c r="M1119" s="220"/>
      <c r="N1119" s="219"/>
      <c r="O1119" s="219"/>
      <c r="P1119" s="219"/>
      <c r="Q1119" s="219"/>
      <c r="R1119" s="220"/>
      <c r="S1119" s="220"/>
      <c r="T1119" s="220"/>
      <c r="U1119" s="220"/>
      <c r="V1119" s="220"/>
      <c r="W1119" s="220"/>
      <c r="X1119" s="220"/>
      <c r="Y1119" s="220"/>
      <c r="Z1119" s="210"/>
      <c r="AA1119" s="210"/>
      <c r="AB1119" s="210"/>
      <c r="AC1119" s="210"/>
      <c r="AD1119" s="210"/>
      <c r="AE1119" s="210"/>
      <c r="AF1119" s="210"/>
      <c r="AG1119" s="210" t="s">
        <v>356</v>
      </c>
      <c r="AH1119" s="210">
        <v>0</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3" x14ac:dyDescent="0.2">
      <c r="A1120" s="217"/>
      <c r="B1120" s="218"/>
      <c r="C1120" s="265" t="s">
        <v>741</v>
      </c>
      <c r="D1120" s="255"/>
      <c r="E1120" s="256">
        <v>6.76</v>
      </c>
      <c r="F1120" s="220"/>
      <c r="G1120" s="220"/>
      <c r="H1120" s="220"/>
      <c r="I1120" s="220"/>
      <c r="J1120" s="220"/>
      <c r="K1120" s="220"/>
      <c r="L1120" s="220"/>
      <c r="M1120" s="220"/>
      <c r="N1120" s="219"/>
      <c r="O1120" s="219"/>
      <c r="P1120" s="219"/>
      <c r="Q1120" s="219"/>
      <c r="R1120" s="220"/>
      <c r="S1120" s="220"/>
      <c r="T1120" s="220"/>
      <c r="U1120" s="220"/>
      <c r="V1120" s="220"/>
      <c r="W1120" s="220"/>
      <c r="X1120" s="220"/>
      <c r="Y1120" s="220"/>
      <c r="Z1120" s="210"/>
      <c r="AA1120" s="210"/>
      <c r="AB1120" s="210"/>
      <c r="AC1120" s="210"/>
      <c r="AD1120" s="210"/>
      <c r="AE1120" s="210"/>
      <c r="AF1120" s="210"/>
      <c r="AG1120" s="210" t="s">
        <v>356</v>
      </c>
      <c r="AH1120" s="210">
        <v>0</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3" x14ac:dyDescent="0.2">
      <c r="A1121" s="217"/>
      <c r="B1121" s="218"/>
      <c r="C1121" s="265" t="s">
        <v>718</v>
      </c>
      <c r="D1121" s="255"/>
      <c r="E1121" s="256">
        <v>11.35</v>
      </c>
      <c r="F1121" s="220"/>
      <c r="G1121" s="220"/>
      <c r="H1121" s="220"/>
      <c r="I1121" s="220"/>
      <c r="J1121" s="220"/>
      <c r="K1121" s="220"/>
      <c r="L1121" s="220"/>
      <c r="M1121" s="220"/>
      <c r="N1121" s="219"/>
      <c r="O1121" s="219"/>
      <c r="P1121" s="219"/>
      <c r="Q1121" s="219"/>
      <c r="R1121" s="220"/>
      <c r="S1121" s="220"/>
      <c r="T1121" s="220"/>
      <c r="U1121" s="220"/>
      <c r="V1121" s="220"/>
      <c r="W1121" s="220"/>
      <c r="X1121" s="220"/>
      <c r="Y1121" s="220"/>
      <c r="Z1121" s="210"/>
      <c r="AA1121" s="210"/>
      <c r="AB1121" s="210"/>
      <c r="AC1121" s="210"/>
      <c r="AD1121" s="210"/>
      <c r="AE1121" s="210"/>
      <c r="AF1121" s="210"/>
      <c r="AG1121" s="210" t="s">
        <v>356</v>
      </c>
      <c r="AH1121" s="210">
        <v>0</v>
      </c>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3" x14ac:dyDescent="0.2">
      <c r="A1122" s="217"/>
      <c r="B1122" s="218"/>
      <c r="C1122" s="265" t="s">
        <v>742</v>
      </c>
      <c r="D1122" s="255"/>
      <c r="E1122" s="256">
        <v>1.84</v>
      </c>
      <c r="F1122" s="220"/>
      <c r="G1122" s="220"/>
      <c r="H1122" s="220"/>
      <c r="I1122" s="220"/>
      <c r="J1122" s="220"/>
      <c r="K1122" s="220"/>
      <c r="L1122" s="220"/>
      <c r="M1122" s="220"/>
      <c r="N1122" s="219"/>
      <c r="O1122" s="219"/>
      <c r="P1122" s="219"/>
      <c r="Q1122" s="219"/>
      <c r="R1122" s="220"/>
      <c r="S1122" s="220"/>
      <c r="T1122" s="220"/>
      <c r="U1122" s="220"/>
      <c r="V1122" s="220"/>
      <c r="W1122" s="220"/>
      <c r="X1122" s="220"/>
      <c r="Y1122" s="220"/>
      <c r="Z1122" s="210"/>
      <c r="AA1122" s="210"/>
      <c r="AB1122" s="210"/>
      <c r="AC1122" s="210"/>
      <c r="AD1122" s="210"/>
      <c r="AE1122" s="210"/>
      <c r="AF1122" s="210"/>
      <c r="AG1122" s="210" t="s">
        <v>356</v>
      </c>
      <c r="AH1122" s="210">
        <v>0</v>
      </c>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outlineLevel="3" x14ac:dyDescent="0.2">
      <c r="A1123" s="217"/>
      <c r="B1123" s="218"/>
      <c r="C1123" s="265" t="s">
        <v>743</v>
      </c>
      <c r="D1123" s="255"/>
      <c r="E1123" s="256">
        <v>2.48</v>
      </c>
      <c r="F1123" s="220"/>
      <c r="G1123" s="220"/>
      <c r="H1123" s="220"/>
      <c r="I1123" s="220"/>
      <c r="J1123" s="220"/>
      <c r="K1123" s="220"/>
      <c r="L1123" s="220"/>
      <c r="M1123" s="220"/>
      <c r="N1123" s="219"/>
      <c r="O1123" s="219"/>
      <c r="P1123" s="219"/>
      <c r="Q1123" s="219"/>
      <c r="R1123" s="220"/>
      <c r="S1123" s="220"/>
      <c r="T1123" s="220"/>
      <c r="U1123" s="220"/>
      <c r="V1123" s="220"/>
      <c r="W1123" s="220"/>
      <c r="X1123" s="220"/>
      <c r="Y1123" s="220"/>
      <c r="Z1123" s="210"/>
      <c r="AA1123" s="210"/>
      <c r="AB1123" s="210"/>
      <c r="AC1123" s="210"/>
      <c r="AD1123" s="210"/>
      <c r="AE1123" s="210"/>
      <c r="AF1123" s="210"/>
      <c r="AG1123" s="210" t="s">
        <v>356</v>
      </c>
      <c r="AH1123" s="210">
        <v>0</v>
      </c>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3" x14ac:dyDescent="0.2">
      <c r="A1124" s="217"/>
      <c r="B1124" s="218"/>
      <c r="C1124" s="265" t="s">
        <v>719</v>
      </c>
      <c r="D1124" s="255"/>
      <c r="E1124" s="256">
        <v>6.55</v>
      </c>
      <c r="F1124" s="220"/>
      <c r="G1124" s="220"/>
      <c r="H1124" s="220"/>
      <c r="I1124" s="220"/>
      <c r="J1124" s="220"/>
      <c r="K1124" s="220"/>
      <c r="L1124" s="220"/>
      <c r="M1124" s="220"/>
      <c r="N1124" s="219"/>
      <c r="O1124" s="219"/>
      <c r="P1124" s="219"/>
      <c r="Q1124" s="219"/>
      <c r="R1124" s="220"/>
      <c r="S1124" s="220"/>
      <c r="T1124" s="220"/>
      <c r="U1124" s="220"/>
      <c r="V1124" s="220"/>
      <c r="W1124" s="220"/>
      <c r="X1124" s="220"/>
      <c r="Y1124" s="220"/>
      <c r="Z1124" s="210"/>
      <c r="AA1124" s="210"/>
      <c r="AB1124" s="210"/>
      <c r="AC1124" s="210"/>
      <c r="AD1124" s="210"/>
      <c r="AE1124" s="210"/>
      <c r="AF1124" s="210"/>
      <c r="AG1124" s="210" t="s">
        <v>356</v>
      </c>
      <c r="AH1124" s="210">
        <v>0</v>
      </c>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3" x14ac:dyDescent="0.2">
      <c r="A1125" s="217"/>
      <c r="B1125" s="218"/>
      <c r="C1125" s="265" t="s">
        <v>720</v>
      </c>
      <c r="D1125" s="255"/>
      <c r="E1125" s="256">
        <v>6.37</v>
      </c>
      <c r="F1125" s="220"/>
      <c r="G1125" s="220"/>
      <c r="H1125" s="220"/>
      <c r="I1125" s="220"/>
      <c r="J1125" s="220"/>
      <c r="K1125" s="220"/>
      <c r="L1125" s="220"/>
      <c r="M1125" s="220"/>
      <c r="N1125" s="219"/>
      <c r="O1125" s="219"/>
      <c r="P1125" s="219"/>
      <c r="Q1125" s="219"/>
      <c r="R1125" s="220"/>
      <c r="S1125" s="220"/>
      <c r="T1125" s="220"/>
      <c r="U1125" s="220"/>
      <c r="V1125" s="220"/>
      <c r="W1125" s="220"/>
      <c r="X1125" s="220"/>
      <c r="Y1125" s="220"/>
      <c r="Z1125" s="210"/>
      <c r="AA1125" s="210"/>
      <c r="AB1125" s="210"/>
      <c r="AC1125" s="210"/>
      <c r="AD1125" s="210"/>
      <c r="AE1125" s="210"/>
      <c r="AF1125" s="210"/>
      <c r="AG1125" s="210" t="s">
        <v>356</v>
      </c>
      <c r="AH1125" s="210">
        <v>0</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3" x14ac:dyDescent="0.2">
      <c r="A1126" s="217"/>
      <c r="B1126" s="218"/>
      <c r="C1126" s="265" t="s">
        <v>744</v>
      </c>
      <c r="D1126" s="255"/>
      <c r="E1126" s="256">
        <v>2.44</v>
      </c>
      <c r="F1126" s="220"/>
      <c r="G1126" s="220"/>
      <c r="H1126" s="220"/>
      <c r="I1126" s="220"/>
      <c r="J1126" s="220"/>
      <c r="K1126" s="220"/>
      <c r="L1126" s="220"/>
      <c r="M1126" s="220"/>
      <c r="N1126" s="219"/>
      <c r="O1126" s="219"/>
      <c r="P1126" s="219"/>
      <c r="Q1126" s="219"/>
      <c r="R1126" s="220"/>
      <c r="S1126" s="220"/>
      <c r="T1126" s="220"/>
      <c r="U1126" s="220"/>
      <c r="V1126" s="220"/>
      <c r="W1126" s="220"/>
      <c r="X1126" s="220"/>
      <c r="Y1126" s="220"/>
      <c r="Z1126" s="210"/>
      <c r="AA1126" s="210"/>
      <c r="AB1126" s="210"/>
      <c r="AC1126" s="210"/>
      <c r="AD1126" s="210"/>
      <c r="AE1126" s="210"/>
      <c r="AF1126" s="210"/>
      <c r="AG1126" s="210" t="s">
        <v>356</v>
      </c>
      <c r="AH1126" s="210">
        <v>0</v>
      </c>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3" x14ac:dyDescent="0.2">
      <c r="A1127" s="217"/>
      <c r="B1127" s="218"/>
      <c r="C1127" s="265" t="s">
        <v>732</v>
      </c>
      <c r="D1127" s="255"/>
      <c r="E1127" s="256">
        <v>9.42</v>
      </c>
      <c r="F1127" s="220"/>
      <c r="G1127" s="220"/>
      <c r="H1127" s="220"/>
      <c r="I1127" s="220"/>
      <c r="J1127" s="220"/>
      <c r="K1127" s="220"/>
      <c r="L1127" s="220"/>
      <c r="M1127" s="220"/>
      <c r="N1127" s="219"/>
      <c r="O1127" s="219"/>
      <c r="P1127" s="219"/>
      <c r="Q1127" s="219"/>
      <c r="R1127" s="220"/>
      <c r="S1127" s="220"/>
      <c r="T1127" s="220"/>
      <c r="U1127" s="220"/>
      <c r="V1127" s="220"/>
      <c r="W1127" s="220"/>
      <c r="X1127" s="220"/>
      <c r="Y1127" s="220"/>
      <c r="Z1127" s="210"/>
      <c r="AA1127" s="210"/>
      <c r="AB1127" s="210"/>
      <c r="AC1127" s="210"/>
      <c r="AD1127" s="210"/>
      <c r="AE1127" s="210"/>
      <c r="AF1127" s="210"/>
      <c r="AG1127" s="210" t="s">
        <v>356</v>
      </c>
      <c r="AH1127" s="210">
        <v>0</v>
      </c>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3" x14ac:dyDescent="0.2">
      <c r="A1128" s="217"/>
      <c r="B1128" s="218"/>
      <c r="C1128" s="265" t="s">
        <v>733</v>
      </c>
      <c r="D1128" s="255"/>
      <c r="E1128" s="256">
        <v>3.46</v>
      </c>
      <c r="F1128" s="220"/>
      <c r="G1128" s="220"/>
      <c r="H1128" s="220"/>
      <c r="I1128" s="220"/>
      <c r="J1128" s="220"/>
      <c r="K1128" s="220"/>
      <c r="L1128" s="220"/>
      <c r="M1128" s="220"/>
      <c r="N1128" s="219"/>
      <c r="O1128" s="219"/>
      <c r="P1128" s="219"/>
      <c r="Q1128" s="219"/>
      <c r="R1128" s="220"/>
      <c r="S1128" s="220"/>
      <c r="T1128" s="220"/>
      <c r="U1128" s="220"/>
      <c r="V1128" s="220"/>
      <c r="W1128" s="220"/>
      <c r="X1128" s="220"/>
      <c r="Y1128" s="220"/>
      <c r="Z1128" s="210"/>
      <c r="AA1128" s="210"/>
      <c r="AB1128" s="210"/>
      <c r="AC1128" s="210"/>
      <c r="AD1128" s="210"/>
      <c r="AE1128" s="210"/>
      <c r="AF1128" s="210"/>
      <c r="AG1128" s="210" t="s">
        <v>356</v>
      </c>
      <c r="AH1128" s="210">
        <v>0</v>
      </c>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3" x14ac:dyDescent="0.2">
      <c r="A1129" s="217"/>
      <c r="B1129" s="218"/>
      <c r="C1129" s="265" t="s">
        <v>745</v>
      </c>
      <c r="D1129" s="255"/>
      <c r="E1129" s="256">
        <v>1.42</v>
      </c>
      <c r="F1129" s="220"/>
      <c r="G1129" s="220"/>
      <c r="H1129" s="220"/>
      <c r="I1129" s="220"/>
      <c r="J1129" s="220"/>
      <c r="K1129" s="220"/>
      <c r="L1129" s="220"/>
      <c r="M1129" s="220"/>
      <c r="N1129" s="219"/>
      <c r="O1129" s="219"/>
      <c r="P1129" s="219"/>
      <c r="Q1129" s="219"/>
      <c r="R1129" s="220"/>
      <c r="S1129" s="220"/>
      <c r="T1129" s="220"/>
      <c r="U1129" s="220"/>
      <c r="V1129" s="220"/>
      <c r="W1129" s="220"/>
      <c r="X1129" s="220"/>
      <c r="Y1129" s="220"/>
      <c r="Z1129" s="210"/>
      <c r="AA1129" s="210"/>
      <c r="AB1129" s="210"/>
      <c r="AC1129" s="210"/>
      <c r="AD1129" s="210"/>
      <c r="AE1129" s="210"/>
      <c r="AF1129" s="210"/>
      <c r="AG1129" s="210" t="s">
        <v>356</v>
      </c>
      <c r="AH1129" s="210">
        <v>0</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3" x14ac:dyDescent="0.2">
      <c r="A1130" s="217"/>
      <c r="B1130" s="218"/>
      <c r="C1130" s="265" t="s">
        <v>729</v>
      </c>
      <c r="D1130" s="255"/>
      <c r="E1130" s="256">
        <v>39.65</v>
      </c>
      <c r="F1130" s="220"/>
      <c r="G1130" s="220"/>
      <c r="H1130" s="220"/>
      <c r="I1130" s="220"/>
      <c r="J1130" s="220"/>
      <c r="K1130" s="220"/>
      <c r="L1130" s="220"/>
      <c r="M1130" s="220"/>
      <c r="N1130" s="219"/>
      <c r="O1130" s="219"/>
      <c r="P1130" s="219"/>
      <c r="Q1130" s="219"/>
      <c r="R1130" s="220"/>
      <c r="S1130" s="220"/>
      <c r="T1130" s="220"/>
      <c r="U1130" s="220"/>
      <c r="V1130" s="220"/>
      <c r="W1130" s="220"/>
      <c r="X1130" s="220"/>
      <c r="Y1130" s="220"/>
      <c r="Z1130" s="210"/>
      <c r="AA1130" s="210"/>
      <c r="AB1130" s="210"/>
      <c r="AC1130" s="210"/>
      <c r="AD1130" s="210"/>
      <c r="AE1130" s="210"/>
      <c r="AF1130" s="210"/>
      <c r="AG1130" s="210" t="s">
        <v>356</v>
      </c>
      <c r="AH1130" s="210">
        <v>0</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3" x14ac:dyDescent="0.2">
      <c r="A1131" s="217"/>
      <c r="B1131" s="218"/>
      <c r="C1131" s="265" t="s">
        <v>730</v>
      </c>
      <c r="D1131" s="255"/>
      <c r="E1131" s="256">
        <v>10.96</v>
      </c>
      <c r="F1131" s="220"/>
      <c r="G1131" s="220"/>
      <c r="H1131" s="220"/>
      <c r="I1131" s="220"/>
      <c r="J1131" s="220"/>
      <c r="K1131" s="220"/>
      <c r="L1131" s="220"/>
      <c r="M1131" s="220"/>
      <c r="N1131" s="219"/>
      <c r="O1131" s="219"/>
      <c r="P1131" s="219"/>
      <c r="Q1131" s="219"/>
      <c r="R1131" s="220"/>
      <c r="S1131" s="220"/>
      <c r="T1131" s="220"/>
      <c r="U1131" s="220"/>
      <c r="V1131" s="220"/>
      <c r="W1131" s="220"/>
      <c r="X1131" s="220"/>
      <c r="Y1131" s="220"/>
      <c r="Z1131" s="210"/>
      <c r="AA1131" s="210"/>
      <c r="AB1131" s="210"/>
      <c r="AC1131" s="210"/>
      <c r="AD1131" s="210"/>
      <c r="AE1131" s="210"/>
      <c r="AF1131" s="210"/>
      <c r="AG1131" s="210" t="s">
        <v>356</v>
      </c>
      <c r="AH1131" s="210">
        <v>0</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3" x14ac:dyDescent="0.2">
      <c r="A1132" s="217"/>
      <c r="B1132" s="218"/>
      <c r="C1132" s="265" t="s">
        <v>731</v>
      </c>
      <c r="D1132" s="255"/>
      <c r="E1132" s="256">
        <v>10.96</v>
      </c>
      <c r="F1132" s="220"/>
      <c r="G1132" s="220"/>
      <c r="H1132" s="220"/>
      <c r="I1132" s="220"/>
      <c r="J1132" s="220"/>
      <c r="K1132" s="220"/>
      <c r="L1132" s="220"/>
      <c r="M1132" s="220"/>
      <c r="N1132" s="219"/>
      <c r="O1132" s="219"/>
      <c r="P1132" s="219"/>
      <c r="Q1132" s="219"/>
      <c r="R1132" s="220"/>
      <c r="S1132" s="220"/>
      <c r="T1132" s="220"/>
      <c r="U1132" s="220"/>
      <c r="V1132" s="220"/>
      <c r="W1132" s="220"/>
      <c r="X1132" s="220"/>
      <c r="Y1132" s="220"/>
      <c r="Z1132" s="210"/>
      <c r="AA1132" s="210"/>
      <c r="AB1132" s="210"/>
      <c r="AC1132" s="210"/>
      <c r="AD1132" s="210"/>
      <c r="AE1132" s="210"/>
      <c r="AF1132" s="210"/>
      <c r="AG1132" s="210" t="s">
        <v>356</v>
      </c>
      <c r="AH1132" s="210">
        <v>0</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3" x14ac:dyDescent="0.2">
      <c r="A1133" s="217"/>
      <c r="B1133" s="218"/>
      <c r="C1133" s="265" t="s">
        <v>746</v>
      </c>
      <c r="D1133" s="255"/>
      <c r="E1133" s="256">
        <v>8.0299999999999994</v>
      </c>
      <c r="F1133" s="220"/>
      <c r="G1133" s="220"/>
      <c r="H1133" s="220"/>
      <c r="I1133" s="220"/>
      <c r="J1133" s="220"/>
      <c r="K1133" s="220"/>
      <c r="L1133" s="220"/>
      <c r="M1133" s="220"/>
      <c r="N1133" s="219"/>
      <c r="O1133" s="219"/>
      <c r="P1133" s="219"/>
      <c r="Q1133" s="219"/>
      <c r="R1133" s="220"/>
      <c r="S1133" s="220"/>
      <c r="T1133" s="220"/>
      <c r="U1133" s="220"/>
      <c r="V1133" s="220"/>
      <c r="W1133" s="220"/>
      <c r="X1133" s="220"/>
      <c r="Y1133" s="220"/>
      <c r="Z1133" s="210"/>
      <c r="AA1133" s="210"/>
      <c r="AB1133" s="210"/>
      <c r="AC1133" s="210"/>
      <c r="AD1133" s="210"/>
      <c r="AE1133" s="210"/>
      <c r="AF1133" s="210"/>
      <c r="AG1133" s="210" t="s">
        <v>356</v>
      </c>
      <c r="AH1133" s="210">
        <v>0</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3" x14ac:dyDescent="0.2">
      <c r="A1134" s="217"/>
      <c r="B1134" s="218"/>
      <c r="C1134" s="265" t="s">
        <v>747</v>
      </c>
      <c r="D1134" s="255"/>
      <c r="E1134" s="256">
        <v>7.15</v>
      </c>
      <c r="F1134" s="220"/>
      <c r="G1134" s="220"/>
      <c r="H1134" s="220"/>
      <c r="I1134" s="220"/>
      <c r="J1134" s="220"/>
      <c r="K1134" s="220"/>
      <c r="L1134" s="220"/>
      <c r="M1134" s="220"/>
      <c r="N1134" s="219"/>
      <c r="O1134" s="219"/>
      <c r="P1134" s="219"/>
      <c r="Q1134" s="219"/>
      <c r="R1134" s="220"/>
      <c r="S1134" s="220"/>
      <c r="T1134" s="220"/>
      <c r="U1134" s="220"/>
      <c r="V1134" s="220"/>
      <c r="W1134" s="220"/>
      <c r="X1134" s="220"/>
      <c r="Y1134" s="220"/>
      <c r="Z1134" s="210"/>
      <c r="AA1134" s="210"/>
      <c r="AB1134" s="210"/>
      <c r="AC1134" s="210"/>
      <c r="AD1134" s="210"/>
      <c r="AE1134" s="210"/>
      <c r="AF1134" s="210"/>
      <c r="AG1134" s="210" t="s">
        <v>356</v>
      </c>
      <c r="AH1134" s="210">
        <v>0</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3" x14ac:dyDescent="0.2">
      <c r="A1135" s="217"/>
      <c r="B1135" s="218"/>
      <c r="C1135" s="265" t="s">
        <v>748</v>
      </c>
      <c r="D1135" s="255"/>
      <c r="E1135" s="256">
        <v>1.65</v>
      </c>
      <c r="F1135" s="220"/>
      <c r="G1135" s="220"/>
      <c r="H1135" s="220"/>
      <c r="I1135" s="220"/>
      <c r="J1135" s="220"/>
      <c r="K1135" s="220"/>
      <c r="L1135" s="220"/>
      <c r="M1135" s="220"/>
      <c r="N1135" s="219"/>
      <c r="O1135" s="219"/>
      <c r="P1135" s="219"/>
      <c r="Q1135" s="219"/>
      <c r="R1135" s="220"/>
      <c r="S1135" s="220"/>
      <c r="T1135" s="220"/>
      <c r="U1135" s="220"/>
      <c r="V1135" s="220"/>
      <c r="W1135" s="220"/>
      <c r="X1135" s="220"/>
      <c r="Y1135" s="220"/>
      <c r="Z1135" s="210"/>
      <c r="AA1135" s="210"/>
      <c r="AB1135" s="210"/>
      <c r="AC1135" s="210"/>
      <c r="AD1135" s="210"/>
      <c r="AE1135" s="210"/>
      <c r="AF1135" s="210"/>
      <c r="AG1135" s="210" t="s">
        <v>356</v>
      </c>
      <c r="AH1135" s="210">
        <v>0</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3" x14ac:dyDescent="0.2">
      <c r="A1136" s="217"/>
      <c r="B1136" s="218"/>
      <c r="C1136" s="265" t="s">
        <v>749</v>
      </c>
      <c r="D1136" s="255"/>
      <c r="E1136" s="256">
        <v>1.63</v>
      </c>
      <c r="F1136" s="220"/>
      <c r="G1136" s="220"/>
      <c r="H1136" s="220"/>
      <c r="I1136" s="220"/>
      <c r="J1136" s="220"/>
      <c r="K1136" s="220"/>
      <c r="L1136" s="220"/>
      <c r="M1136" s="220"/>
      <c r="N1136" s="219"/>
      <c r="O1136" s="219"/>
      <c r="P1136" s="219"/>
      <c r="Q1136" s="219"/>
      <c r="R1136" s="220"/>
      <c r="S1136" s="220"/>
      <c r="T1136" s="220"/>
      <c r="U1136" s="220"/>
      <c r="V1136" s="220"/>
      <c r="W1136" s="220"/>
      <c r="X1136" s="220"/>
      <c r="Y1136" s="220"/>
      <c r="Z1136" s="210"/>
      <c r="AA1136" s="210"/>
      <c r="AB1136" s="210"/>
      <c r="AC1136" s="210"/>
      <c r="AD1136" s="210"/>
      <c r="AE1136" s="210"/>
      <c r="AF1136" s="210"/>
      <c r="AG1136" s="210" t="s">
        <v>356</v>
      </c>
      <c r="AH1136" s="210">
        <v>0</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3" x14ac:dyDescent="0.2">
      <c r="A1137" s="217"/>
      <c r="B1137" s="218"/>
      <c r="C1137" s="265" t="s">
        <v>727</v>
      </c>
      <c r="D1137" s="255"/>
      <c r="E1137" s="256">
        <v>10.96</v>
      </c>
      <c r="F1137" s="220"/>
      <c r="G1137" s="220"/>
      <c r="H1137" s="220"/>
      <c r="I1137" s="220"/>
      <c r="J1137" s="220"/>
      <c r="K1137" s="220"/>
      <c r="L1137" s="220"/>
      <c r="M1137" s="220"/>
      <c r="N1137" s="219"/>
      <c r="O1137" s="219"/>
      <c r="P1137" s="219"/>
      <c r="Q1137" s="219"/>
      <c r="R1137" s="220"/>
      <c r="S1137" s="220"/>
      <c r="T1137" s="220"/>
      <c r="U1137" s="220"/>
      <c r="V1137" s="220"/>
      <c r="W1137" s="220"/>
      <c r="X1137" s="220"/>
      <c r="Y1137" s="220"/>
      <c r="Z1137" s="210"/>
      <c r="AA1137" s="210"/>
      <c r="AB1137" s="210"/>
      <c r="AC1137" s="210"/>
      <c r="AD1137" s="210"/>
      <c r="AE1137" s="210"/>
      <c r="AF1137" s="210"/>
      <c r="AG1137" s="210" t="s">
        <v>356</v>
      </c>
      <c r="AH1137" s="210">
        <v>0</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3" x14ac:dyDescent="0.2">
      <c r="A1138" s="217"/>
      <c r="B1138" s="218"/>
      <c r="C1138" s="265" t="s">
        <v>728</v>
      </c>
      <c r="D1138" s="255"/>
      <c r="E1138" s="256">
        <v>10.96</v>
      </c>
      <c r="F1138" s="220"/>
      <c r="G1138" s="220"/>
      <c r="H1138" s="220"/>
      <c r="I1138" s="220"/>
      <c r="J1138" s="220"/>
      <c r="K1138" s="220"/>
      <c r="L1138" s="220"/>
      <c r="M1138" s="220"/>
      <c r="N1138" s="219"/>
      <c r="O1138" s="219"/>
      <c r="P1138" s="219"/>
      <c r="Q1138" s="219"/>
      <c r="R1138" s="220"/>
      <c r="S1138" s="220"/>
      <c r="T1138" s="220"/>
      <c r="U1138" s="220"/>
      <c r="V1138" s="220"/>
      <c r="W1138" s="220"/>
      <c r="X1138" s="220"/>
      <c r="Y1138" s="220"/>
      <c r="Z1138" s="210"/>
      <c r="AA1138" s="210"/>
      <c r="AB1138" s="210"/>
      <c r="AC1138" s="210"/>
      <c r="AD1138" s="210"/>
      <c r="AE1138" s="210"/>
      <c r="AF1138" s="210"/>
      <c r="AG1138" s="210" t="s">
        <v>356</v>
      </c>
      <c r="AH1138" s="210">
        <v>0</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3" x14ac:dyDescent="0.2">
      <c r="A1139" s="217"/>
      <c r="B1139" s="218"/>
      <c r="C1139" s="265" t="s">
        <v>750</v>
      </c>
      <c r="D1139" s="255"/>
      <c r="E1139" s="256">
        <v>8.0299999999999994</v>
      </c>
      <c r="F1139" s="220"/>
      <c r="G1139" s="220"/>
      <c r="H1139" s="220"/>
      <c r="I1139" s="220"/>
      <c r="J1139" s="220"/>
      <c r="K1139" s="220"/>
      <c r="L1139" s="220"/>
      <c r="M1139" s="220"/>
      <c r="N1139" s="219"/>
      <c r="O1139" s="219"/>
      <c r="P1139" s="219"/>
      <c r="Q1139" s="219"/>
      <c r="R1139" s="220"/>
      <c r="S1139" s="220"/>
      <c r="T1139" s="220"/>
      <c r="U1139" s="220"/>
      <c r="V1139" s="220"/>
      <c r="W1139" s="220"/>
      <c r="X1139" s="220"/>
      <c r="Y1139" s="220"/>
      <c r="Z1139" s="210"/>
      <c r="AA1139" s="210"/>
      <c r="AB1139" s="210"/>
      <c r="AC1139" s="210"/>
      <c r="AD1139" s="210"/>
      <c r="AE1139" s="210"/>
      <c r="AF1139" s="210"/>
      <c r="AG1139" s="210" t="s">
        <v>356</v>
      </c>
      <c r="AH1139" s="210">
        <v>0</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3" x14ac:dyDescent="0.2">
      <c r="A1140" s="217"/>
      <c r="B1140" s="218"/>
      <c r="C1140" s="265" t="s">
        <v>751</v>
      </c>
      <c r="D1140" s="255"/>
      <c r="E1140" s="256">
        <v>7.15</v>
      </c>
      <c r="F1140" s="220"/>
      <c r="G1140" s="220"/>
      <c r="H1140" s="220"/>
      <c r="I1140" s="220"/>
      <c r="J1140" s="220"/>
      <c r="K1140" s="220"/>
      <c r="L1140" s="220"/>
      <c r="M1140" s="220"/>
      <c r="N1140" s="219"/>
      <c r="O1140" s="219"/>
      <c r="P1140" s="219"/>
      <c r="Q1140" s="219"/>
      <c r="R1140" s="220"/>
      <c r="S1140" s="220"/>
      <c r="T1140" s="220"/>
      <c r="U1140" s="220"/>
      <c r="V1140" s="220"/>
      <c r="W1140" s="220"/>
      <c r="X1140" s="220"/>
      <c r="Y1140" s="220"/>
      <c r="Z1140" s="210"/>
      <c r="AA1140" s="210"/>
      <c r="AB1140" s="210"/>
      <c r="AC1140" s="210"/>
      <c r="AD1140" s="210"/>
      <c r="AE1140" s="210"/>
      <c r="AF1140" s="210"/>
      <c r="AG1140" s="210" t="s">
        <v>356</v>
      </c>
      <c r="AH1140" s="210">
        <v>0</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3" x14ac:dyDescent="0.2">
      <c r="A1141" s="217"/>
      <c r="B1141" s="218"/>
      <c r="C1141" s="265" t="s">
        <v>752</v>
      </c>
      <c r="D1141" s="255"/>
      <c r="E1141" s="256">
        <v>1.65</v>
      </c>
      <c r="F1141" s="220"/>
      <c r="G1141" s="220"/>
      <c r="H1141" s="220"/>
      <c r="I1141" s="220"/>
      <c r="J1141" s="220"/>
      <c r="K1141" s="220"/>
      <c r="L1141" s="220"/>
      <c r="M1141" s="220"/>
      <c r="N1141" s="219"/>
      <c r="O1141" s="219"/>
      <c r="P1141" s="219"/>
      <c r="Q1141" s="219"/>
      <c r="R1141" s="220"/>
      <c r="S1141" s="220"/>
      <c r="T1141" s="220"/>
      <c r="U1141" s="220"/>
      <c r="V1141" s="220"/>
      <c r="W1141" s="220"/>
      <c r="X1141" s="220"/>
      <c r="Y1141" s="220"/>
      <c r="Z1141" s="210"/>
      <c r="AA1141" s="210"/>
      <c r="AB1141" s="210"/>
      <c r="AC1141" s="210"/>
      <c r="AD1141" s="210"/>
      <c r="AE1141" s="210"/>
      <c r="AF1141" s="210"/>
      <c r="AG1141" s="210" t="s">
        <v>356</v>
      </c>
      <c r="AH1141" s="210">
        <v>0</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3" x14ac:dyDescent="0.2">
      <c r="A1142" s="217"/>
      <c r="B1142" s="218"/>
      <c r="C1142" s="265" t="s">
        <v>753</v>
      </c>
      <c r="D1142" s="255"/>
      <c r="E1142" s="256">
        <v>1.65</v>
      </c>
      <c r="F1142" s="220"/>
      <c r="G1142" s="220"/>
      <c r="H1142" s="220"/>
      <c r="I1142" s="220"/>
      <c r="J1142" s="220"/>
      <c r="K1142" s="220"/>
      <c r="L1142" s="220"/>
      <c r="M1142" s="220"/>
      <c r="N1142" s="219"/>
      <c r="O1142" s="219"/>
      <c r="P1142" s="219"/>
      <c r="Q1142" s="219"/>
      <c r="R1142" s="220"/>
      <c r="S1142" s="220"/>
      <c r="T1142" s="220"/>
      <c r="U1142" s="220"/>
      <c r="V1142" s="220"/>
      <c r="W1142" s="220"/>
      <c r="X1142" s="220"/>
      <c r="Y1142" s="220"/>
      <c r="Z1142" s="210"/>
      <c r="AA1142" s="210"/>
      <c r="AB1142" s="210"/>
      <c r="AC1142" s="210"/>
      <c r="AD1142" s="210"/>
      <c r="AE1142" s="210"/>
      <c r="AF1142" s="210"/>
      <c r="AG1142" s="210" t="s">
        <v>356</v>
      </c>
      <c r="AH1142" s="210">
        <v>0</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3" x14ac:dyDescent="0.2">
      <c r="A1143" s="217"/>
      <c r="B1143" s="218"/>
      <c r="C1143" s="265" t="s">
        <v>725</v>
      </c>
      <c r="D1143" s="255"/>
      <c r="E1143" s="256">
        <v>12.3</v>
      </c>
      <c r="F1143" s="220"/>
      <c r="G1143" s="220"/>
      <c r="H1143" s="220"/>
      <c r="I1143" s="220"/>
      <c r="J1143" s="220"/>
      <c r="K1143" s="220"/>
      <c r="L1143" s="220"/>
      <c r="M1143" s="220"/>
      <c r="N1143" s="219"/>
      <c r="O1143" s="219"/>
      <c r="P1143" s="219"/>
      <c r="Q1143" s="219"/>
      <c r="R1143" s="220"/>
      <c r="S1143" s="220"/>
      <c r="T1143" s="220"/>
      <c r="U1143" s="220"/>
      <c r="V1143" s="220"/>
      <c r="W1143" s="220"/>
      <c r="X1143" s="220"/>
      <c r="Y1143" s="220"/>
      <c r="Z1143" s="210"/>
      <c r="AA1143" s="210"/>
      <c r="AB1143" s="210"/>
      <c r="AC1143" s="210"/>
      <c r="AD1143" s="210"/>
      <c r="AE1143" s="210"/>
      <c r="AF1143" s="210"/>
      <c r="AG1143" s="210" t="s">
        <v>356</v>
      </c>
      <c r="AH1143" s="210">
        <v>0</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3" x14ac:dyDescent="0.2">
      <c r="A1144" s="217"/>
      <c r="B1144" s="218"/>
      <c r="C1144" s="265" t="s">
        <v>726</v>
      </c>
      <c r="D1144" s="255"/>
      <c r="E1144" s="256">
        <v>18.11</v>
      </c>
      <c r="F1144" s="220"/>
      <c r="G1144" s="220"/>
      <c r="H1144" s="220"/>
      <c r="I1144" s="220"/>
      <c r="J1144" s="220"/>
      <c r="K1144" s="220"/>
      <c r="L1144" s="220"/>
      <c r="M1144" s="220"/>
      <c r="N1144" s="219"/>
      <c r="O1144" s="219"/>
      <c r="P1144" s="219"/>
      <c r="Q1144" s="219"/>
      <c r="R1144" s="220"/>
      <c r="S1144" s="220"/>
      <c r="T1144" s="220"/>
      <c r="U1144" s="220"/>
      <c r="V1144" s="220"/>
      <c r="W1144" s="220"/>
      <c r="X1144" s="220"/>
      <c r="Y1144" s="220"/>
      <c r="Z1144" s="210"/>
      <c r="AA1144" s="210"/>
      <c r="AB1144" s="210"/>
      <c r="AC1144" s="210"/>
      <c r="AD1144" s="210"/>
      <c r="AE1144" s="210"/>
      <c r="AF1144" s="210"/>
      <c r="AG1144" s="210" t="s">
        <v>356</v>
      </c>
      <c r="AH1144" s="210">
        <v>0</v>
      </c>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3" x14ac:dyDescent="0.2">
      <c r="A1145" s="217"/>
      <c r="B1145" s="218"/>
      <c r="C1145" s="265" t="s">
        <v>754</v>
      </c>
      <c r="D1145" s="255"/>
      <c r="E1145" s="256">
        <v>7.7</v>
      </c>
      <c r="F1145" s="220"/>
      <c r="G1145" s="220"/>
      <c r="H1145" s="220"/>
      <c r="I1145" s="220"/>
      <c r="J1145" s="220"/>
      <c r="K1145" s="220"/>
      <c r="L1145" s="220"/>
      <c r="M1145" s="220"/>
      <c r="N1145" s="219"/>
      <c r="O1145" s="219"/>
      <c r="P1145" s="219"/>
      <c r="Q1145" s="219"/>
      <c r="R1145" s="220"/>
      <c r="S1145" s="220"/>
      <c r="T1145" s="220"/>
      <c r="U1145" s="220"/>
      <c r="V1145" s="220"/>
      <c r="W1145" s="220"/>
      <c r="X1145" s="220"/>
      <c r="Y1145" s="220"/>
      <c r="Z1145" s="210"/>
      <c r="AA1145" s="210"/>
      <c r="AB1145" s="210"/>
      <c r="AC1145" s="210"/>
      <c r="AD1145" s="210"/>
      <c r="AE1145" s="210"/>
      <c r="AF1145" s="210"/>
      <c r="AG1145" s="210" t="s">
        <v>356</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3" x14ac:dyDescent="0.2">
      <c r="A1146" s="217"/>
      <c r="B1146" s="218"/>
      <c r="C1146" s="265" t="s">
        <v>755</v>
      </c>
      <c r="D1146" s="255"/>
      <c r="E1146" s="256">
        <v>7.45</v>
      </c>
      <c r="F1146" s="220"/>
      <c r="G1146" s="220"/>
      <c r="H1146" s="220"/>
      <c r="I1146" s="220"/>
      <c r="J1146" s="220"/>
      <c r="K1146" s="220"/>
      <c r="L1146" s="220"/>
      <c r="M1146" s="220"/>
      <c r="N1146" s="219"/>
      <c r="O1146" s="219"/>
      <c r="P1146" s="219"/>
      <c r="Q1146" s="219"/>
      <c r="R1146" s="220"/>
      <c r="S1146" s="220"/>
      <c r="T1146" s="220"/>
      <c r="U1146" s="220"/>
      <c r="V1146" s="220"/>
      <c r="W1146" s="220"/>
      <c r="X1146" s="220"/>
      <c r="Y1146" s="220"/>
      <c r="Z1146" s="210"/>
      <c r="AA1146" s="210"/>
      <c r="AB1146" s="210"/>
      <c r="AC1146" s="210"/>
      <c r="AD1146" s="210"/>
      <c r="AE1146" s="210"/>
      <c r="AF1146" s="210"/>
      <c r="AG1146" s="210" t="s">
        <v>356</v>
      </c>
      <c r="AH1146" s="210">
        <v>0</v>
      </c>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3" x14ac:dyDescent="0.2">
      <c r="A1147" s="217"/>
      <c r="B1147" s="218"/>
      <c r="C1147" s="265" t="s">
        <v>756</v>
      </c>
      <c r="D1147" s="255"/>
      <c r="E1147" s="256">
        <v>2.15</v>
      </c>
      <c r="F1147" s="220"/>
      <c r="G1147" s="220"/>
      <c r="H1147" s="220"/>
      <c r="I1147" s="220"/>
      <c r="J1147" s="220"/>
      <c r="K1147" s="220"/>
      <c r="L1147" s="220"/>
      <c r="M1147" s="220"/>
      <c r="N1147" s="219"/>
      <c r="O1147" s="219"/>
      <c r="P1147" s="219"/>
      <c r="Q1147" s="219"/>
      <c r="R1147" s="220"/>
      <c r="S1147" s="220"/>
      <c r="T1147" s="220"/>
      <c r="U1147" s="220"/>
      <c r="V1147" s="220"/>
      <c r="W1147" s="220"/>
      <c r="X1147" s="220"/>
      <c r="Y1147" s="220"/>
      <c r="Z1147" s="210"/>
      <c r="AA1147" s="210"/>
      <c r="AB1147" s="210"/>
      <c r="AC1147" s="210"/>
      <c r="AD1147" s="210"/>
      <c r="AE1147" s="210"/>
      <c r="AF1147" s="210"/>
      <c r="AG1147" s="210" t="s">
        <v>356</v>
      </c>
      <c r="AH1147" s="210">
        <v>0</v>
      </c>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3" x14ac:dyDescent="0.2">
      <c r="A1148" s="217"/>
      <c r="B1148" s="218"/>
      <c r="C1148" s="265" t="s">
        <v>757</v>
      </c>
      <c r="D1148" s="255"/>
      <c r="E1148" s="256">
        <v>4.4800000000000004</v>
      </c>
      <c r="F1148" s="220"/>
      <c r="G1148" s="220"/>
      <c r="H1148" s="220"/>
      <c r="I1148" s="220"/>
      <c r="J1148" s="220"/>
      <c r="K1148" s="220"/>
      <c r="L1148" s="220"/>
      <c r="M1148" s="220"/>
      <c r="N1148" s="219"/>
      <c r="O1148" s="219"/>
      <c r="P1148" s="219"/>
      <c r="Q1148" s="219"/>
      <c r="R1148" s="220"/>
      <c r="S1148" s="220"/>
      <c r="T1148" s="220"/>
      <c r="U1148" s="220"/>
      <c r="V1148" s="220"/>
      <c r="W1148" s="220"/>
      <c r="X1148" s="220"/>
      <c r="Y1148" s="220"/>
      <c r="Z1148" s="210"/>
      <c r="AA1148" s="210"/>
      <c r="AB1148" s="210"/>
      <c r="AC1148" s="210"/>
      <c r="AD1148" s="210"/>
      <c r="AE1148" s="210"/>
      <c r="AF1148" s="210"/>
      <c r="AG1148" s="210" t="s">
        <v>356</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3" x14ac:dyDescent="0.2">
      <c r="A1149" s="217"/>
      <c r="B1149" s="218"/>
      <c r="C1149" s="265" t="s">
        <v>721</v>
      </c>
      <c r="D1149" s="255"/>
      <c r="E1149" s="256">
        <v>36.79</v>
      </c>
      <c r="F1149" s="220"/>
      <c r="G1149" s="220"/>
      <c r="H1149" s="220"/>
      <c r="I1149" s="220"/>
      <c r="J1149" s="220"/>
      <c r="K1149" s="220"/>
      <c r="L1149" s="220"/>
      <c r="M1149" s="220"/>
      <c r="N1149" s="219"/>
      <c r="O1149" s="219"/>
      <c r="P1149" s="219"/>
      <c r="Q1149" s="219"/>
      <c r="R1149" s="220"/>
      <c r="S1149" s="220"/>
      <c r="T1149" s="220"/>
      <c r="U1149" s="220"/>
      <c r="V1149" s="220"/>
      <c r="W1149" s="220"/>
      <c r="X1149" s="220"/>
      <c r="Y1149" s="220"/>
      <c r="Z1149" s="210"/>
      <c r="AA1149" s="210"/>
      <c r="AB1149" s="210"/>
      <c r="AC1149" s="210"/>
      <c r="AD1149" s="210"/>
      <c r="AE1149" s="210"/>
      <c r="AF1149" s="210"/>
      <c r="AG1149" s="210" t="s">
        <v>356</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3" x14ac:dyDescent="0.2">
      <c r="A1150" s="217"/>
      <c r="B1150" s="218"/>
      <c r="C1150" s="265" t="s">
        <v>722</v>
      </c>
      <c r="D1150" s="255"/>
      <c r="E1150" s="256">
        <v>11.28</v>
      </c>
      <c r="F1150" s="220"/>
      <c r="G1150" s="220"/>
      <c r="H1150" s="220"/>
      <c r="I1150" s="220"/>
      <c r="J1150" s="220"/>
      <c r="K1150" s="220"/>
      <c r="L1150" s="220"/>
      <c r="M1150" s="220"/>
      <c r="N1150" s="219"/>
      <c r="O1150" s="219"/>
      <c r="P1150" s="219"/>
      <c r="Q1150" s="219"/>
      <c r="R1150" s="220"/>
      <c r="S1150" s="220"/>
      <c r="T1150" s="220"/>
      <c r="U1150" s="220"/>
      <c r="V1150" s="220"/>
      <c r="W1150" s="220"/>
      <c r="X1150" s="220"/>
      <c r="Y1150" s="220"/>
      <c r="Z1150" s="210"/>
      <c r="AA1150" s="210"/>
      <c r="AB1150" s="210"/>
      <c r="AC1150" s="210"/>
      <c r="AD1150" s="210"/>
      <c r="AE1150" s="210"/>
      <c r="AF1150" s="210"/>
      <c r="AG1150" s="210" t="s">
        <v>356</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3" x14ac:dyDescent="0.2">
      <c r="A1151" s="217"/>
      <c r="B1151" s="218"/>
      <c r="C1151" s="265" t="s">
        <v>723</v>
      </c>
      <c r="D1151" s="255"/>
      <c r="E1151" s="256">
        <v>7.79</v>
      </c>
      <c r="F1151" s="220"/>
      <c r="G1151" s="220"/>
      <c r="H1151" s="220"/>
      <c r="I1151" s="220"/>
      <c r="J1151" s="220"/>
      <c r="K1151" s="220"/>
      <c r="L1151" s="220"/>
      <c r="M1151" s="220"/>
      <c r="N1151" s="219"/>
      <c r="O1151" s="219"/>
      <c r="P1151" s="219"/>
      <c r="Q1151" s="219"/>
      <c r="R1151" s="220"/>
      <c r="S1151" s="220"/>
      <c r="T1151" s="220"/>
      <c r="U1151" s="220"/>
      <c r="V1151" s="220"/>
      <c r="W1151" s="220"/>
      <c r="X1151" s="220"/>
      <c r="Y1151" s="220"/>
      <c r="Z1151" s="210"/>
      <c r="AA1151" s="210"/>
      <c r="AB1151" s="210"/>
      <c r="AC1151" s="210"/>
      <c r="AD1151" s="210"/>
      <c r="AE1151" s="210"/>
      <c r="AF1151" s="210"/>
      <c r="AG1151" s="210" t="s">
        <v>356</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3" x14ac:dyDescent="0.2">
      <c r="A1152" s="217"/>
      <c r="B1152" s="218"/>
      <c r="C1152" s="265" t="s">
        <v>758</v>
      </c>
      <c r="D1152" s="255"/>
      <c r="E1152" s="256">
        <v>2.12</v>
      </c>
      <c r="F1152" s="220"/>
      <c r="G1152" s="220"/>
      <c r="H1152" s="220"/>
      <c r="I1152" s="220"/>
      <c r="J1152" s="220"/>
      <c r="K1152" s="220"/>
      <c r="L1152" s="220"/>
      <c r="M1152" s="220"/>
      <c r="N1152" s="219"/>
      <c r="O1152" s="219"/>
      <c r="P1152" s="219"/>
      <c r="Q1152" s="219"/>
      <c r="R1152" s="220"/>
      <c r="S1152" s="220"/>
      <c r="T1152" s="220"/>
      <c r="U1152" s="220"/>
      <c r="V1152" s="220"/>
      <c r="W1152" s="220"/>
      <c r="X1152" s="220"/>
      <c r="Y1152" s="220"/>
      <c r="Z1152" s="210"/>
      <c r="AA1152" s="210"/>
      <c r="AB1152" s="210"/>
      <c r="AC1152" s="210"/>
      <c r="AD1152" s="210"/>
      <c r="AE1152" s="210"/>
      <c r="AF1152" s="210"/>
      <c r="AG1152" s="210" t="s">
        <v>356</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3" x14ac:dyDescent="0.2">
      <c r="A1153" s="217"/>
      <c r="B1153" s="218"/>
      <c r="C1153" s="265" t="s">
        <v>724</v>
      </c>
      <c r="D1153" s="255"/>
      <c r="E1153" s="256">
        <v>19.61</v>
      </c>
      <c r="F1153" s="220"/>
      <c r="G1153" s="220"/>
      <c r="H1153" s="220"/>
      <c r="I1153" s="220"/>
      <c r="J1153" s="220"/>
      <c r="K1153" s="220"/>
      <c r="L1153" s="220"/>
      <c r="M1153" s="220"/>
      <c r="N1153" s="219"/>
      <c r="O1153" s="219"/>
      <c r="P1153" s="219"/>
      <c r="Q1153" s="219"/>
      <c r="R1153" s="220"/>
      <c r="S1153" s="220"/>
      <c r="T1153" s="220"/>
      <c r="U1153" s="220"/>
      <c r="V1153" s="220"/>
      <c r="W1153" s="220"/>
      <c r="X1153" s="220"/>
      <c r="Y1153" s="220"/>
      <c r="Z1153" s="210"/>
      <c r="AA1153" s="210"/>
      <c r="AB1153" s="210"/>
      <c r="AC1153" s="210"/>
      <c r="AD1153" s="210"/>
      <c r="AE1153" s="210"/>
      <c r="AF1153" s="210"/>
      <c r="AG1153" s="210" t="s">
        <v>356</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3" x14ac:dyDescent="0.2">
      <c r="A1154" s="217"/>
      <c r="B1154" s="218"/>
      <c r="C1154" s="265" t="s">
        <v>759</v>
      </c>
      <c r="D1154" s="255"/>
      <c r="E1154" s="256">
        <v>3.98</v>
      </c>
      <c r="F1154" s="220"/>
      <c r="G1154" s="220"/>
      <c r="H1154" s="220"/>
      <c r="I1154" s="220"/>
      <c r="J1154" s="220"/>
      <c r="K1154" s="220"/>
      <c r="L1154" s="220"/>
      <c r="M1154" s="220"/>
      <c r="N1154" s="219"/>
      <c r="O1154" s="219"/>
      <c r="P1154" s="219"/>
      <c r="Q1154" s="219"/>
      <c r="R1154" s="220"/>
      <c r="S1154" s="220"/>
      <c r="T1154" s="220"/>
      <c r="U1154" s="220"/>
      <c r="V1154" s="220"/>
      <c r="W1154" s="220"/>
      <c r="X1154" s="220"/>
      <c r="Y1154" s="220"/>
      <c r="Z1154" s="210"/>
      <c r="AA1154" s="210"/>
      <c r="AB1154" s="210"/>
      <c r="AC1154" s="210"/>
      <c r="AD1154" s="210"/>
      <c r="AE1154" s="210"/>
      <c r="AF1154" s="210"/>
      <c r="AG1154" s="210" t="s">
        <v>356</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3" x14ac:dyDescent="0.2">
      <c r="A1155" s="217"/>
      <c r="B1155" s="218"/>
      <c r="C1155" s="265" t="s">
        <v>760</v>
      </c>
      <c r="D1155" s="255"/>
      <c r="E1155" s="256">
        <v>2.2200000000000002</v>
      </c>
      <c r="F1155" s="220"/>
      <c r="G1155" s="220"/>
      <c r="H1155" s="220"/>
      <c r="I1155" s="220"/>
      <c r="J1155" s="220"/>
      <c r="K1155" s="220"/>
      <c r="L1155" s="220"/>
      <c r="M1155" s="220"/>
      <c r="N1155" s="219"/>
      <c r="O1155" s="219"/>
      <c r="P1155" s="219"/>
      <c r="Q1155" s="219"/>
      <c r="R1155" s="220"/>
      <c r="S1155" s="220"/>
      <c r="T1155" s="220"/>
      <c r="U1155" s="220"/>
      <c r="V1155" s="220"/>
      <c r="W1155" s="220"/>
      <c r="X1155" s="220"/>
      <c r="Y1155" s="220"/>
      <c r="Z1155" s="210"/>
      <c r="AA1155" s="210"/>
      <c r="AB1155" s="210"/>
      <c r="AC1155" s="210"/>
      <c r="AD1155" s="210"/>
      <c r="AE1155" s="210"/>
      <c r="AF1155" s="210"/>
      <c r="AG1155" s="210" t="s">
        <v>356</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3" x14ac:dyDescent="0.2">
      <c r="A1156" s="217"/>
      <c r="B1156" s="218"/>
      <c r="C1156" s="265" t="s">
        <v>761</v>
      </c>
      <c r="D1156" s="255"/>
      <c r="E1156" s="256">
        <v>3.03</v>
      </c>
      <c r="F1156" s="220"/>
      <c r="G1156" s="220"/>
      <c r="H1156" s="220"/>
      <c r="I1156" s="220"/>
      <c r="J1156" s="220"/>
      <c r="K1156" s="220"/>
      <c r="L1156" s="220"/>
      <c r="M1156" s="220"/>
      <c r="N1156" s="219"/>
      <c r="O1156" s="219"/>
      <c r="P1156" s="219"/>
      <c r="Q1156" s="219"/>
      <c r="R1156" s="220"/>
      <c r="S1156" s="220"/>
      <c r="T1156" s="220"/>
      <c r="U1156" s="220"/>
      <c r="V1156" s="220"/>
      <c r="W1156" s="220"/>
      <c r="X1156" s="220"/>
      <c r="Y1156" s="220"/>
      <c r="Z1156" s="210"/>
      <c r="AA1156" s="210"/>
      <c r="AB1156" s="210"/>
      <c r="AC1156" s="210"/>
      <c r="AD1156" s="210"/>
      <c r="AE1156" s="210"/>
      <c r="AF1156" s="210"/>
      <c r="AG1156" s="210" t="s">
        <v>356</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3" x14ac:dyDescent="0.2">
      <c r="A1157" s="217"/>
      <c r="B1157" s="218"/>
      <c r="C1157" s="265" t="s">
        <v>1382</v>
      </c>
      <c r="D1157" s="255"/>
      <c r="E1157" s="256">
        <v>33.644199999999998</v>
      </c>
      <c r="F1157" s="220"/>
      <c r="G1157" s="220"/>
      <c r="H1157" s="220"/>
      <c r="I1157" s="220"/>
      <c r="J1157" s="220"/>
      <c r="K1157" s="220"/>
      <c r="L1157" s="220"/>
      <c r="M1157" s="220"/>
      <c r="N1157" s="219"/>
      <c r="O1157" s="219"/>
      <c r="P1157" s="219"/>
      <c r="Q1157" s="219"/>
      <c r="R1157" s="220"/>
      <c r="S1157" s="220"/>
      <c r="T1157" s="220"/>
      <c r="U1157" s="220"/>
      <c r="V1157" s="220"/>
      <c r="W1157" s="220"/>
      <c r="X1157" s="220"/>
      <c r="Y1157" s="220"/>
      <c r="Z1157" s="210"/>
      <c r="AA1157" s="210"/>
      <c r="AB1157" s="210"/>
      <c r="AC1157" s="210"/>
      <c r="AD1157" s="210"/>
      <c r="AE1157" s="210"/>
      <c r="AF1157" s="210"/>
      <c r="AG1157" s="210" t="s">
        <v>356</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1" x14ac:dyDescent="0.2">
      <c r="A1158" s="232">
        <v>187</v>
      </c>
      <c r="B1158" s="233" t="s">
        <v>1383</v>
      </c>
      <c r="C1158" s="250" t="s">
        <v>1384</v>
      </c>
      <c r="D1158" s="234" t="s">
        <v>450</v>
      </c>
      <c r="E1158" s="235">
        <v>336.44200000000001</v>
      </c>
      <c r="F1158" s="236"/>
      <c r="G1158" s="237">
        <f>ROUND(E1158*F1158,2)</f>
        <v>0</v>
      </c>
      <c r="H1158" s="236"/>
      <c r="I1158" s="237">
        <f>ROUND(E1158*H1158,2)</f>
        <v>0</v>
      </c>
      <c r="J1158" s="236"/>
      <c r="K1158" s="237">
        <f>ROUND(E1158*J1158,2)</f>
        <v>0</v>
      </c>
      <c r="L1158" s="237">
        <v>21</v>
      </c>
      <c r="M1158" s="237">
        <f>G1158*(1+L1158/100)</f>
        <v>0</v>
      </c>
      <c r="N1158" s="235">
        <v>0</v>
      </c>
      <c r="O1158" s="235">
        <f>ROUND(E1158*N1158,2)</f>
        <v>0</v>
      </c>
      <c r="P1158" s="235">
        <v>0</v>
      </c>
      <c r="Q1158" s="235">
        <f>ROUND(E1158*P1158,2)</f>
        <v>0</v>
      </c>
      <c r="R1158" s="237" t="s">
        <v>1381</v>
      </c>
      <c r="S1158" s="237" t="s">
        <v>302</v>
      </c>
      <c r="T1158" s="238" t="s">
        <v>354</v>
      </c>
      <c r="U1158" s="220">
        <v>0.23599999999999999</v>
      </c>
      <c r="V1158" s="220">
        <f>ROUND(E1158*U1158,2)</f>
        <v>79.400000000000006</v>
      </c>
      <c r="W1158" s="220"/>
      <c r="X1158" s="220" t="s">
        <v>314</v>
      </c>
      <c r="Y1158" s="220" t="s">
        <v>305</v>
      </c>
      <c r="Z1158" s="210"/>
      <c r="AA1158" s="210"/>
      <c r="AB1158" s="210"/>
      <c r="AC1158" s="210"/>
      <c r="AD1158" s="210"/>
      <c r="AE1158" s="210"/>
      <c r="AF1158" s="210"/>
      <c r="AG1158" s="210" t="s">
        <v>642</v>
      </c>
      <c r="AH1158" s="210"/>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2" x14ac:dyDescent="0.2">
      <c r="A1159" s="217"/>
      <c r="B1159" s="218"/>
      <c r="C1159" s="265" t="s">
        <v>1385</v>
      </c>
      <c r="D1159" s="255"/>
      <c r="E1159" s="256">
        <v>22.38</v>
      </c>
      <c r="F1159" s="220"/>
      <c r="G1159" s="220"/>
      <c r="H1159" s="220"/>
      <c r="I1159" s="220"/>
      <c r="J1159" s="220"/>
      <c r="K1159" s="220"/>
      <c r="L1159" s="220"/>
      <c r="M1159" s="220"/>
      <c r="N1159" s="219"/>
      <c r="O1159" s="219"/>
      <c r="P1159" s="219"/>
      <c r="Q1159" s="219"/>
      <c r="R1159" s="220"/>
      <c r="S1159" s="220"/>
      <c r="T1159" s="220"/>
      <c r="U1159" s="220"/>
      <c r="V1159" s="220"/>
      <c r="W1159" s="220"/>
      <c r="X1159" s="220"/>
      <c r="Y1159" s="220"/>
      <c r="Z1159" s="210"/>
      <c r="AA1159" s="210"/>
      <c r="AB1159" s="210"/>
      <c r="AC1159" s="210"/>
      <c r="AD1159" s="210"/>
      <c r="AE1159" s="210"/>
      <c r="AF1159" s="210"/>
      <c r="AG1159" s="210" t="s">
        <v>356</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3" x14ac:dyDescent="0.2">
      <c r="A1160" s="217"/>
      <c r="B1160" s="218"/>
      <c r="C1160" s="265" t="s">
        <v>1386</v>
      </c>
      <c r="D1160" s="255"/>
      <c r="E1160" s="256">
        <v>-4</v>
      </c>
      <c r="F1160" s="220"/>
      <c r="G1160" s="220"/>
      <c r="H1160" s="220"/>
      <c r="I1160" s="220"/>
      <c r="J1160" s="220"/>
      <c r="K1160" s="220"/>
      <c r="L1160" s="220"/>
      <c r="M1160" s="220"/>
      <c r="N1160" s="219"/>
      <c r="O1160" s="219"/>
      <c r="P1160" s="219"/>
      <c r="Q1160" s="219"/>
      <c r="R1160" s="220"/>
      <c r="S1160" s="220"/>
      <c r="T1160" s="220"/>
      <c r="U1160" s="220"/>
      <c r="V1160" s="220"/>
      <c r="W1160" s="220"/>
      <c r="X1160" s="220"/>
      <c r="Y1160" s="220"/>
      <c r="Z1160" s="210"/>
      <c r="AA1160" s="210"/>
      <c r="AB1160" s="210"/>
      <c r="AC1160" s="210"/>
      <c r="AD1160" s="210"/>
      <c r="AE1160" s="210"/>
      <c r="AF1160" s="210"/>
      <c r="AG1160" s="210" t="s">
        <v>356</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3" x14ac:dyDescent="0.2">
      <c r="A1161" s="217"/>
      <c r="B1161" s="218"/>
      <c r="C1161" s="265" t="s">
        <v>544</v>
      </c>
      <c r="D1161" s="255"/>
      <c r="E1161" s="256">
        <v>-1.63</v>
      </c>
      <c r="F1161" s="220"/>
      <c r="G1161" s="220"/>
      <c r="H1161" s="220"/>
      <c r="I1161" s="220"/>
      <c r="J1161" s="220"/>
      <c r="K1161" s="220"/>
      <c r="L1161" s="220"/>
      <c r="M1161" s="220"/>
      <c r="N1161" s="219"/>
      <c r="O1161" s="219"/>
      <c r="P1161" s="219"/>
      <c r="Q1161" s="219"/>
      <c r="R1161" s="220"/>
      <c r="S1161" s="220"/>
      <c r="T1161" s="220"/>
      <c r="U1161" s="220"/>
      <c r="V1161" s="220"/>
      <c r="W1161" s="220"/>
      <c r="X1161" s="220"/>
      <c r="Y1161" s="220"/>
      <c r="Z1161" s="210"/>
      <c r="AA1161" s="210"/>
      <c r="AB1161" s="210"/>
      <c r="AC1161" s="210"/>
      <c r="AD1161" s="210"/>
      <c r="AE1161" s="210"/>
      <c r="AF1161" s="210"/>
      <c r="AG1161" s="210" t="s">
        <v>356</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3" x14ac:dyDescent="0.2">
      <c r="A1162" s="217"/>
      <c r="B1162" s="218"/>
      <c r="C1162" s="265" t="s">
        <v>1387</v>
      </c>
      <c r="D1162" s="255"/>
      <c r="E1162" s="256">
        <v>-0.9</v>
      </c>
      <c r="F1162" s="220"/>
      <c r="G1162" s="220"/>
      <c r="H1162" s="220"/>
      <c r="I1162" s="220"/>
      <c r="J1162" s="220"/>
      <c r="K1162" s="220"/>
      <c r="L1162" s="220"/>
      <c r="M1162" s="220"/>
      <c r="N1162" s="219"/>
      <c r="O1162" s="219"/>
      <c r="P1162" s="219"/>
      <c r="Q1162" s="219"/>
      <c r="R1162" s="220"/>
      <c r="S1162" s="220"/>
      <c r="T1162" s="220"/>
      <c r="U1162" s="220"/>
      <c r="V1162" s="220"/>
      <c r="W1162" s="220"/>
      <c r="X1162" s="220"/>
      <c r="Y1162" s="220"/>
      <c r="Z1162" s="210"/>
      <c r="AA1162" s="210"/>
      <c r="AB1162" s="210"/>
      <c r="AC1162" s="210"/>
      <c r="AD1162" s="210"/>
      <c r="AE1162" s="210"/>
      <c r="AF1162" s="210"/>
      <c r="AG1162" s="210" t="s">
        <v>356</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3" x14ac:dyDescent="0.2">
      <c r="A1163" s="217"/>
      <c r="B1163" s="218"/>
      <c r="C1163" s="265" t="s">
        <v>1388</v>
      </c>
      <c r="D1163" s="255"/>
      <c r="E1163" s="256">
        <v>-1.8</v>
      </c>
      <c r="F1163" s="220"/>
      <c r="G1163" s="220"/>
      <c r="H1163" s="220"/>
      <c r="I1163" s="220"/>
      <c r="J1163" s="220"/>
      <c r="K1163" s="220"/>
      <c r="L1163" s="220"/>
      <c r="M1163" s="220"/>
      <c r="N1163" s="219"/>
      <c r="O1163" s="219"/>
      <c r="P1163" s="219"/>
      <c r="Q1163" s="219"/>
      <c r="R1163" s="220"/>
      <c r="S1163" s="220"/>
      <c r="T1163" s="220"/>
      <c r="U1163" s="220"/>
      <c r="V1163" s="220"/>
      <c r="W1163" s="220"/>
      <c r="X1163" s="220"/>
      <c r="Y1163" s="220"/>
      <c r="Z1163" s="210"/>
      <c r="AA1163" s="210"/>
      <c r="AB1163" s="210"/>
      <c r="AC1163" s="210"/>
      <c r="AD1163" s="210"/>
      <c r="AE1163" s="210"/>
      <c r="AF1163" s="210"/>
      <c r="AG1163" s="210" t="s">
        <v>356</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3" x14ac:dyDescent="0.2">
      <c r="A1164" s="217"/>
      <c r="B1164" s="218"/>
      <c r="C1164" s="265" t="s">
        <v>1389</v>
      </c>
      <c r="D1164" s="255"/>
      <c r="E1164" s="256">
        <v>5.6059999999999999</v>
      </c>
      <c r="F1164" s="220"/>
      <c r="G1164" s="220"/>
      <c r="H1164" s="220"/>
      <c r="I1164" s="220"/>
      <c r="J1164" s="220"/>
      <c r="K1164" s="220"/>
      <c r="L1164" s="220"/>
      <c r="M1164" s="220"/>
      <c r="N1164" s="219"/>
      <c r="O1164" s="219"/>
      <c r="P1164" s="219"/>
      <c r="Q1164" s="219"/>
      <c r="R1164" s="220"/>
      <c r="S1164" s="220"/>
      <c r="T1164" s="220"/>
      <c r="U1164" s="220"/>
      <c r="V1164" s="220"/>
      <c r="W1164" s="220"/>
      <c r="X1164" s="220"/>
      <c r="Y1164" s="220"/>
      <c r="Z1164" s="210"/>
      <c r="AA1164" s="210"/>
      <c r="AB1164" s="210"/>
      <c r="AC1164" s="210"/>
      <c r="AD1164" s="210"/>
      <c r="AE1164" s="210"/>
      <c r="AF1164" s="210"/>
      <c r="AG1164" s="210" t="s">
        <v>356</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3" x14ac:dyDescent="0.2">
      <c r="A1165" s="217"/>
      <c r="B1165" s="218"/>
      <c r="C1165" s="265" t="s">
        <v>1390</v>
      </c>
      <c r="D1165" s="255"/>
      <c r="E1165" s="256">
        <v>-0.8</v>
      </c>
      <c r="F1165" s="220"/>
      <c r="G1165" s="220"/>
      <c r="H1165" s="220"/>
      <c r="I1165" s="220"/>
      <c r="J1165" s="220"/>
      <c r="K1165" s="220"/>
      <c r="L1165" s="220"/>
      <c r="M1165" s="220"/>
      <c r="N1165" s="219"/>
      <c r="O1165" s="219"/>
      <c r="P1165" s="219"/>
      <c r="Q1165" s="219"/>
      <c r="R1165" s="220"/>
      <c r="S1165" s="220"/>
      <c r="T1165" s="220"/>
      <c r="U1165" s="220"/>
      <c r="V1165" s="220"/>
      <c r="W1165" s="220"/>
      <c r="X1165" s="220"/>
      <c r="Y1165" s="220"/>
      <c r="Z1165" s="210"/>
      <c r="AA1165" s="210"/>
      <c r="AB1165" s="210"/>
      <c r="AC1165" s="210"/>
      <c r="AD1165" s="210"/>
      <c r="AE1165" s="210"/>
      <c r="AF1165" s="210"/>
      <c r="AG1165" s="210" t="s">
        <v>356</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3" x14ac:dyDescent="0.2">
      <c r="A1166" s="217"/>
      <c r="B1166" s="218"/>
      <c r="C1166" s="265" t="s">
        <v>1391</v>
      </c>
      <c r="D1166" s="255"/>
      <c r="E1166" s="256">
        <v>57.81</v>
      </c>
      <c r="F1166" s="220"/>
      <c r="G1166" s="220"/>
      <c r="H1166" s="220"/>
      <c r="I1166" s="220"/>
      <c r="J1166" s="220"/>
      <c r="K1166" s="220"/>
      <c r="L1166" s="220"/>
      <c r="M1166" s="220"/>
      <c r="N1166" s="219"/>
      <c r="O1166" s="219"/>
      <c r="P1166" s="219"/>
      <c r="Q1166" s="219"/>
      <c r="R1166" s="220"/>
      <c r="S1166" s="220"/>
      <c r="T1166" s="220"/>
      <c r="U1166" s="220"/>
      <c r="V1166" s="220"/>
      <c r="W1166" s="220"/>
      <c r="X1166" s="220"/>
      <c r="Y1166" s="220"/>
      <c r="Z1166" s="210"/>
      <c r="AA1166" s="210"/>
      <c r="AB1166" s="210"/>
      <c r="AC1166" s="210"/>
      <c r="AD1166" s="210"/>
      <c r="AE1166" s="210"/>
      <c r="AF1166" s="210"/>
      <c r="AG1166" s="210" t="s">
        <v>356</v>
      </c>
      <c r="AH1166" s="210">
        <v>0</v>
      </c>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3" x14ac:dyDescent="0.2">
      <c r="A1167" s="217"/>
      <c r="B1167" s="218"/>
      <c r="C1167" s="265" t="s">
        <v>1392</v>
      </c>
      <c r="D1167" s="255"/>
      <c r="E1167" s="256">
        <v>-2.1</v>
      </c>
      <c r="F1167" s="220"/>
      <c r="G1167" s="220"/>
      <c r="H1167" s="220"/>
      <c r="I1167" s="220"/>
      <c r="J1167" s="220"/>
      <c r="K1167" s="220"/>
      <c r="L1167" s="220"/>
      <c r="M1167" s="220"/>
      <c r="N1167" s="219"/>
      <c r="O1167" s="219"/>
      <c r="P1167" s="219"/>
      <c r="Q1167" s="219"/>
      <c r="R1167" s="220"/>
      <c r="S1167" s="220"/>
      <c r="T1167" s="220"/>
      <c r="U1167" s="220"/>
      <c r="V1167" s="220"/>
      <c r="W1167" s="220"/>
      <c r="X1167" s="220"/>
      <c r="Y1167" s="220"/>
      <c r="Z1167" s="210"/>
      <c r="AA1167" s="210"/>
      <c r="AB1167" s="210"/>
      <c r="AC1167" s="210"/>
      <c r="AD1167" s="210"/>
      <c r="AE1167" s="210"/>
      <c r="AF1167" s="210"/>
      <c r="AG1167" s="210" t="s">
        <v>356</v>
      </c>
      <c r="AH1167" s="210">
        <v>0</v>
      </c>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3" x14ac:dyDescent="0.2">
      <c r="A1168" s="217"/>
      <c r="B1168" s="218"/>
      <c r="C1168" s="265" t="s">
        <v>1393</v>
      </c>
      <c r="D1168" s="255"/>
      <c r="E1168" s="256">
        <v>-5.6</v>
      </c>
      <c r="F1168" s="220"/>
      <c r="G1168" s="220"/>
      <c r="H1168" s="220"/>
      <c r="I1168" s="220"/>
      <c r="J1168" s="220"/>
      <c r="K1168" s="220"/>
      <c r="L1168" s="220"/>
      <c r="M1168" s="220"/>
      <c r="N1168" s="219"/>
      <c r="O1168" s="219"/>
      <c r="P1168" s="219"/>
      <c r="Q1168" s="219"/>
      <c r="R1168" s="220"/>
      <c r="S1168" s="220"/>
      <c r="T1168" s="220"/>
      <c r="U1168" s="220"/>
      <c r="V1168" s="220"/>
      <c r="W1168" s="220"/>
      <c r="X1168" s="220"/>
      <c r="Y1168" s="220"/>
      <c r="Z1168" s="210"/>
      <c r="AA1168" s="210"/>
      <c r="AB1168" s="210"/>
      <c r="AC1168" s="210"/>
      <c r="AD1168" s="210"/>
      <c r="AE1168" s="210"/>
      <c r="AF1168" s="210"/>
      <c r="AG1168" s="210" t="s">
        <v>356</v>
      </c>
      <c r="AH1168" s="210">
        <v>0</v>
      </c>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3" x14ac:dyDescent="0.2">
      <c r="A1169" s="217"/>
      <c r="B1169" s="218"/>
      <c r="C1169" s="265" t="s">
        <v>1394</v>
      </c>
      <c r="D1169" s="255"/>
      <c r="E1169" s="256">
        <v>-2.7</v>
      </c>
      <c r="F1169" s="220"/>
      <c r="G1169" s="220"/>
      <c r="H1169" s="220"/>
      <c r="I1169" s="220"/>
      <c r="J1169" s="220"/>
      <c r="K1169" s="220"/>
      <c r="L1169" s="220"/>
      <c r="M1169" s="220"/>
      <c r="N1169" s="219"/>
      <c r="O1169" s="219"/>
      <c r="P1169" s="219"/>
      <c r="Q1169" s="219"/>
      <c r="R1169" s="220"/>
      <c r="S1169" s="220"/>
      <c r="T1169" s="220"/>
      <c r="U1169" s="220"/>
      <c r="V1169" s="220"/>
      <c r="W1169" s="220"/>
      <c r="X1169" s="220"/>
      <c r="Y1169" s="220"/>
      <c r="Z1169" s="210"/>
      <c r="AA1169" s="210"/>
      <c r="AB1169" s="210"/>
      <c r="AC1169" s="210"/>
      <c r="AD1169" s="210"/>
      <c r="AE1169" s="210"/>
      <c r="AF1169" s="210"/>
      <c r="AG1169" s="210" t="s">
        <v>356</v>
      </c>
      <c r="AH1169" s="210">
        <v>0</v>
      </c>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outlineLevel="3" x14ac:dyDescent="0.2">
      <c r="A1170" s="217"/>
      <c r="B1170" s="218"/>
      <c r="C1170" s="265" t="s">
        <v>1395</v>
      </c>
      <c r="D1170" s="255"/>
      <c r="E1170" s="256">
        <v>-1.4</v>
      </c>
      <c r="F1170" s="220"/>
      <c r="G1170" s="220"/>
      <c r="H1170" s="220"/>
      <c r="I1170" s="220"/>
      <c r="J1170" s="220"/>
      <c r="K1170" s="220"/>
      <c r="L1170" s="220"/>
      <c r="M1170" s="220"/>
      <c r="N1170" s="219"/>
      <c r="O1170" s="219"/>
      <c r="P1170" s="219"/>
      <c r="Q1170" s="219"/>
      <c r="R1170" s="220"/>
      <c r="S1170" s="220"/>
      <c r="T1170" s="220"/>
      <c r="U1170" s="220"/>
      <c r="V1170" s="220"/>
      <c r="W1170" s="220"/>
      <c r="X1170" s="220"/>
      <c r="Y1170" s="220"/>
      <c r="Z1170" s="210"/>
      <c r="AA1170" s="210"/>
      <c r="AB1170" s="210"/>
      <c r="AC1170" s="210"/>
      <c r="AD1170" s="210"/>
      <c r="AE1170" s="210"/>
      <c r="AF1170" s="210"/>
      <c r="AG1170" s="210" t="s">
        <v>356</v>
      </c>
      <c r="AH1170" s="210">
        <v>0</v>
      </c>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3" x14ac:dyDescent="0.2">
      <c r="A1171" s="217"/>
      <c r="B1171" s="218"/>
      <c r="C1171" s="265" t="s">
        <v>1388</v>
      </c>
      <c r="D1171" s="255"/>
      <c r="E1171" s="256">
        <v>-1.8</v>
      </c>
      <c r="F1171" s="220"/>
      <c r="G1171" s="220"/>
      <c r="H1171" s="220"/>
      <c r="I1171" s="220"/>
      <c r="J1171" s="220"/>
      <c r="K1171" s="220"/>
      <c r="L1171" s="220"/>
      <c r="M1171" s="220"/>
      <c r="N1171" s="219"/>
      <c r="O1171" s="219"/>
      <c r="P1171" s="219"/>
      <c r="Q1171" s="219"/>
      <c r="R1171" s="220"/>
      <c r="S1171" s="220"/>
      <c r="T1171" s="220"/>
      <c r="U1171" s="220"/>
      <c r="V1171" s="220"/>
      <c r="W1171" s="220"/>
      <c r="X1171" s="220"/>
      <c r="Y1171" s="220"/>
      <c r="Z1171" s="210"/>
      <c r="AA1171" s="210"/>
      <c r="AB1171" s="210"/>
      <c r="AC1171" s="210"/>
      <c r="AD1171" s="210"/>
      <c r="AE1171" s="210"/>
      <c r="AF1171" s="210"/>
      <c r="AG1171" s="210" t="s">
        <v>356</v>
      </c>
      <c r="AH1171" s="210">
        <v>0</v>
      </c>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3" x14ac:dyDescent="0.2">
      <c r="A1172" s="217"/>
      <c r="B1172" s="218"/>
      <c r="C1172" s="265" t="s">
        <v>1396</v>
      </c>
      <c r="D1172" s="255"/>
      <c r="E1172" s="256">
        <v>7.6</v>
      </c>
      <c r="F1172" s="220"/>
      <c r="G1172" s="220"/>
      <c r="H1172" s="220"/>
      <c r="I1172" s="220"/>
      <c r="J1172" s="220"/>
      <c r="K1172" s="220"/>
      <c r="L1172" s="220"/>
      <c r="M1172" s="220"/>
      <c r="N1172" s="219"/>
      <c r="O1172" s="219"/>
      <c r="P1172" s="219"/>
      <c r="Q1172" s="219"/>
      <c r="R1172" s="220"/>
      <c r="S1172" s="220"/>
      <c r="T1172" s="220"/>
      <c r="U1172" s="220"/>
      <c r="V1172" s="220"/>
      <c r="W1172" s="220"/>
      <c r="X1172" s="220"/>
      <c r="Y1172" s="220"/>
      <c r="Z1172" s="210"/>
      <c r="AA1172" s="210"/>
      <c r="AB1172" s="210"/>
      <c r="AC1172" s="210"/>
      <c r="AD1172" s="210"/>
      <c r="AE1172" s="210"/>
      <c r="AF1172" s="210"/>
      <c r="AG1172" s="210" t="s">
        <v>356</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outlineLevel="3" x14ac:dyDescent="0.2">
      <c r="A1173" s="217"/>
      <c r="B1173" s="218"/>
      <c r="C1173" s="265" t="s">
        <v>1397</v>
      </c>
      <c r="D1173" s="255"/>
      <c r="E1173" s="256">
        <v>-2.4</v>
      </c>
      <c r="F1173" s="220"/>
      <c r="G1173" s="220"/>
      <c r="H1173" s="220"/>
      <c r="I1173" s="220"/>
      <c r="J1173" s="220"/>
      <c r="K1173" s="220"/>
      <c r="L1173" s="220"/>
      <c r="M1173" s="220"/>
      <c r="N1173" s="219"/>
      <c r="O1173" s="219"/>
      <c r="P1173" s="219"/>
      <c r="Q1173" s="219"/>
      <c r="R1173" s="220"/>
      <c r="S1173" s="220"/>
      <c r="T1173" s="220"/>
      <c r="U1173" s="220"/>
      <c r="V1173" s="220"/>
      <c r="W1173" s="220"/>
      <c r="X1173" s="220"/>
      <c r="Y1173" s="220"/>
      <c r="Z1173" s="210"/>
      <c r="AA1173" s="210"/>
      <c r="AB1173" s="210"/>
      <c r="AC1173" s="210"/>
      <c r="AD1173" s="210"/>
      <c r="AE1173" s="210"/>
      <c r="AF1173" s="210"/>
      <c r="AG1173" s="210" t="s">
        <v>356</v>
      </c>
      <c r="AH1173" s="210">
        <v>0</v>
      </c>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outlineLevel="3" x14ac:dyDescent="0.2">
      <c r="A1174" s="217"/>
      <c r="B1174" s="218"/>
      <c r="C1174" s="265" t="s">
        <v>1398</v>
      </c>
      <c r="D1174" s="255"/>
      <c r="E1174" s="256">
        <v>8.82</v>
      </c>
      <c r="F1174" s="220"/>
      <c r="G1174" s="220"/>
      <c r="H1174" s="220"/>
      <c r="I1174" s="220"/>
      <c r="J1174" s="220"/>
      <c r="K1174" s="220"/>
      <c r="L1174" s="220"/>
      <c r="M1174" s="220"/>
      <c r="N1174" s="219"/>
      <c r="O1174" s="219"/>
      <c r="P1174" s="219"/>
      <c r="Q1174" s="219"/>
      <c r="R1174" s="220"/>
      <c r="S1174" s="220"/>
      <c r="T1174" s="220"/>
      <c r="U1174" s="220"/>
      <c r="V1174" s="220"/>
      <c r="W1174" s="220"/>
      <c r="X1174" s="220"/>
      <c r="Y1174" s="220"/>
      <c r="Z1174" s="210"/>
      <c r="AA1174" s="210"/>
      <c r="AB1174" s="210"/>
      <c r="AC1174" s="210"/>
      <c r="AD1174" s="210"/>
      <c r="AE1174" s="210"/>
      <c r="AF1174" s="210"/>
      <c r="AG1174" s="210" t="s">
        <v>356</v>
      </c>
      <c r="AH1174" s="210">
        <v>0</v>
      </c>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10"/>
      <c r="BB1174" s="210"/>
      <c r="BC1174" s="210"/>
      <c r="BD1174" s="210"/>
      <c r="BE1174" s="210"/>
      <c r="BF1174" s="210"/>
      <c r="BG1174" s="210"/>
      <c r="BH1174" s="210"/>
    </row>
    <row r="1175" spans="1:60" outlineLevel="3" x14ac:dyDescent="0.2">
      <c r="A1175" s="217"/>
      <c r="B1175" s="218"/>
      <c r="C1175" s="265" t="s">
        <v>1390</v>
      </c>
      <c r="D1175" s="255"/>
      <c r="E1175" s="256">
        <v>-0.8</v>
      </c>
      <c r="F1175" s="220"/>
      <c r="G1175" s="220"/>
      <c r="H1175" s="220"/>
      <c r="I1175" s="220"/>
      <c r="J1175" s="220"/>
      <c r="K1175" s="220"/>
      <c r="L1175" s="220"/>
      <c r="M1175" s="220"/>
      <c r="N1175" s="219"/>
      <c r="O1175" s="219"/>
      <c r="P1175" s="219"/>
      <c r="Q1175" s="219"/>
      <c r="R1175" s="220"/>
      <c r="S1175" s="220"/>
      <c r="T1175" s="220"/>
      <c r="U1175" s="220"/>
      <c r="V1175" s="220"/>
      <c r="W1175" s="220"/>
      <c r="X1175" s="220"/>
      <c r="Y1175" s="220"/>
      <c r="Z1175" s="210"/>
      <c r="AA1175" s="210"/>
      <c r="AB1175" s="210"/>
      <c r="AC1175" s="210"/>
      <c r="AD1175" s="210"/>
      <c r="AE1175" s="210"/>
      <c r="AF1175" s="210"/>
      <c r="AG1175" s="210" t="s">
        <v>356</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3" x14ac:dyDescent="0.2">
      <c r="A1176" s="217"/>
      <c r="B1176" s="218"/>
      <c r="C1176" s="265" t="s">
        <v>1399</v>
      </c>
      <c r="D1176" s="255"/>
      <c r="E1176" s="256">
        <v>14.92</v>
      </c>
      <c r="F1176" s="220"/>
      <c r="G1176" s="220"/>
      <c r="H1176" s="220"/>
      <c r="I1176" s="220"/>
      <c r="J1176" s="220"/>
      <c r="K1176" s="220"/>
      <c r="L1176" s="220"/>
      <c r="M1176" s="220"/>
      <c r="N1176" s="219"/>
      <c r="O1176" s="219"/>
      <c r="P1176" s="219"/>
      <c r="Q1176" s="219"/>
      <c r="R1176" s="220"/>
      <c r="S1176" s="220"/>
      <c r="T1176" s="220"/>
      <c r="U1176" s="220"/>
      <c r="V1176" s="220"/>
      <c r="W1176" s="220"/>
      <c r="X1176" s="220"/>
      <c r="Y1176" s="220"/>
      <c r="Z1176" s="210"/>
      <c r="AA1176" s="210"/>
      <c r="AB1176" s="210"/>
      <c r="AC1176" s="210"/>
      <c r="AD1176" s="210"/>
      <c r="AE1176" s="210"/>
      <c r="AF1176" s="210"/>
      <c r="AG1176" s="210" t="s">
        <v>356</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3" x14ac:dyDescent="0.2">
      <c r="A1177" s="217"/>
      <c r="B1177" s="218"/>
      <c r="C1177" s="265" t="s">
        <v>1390</v>
      </c>
      <c r="D1177" s="255"/>
      <c r="E1177" s="256">
        <v>-0.8</v>
      </c>
      <c r="F1177" s="220"/>
      <c r="G1177" s="220"/>
      <c r="H1177" s="220"/>
      <c r="I1177" s="220"/>
      <c r="J1177" s="220"/>
      <c r="K1177" s="220"/>
      <c r="L1177" s="220"/>
      <c r="M1177" s="220"/>
      <c r="N1177" s="219"/>
      <c r="O1177" s="219"/>
      <c r="P1177" s="219"/>
      <c r="Q1177" s="219"/>
      <c r="R1177" s="220"/>
      <c r="S1177" s="220"/>
      <c r="T1177" s="220"/>
      <c r="U1177" s="220"/>
      <c r="V1177" s="220"/>
      <c r="W1177" s="220"/>
      <c r="X1177" s="220"/>
      <c r="Y1177" s="220"/>
      <c r="Z1177" s="210"/>
      <c r="AA1177" s="210"/>
      <c r="AB1177" s="210"/>
      <c r="AC1177" s="210"/>
      <c r="AD1177" s="210"/>
      <c r="AE1177" s="210"/>
      <c r="AF1177" s="210"/>
      <c r="AG1177" s="210" t="s">
        <v>356</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3" x14ac:dyDescent="0.2">
      <c r="A1178" s="217"/>
      <c r="B1178" s="218"/>
      <c r="C1178" s="265" t="s">
        <v>1400</v>
      </c>
      <c r="D1178" s="255"/>
      <c r="E1178" s="256">
        <v>12.68</v>
      </c>
      <c r="F1178" s="220"/>
      <c r="G1178" s="220"/>
      <c r="H1178" s="220"/>
      <c r="I1178" s="220"/>
      <c r="J1178" s="220"/>
      <c r="K1178" s="220"/>
      <c r="L1178" s="220"/>
      <c r="M1178" s="220"/>
      <c r="N1178" s="219"/>
      <c r="O1178" s="219"/>
      <c r="P1178" s="219"/>
      <c r="Q1178" s="219"/>
      <c r="R1178" s="220"/>
      <c r="S1178" s="220"/>
      <c r="T1178" s="220"/>
      <c r="U1178" s="220"/>
      <c r="V1178" s="220"/>
      <c r="W1178" s="220"/>
      <c r="X1178" s="220"/>
      <c r="Y1178" s="220"/>
      <c r="Z1178" s="210"/>
      <c r="AA1178" s="210"/>
      <c r="AB1178" s="210"/>
      <c r="AC1178" s="210"/>
      <c r="AD1178" s="210"/>
      <c r="AE1178" s="210"/>
      <c r="AF1178" s="210"/>
      <c r="AG1178" s="210" t="s">
        <v>356</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3" x14ac:dyDescent="0.2">
      <c r="A1179" s="217"/>
      <c r="B1179" s="218"/>
      <c r="C1179" s="265" t="s">
        <v>1387</v>
      </c>
      <c r="D1179" s="255"/>
      <c r="E1179" s="256">
        <v>-0.9</v>
      </c>
      <c r="F1179" s="220"/>
      <c r="G1179" s="220"/>
      <c r="H1179" s="220"/>
      <c r="I1179" s="220"/>
      <c r="J1179" s="220"/>
      <c r="K1179" s="220"/>
      <c r="L1179" s="220"/>
      <c r="M1179" s="220"/>
      <c r="N1179" s="219"/>
      <c r="O1179" s="219"/>
      <c r="P1179" s="219"/>
      <c r="Q1179" s="219"/>
      <c r="R1179" s="220"/>
      <c r="S1179" s="220"/>
      <c r="T1179" s="220"/>
      <c r="U1179" s="220"/>
      <c r="V1179" s="220"/>
      <c r="W1179" s="220"/>
      <c r="X1179" s="220"/>
      <c r="Y1179" s="220"/>
      <c r="Z1179" s="210"/>
      <c r="AA1179" s="210"/>
      <c r="AB1179" s="210"/>
      <c r="AC1179" s="210"/>
      <c r="AD1179" s="210"/>
      <c r="AE1179" s="210"/>
      <c r="AF1179" s="210"/>
      <c r="AG1179" s="210" t="s">
        <v>356</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3" x14ac:dyDescent="0.2">
      <c r="A1180" s="217"/>
      <c r="B1180" s="218"/>
      <c r="C1180" s="265" t="s">
        <v>1401</v>
      </c>
      <c r="D1180" s="255"/>
      <c r="E1180" s="256">
        <v>10.9</v>
      </c>
      <c r="F1180" s="220"/>
      <c r="G1180" s="220"/>
      <c r="H1180" s="220"/>
      <c r="I1180" s="220"/>
      <c r="J1180" s="220"/>
      <c r="K1180" s="220"/>
      <c r="L1180" s="220"/>
      <c r="M1180" s="220"/>
      <c r="N1180" s="219"/>
      <c r="O1180" s="219"/>
      <c r="P1180" s="219"/>
      <c r="Q1180" s="219"/>
      <c r="R1180" s="220"/>
      <c r="S1180" s="220"/>
      <c r="T1180" s="220"/>
      <c r="U1180" s="220"/>
      <c r="V1180" s="220"/>
      <c r="W1180" s="220"/>
      <c r="X1180" s="220"/>
      <c r="Y1180" s="220"/>
      <c r="Z1180" s="210"/>
      <c r="AA1180" s="210"/>
      <c r="AB1180" s="210"/>
      <c r="AC1180" s="210"/>
      <c r="AD1180" s="210"/>
      <c r="AE1180" s="210"/>
      <c r="AF1180" s="210"/>
      <c r="AG1180" s="210" t="s">
        <v>356</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3" x14ac:dyDescent="0.2">
      <c r="A1181" s="217"/>
      <c r="B1181" s="218"/>
      <c r="C1181" s="265" t="s">
        <v>406</v>
      </c>
      <c r="D1181" s="255"/>
      <c r="E1181" s="256">
        <v>-1.6</v>
      </c>
      <c r="F1181" s="220"/>
      <c r="G1181" s="220"/>
      <c r="H1181" s="220"/>
      <c r="I1181" s="220"/>
      <c r="J1181" s="220"/>
      <c r="K1181" s="220"/>
      <c r="L1181" s="220"/>
      <c r="M1181" s="220"/>
      <c r="N1181" s="219"/>
      <c r="O1181" s="219"/>
      <c r="P1181" s="219"/>
      <c r="Q1181" s="219"/>
      <c r="R1181" s="220"/>
      <c r="S1181" s="220"/>
      <c r="T1181" s="220"/>
      <c r="U1181" s="220"/>
      <c r="V1181" s="220"/>
      <c r="W1181" s="220"/>
      <c r="X1181" s="220"/>
      <c r="Y1181" s="220"/>
      <c r="Z1181" s="210"/>
      <c r="AA1181" s="210"/>
      <c r="AB1181" s="210"/>
      <c r="AC1181" s="210"/>
      <c r="AD1181" s="210"/>
      <c r="AE1181" s="210"/>
      <c r="AF1181" s="210"/>
      <c r="AG1181" s="210" t="s">
        <v>356</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3" x14ac:dyDescent="0.2">
      <c r="A1182" s="217"/>
      <c r="B1182" s="218"/>
      <c r="C1182" s="265" t="s">
        <v>1402</v>
      </c>
      <c r="D1182" s="255"/>
      <c r="E1182" s="256">
        <v>7.5</v>
      </c>
      <c r="F1182" s="220"/>
      <c r="G1182" s="220"/>
      <c r="H1182" s="220"/>
      <c r="I1182" s="220"/>
      <c r="J1182" s="220"/>
      <c r="K1182" s="220"/>
      <c r="L1182" s="220"/>
      <c r="M1182" s="220"/>
      <c r="N1182" s="219"/>
      <c r="O1182" s="219"/>
      <c r="P1182" s="219"/>
      <c r="Q1182" s="219"/>
      <c r="R1182" s="220"/>
      <c r="S1182" s="220"/>
      <c r="T1182" s="220"/>
      <c r="U1182" s="220"/>
      <c r="V1182" s="220"/>
      <c r="W1182" s="220"/>
      <c r="X1182" s="220"/>
      <c r="Y1182" s="220"/>
      <c r="Z1182" s="210"/>
      <c r="AA1182" s="210"/>
      <c r="AB1182" s="210"/>
      <c r="AC1182" s="210"/>
      <c r="AD1182" s="210"/>
      <c r="AE1182" s="210"/>
      <c r="AF1182" s="210"/>
      <c r="AG1182" s="210" t="s">
        <v>356</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3" x14ac:dyDescent="0.2">
      <c r="A1183" s="217"/>
      <c r="B1183" s="218"/>
      <c r="C1183" s="265" t="s">
        <v>1390</v>
      </c>
      <c r="D1183" s="255"/>
      <c r="E1183" s="256">
        <v>-0.8</v>
      </c>
      <c r="F1183" s="220"/>
      <c r="G1183" s="220"/>
      <c r="H1183" s="220"/>
      <c r="I1183" s="220"/>
      <c r="J1183" s="220"/>
      <c r="K1183" s="220"/>
      <c r="L1183" s="220"/>
      <c r="M1183" s="220"/>
      <c r="N1183" s="219"/>
      <c r="O1183" s="219"/>
      <c r="P1183" s="219"/>
      <c r="Q1183" s="219"/>
      <c r="R1183" s="220"/>
      <c r="S1183" s="220"/>
      <c r="T1183" s="220"/>
      <c r="U1183" s="220"/>
      <c r="V1183" s="220"/>
      <c r="W1183" s="220"/>
      <c r="X1183" s="220"/>
      <c r="Y1183" s="220"/>
      <c r="Z1183" s="210"/>
      <c r="AA1183" s="210"/>
      <c r="AB1183" s="210"/>
      <c r="AC1183" s="210"/>
      <c r="AD1183" s="210"/>
      <c r="AE1183" s="210"/>
      <c r="AF1183" s="210"/>
      <c r="AG1183" s="210" t="s">
        <v>356</v>
      </c>
      <c r="AH1183" s="210">
        <v>0</v>
      </c>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3" x14ac:dyDescent="0.2">
      <c r="A1184" s="217"/>
      <c r="B1184" s="218"/>
      <c r="C1184" s="265" t="s">
        <v>1403</v>
      </c>
      <c r="D1184" s="255"/>
      <c r="E1184" s="256">
        <v>58.58</v>
      </c>
      <c r="F1184" s="220"/>
      <c r="G1184" s="220"/>
      <c r="H1184" s="220"/>
      <c r="I1184" s="220"/>
      <c r="J1184" s="220"/>
      <c r="K1184" s="220"/>
      <c r="L1184" s="220"/>
      <c r="M1184" s="220"/>
      <c r="N1184" s="219"/>
      <c r="O1184" s="219"/>
      <c r="P1184" s="219"/>
      <c r="Q1184" s="219"/>
      <c r="R1184" s="220"/>
      <c r="S1184" s="220"/>
      <c r="T1184" s="220"/>
      <c r="U1184" s="220"/>
      <c r="V1184" s="220"/>
      <c r="W1184" s="220"/>
      <c r="X1184" s="220"/>
      <c r="Y1184" s="220"/>
      <c r="Z1184" s="210"/>
      <c r="AA1184" s="210"/>
      <c r="AB1184" s="210"/>
      <c r="AC1184" s="210"/>
      <c r="AD1184" s="210"/>
      <c r="AE1184" s="210"/>
      <c r="AF1184" s="210"/>
      <c r="AG1184" s="210" t="s">
        <v>356</v>
      </c>
      <c r="AH1184" s="210">
        <v>0</v>
      </c>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3" x14ac:dyDescent="0.2">
      <c r="A1185" s="217"/>
      <c r="B1185" s="218"/>
      <c r="C1185" s="265" t="s">
        <v>1404</v>
      </c>
      <c r="D1185" s="255"/>
      <c r="E1185" s="256">
        <v>-4</v>
      </c>
      <c r="F1185" s="220"/>
      <c r="G1185" s="220"/>
      <c r="H1185" s="220"/>
      <c r="I1185" s="220"/>
      <c r="J1185" s="220"/>
      <c r="K1185" s="220"/>
      <c r="L1185" s="220"/>
      <c r="M1185" s="220"/>
      <c r="N1185" s="219"/>
      <c r="O1185" s="219"/>
      <c r="P1185" s="219"/>
      <c r="Q1185" s="219"/>
      <c r="R1185" s="220"/>
      <c r="S1185" s="220"/>
      <c r="T1185" s="220"/>
      <c r="U1185" s="220"/>
      <c r="V1185" s="220"/>
      <c r="W1185" s="220"/>
      <c r="X1185" s="220"/>
      <c r="Y1185" s="220"/>
      <c r="Z1185" s="210"/>
      <c r="AA1185" s="210"/>
      <c r="AB1185" s="210"/>
      <c r="AC1185" s="210"/>
      <c r="AD1185" s="210"/>
      <c r="AE1185" s="210"/>
      <c r="AF1185" s="210"/>
      <c r="AG1185" s="210" t="s">
        <v>356</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3" x14ac:dyDescent="0.2">
      <c r="A1186" s="217"/>
      <c r="B1186" s="218"/>
      <c r="C1186" s="265" t="s">
        <v>1394</v>
      </c>
      <c r="D1186" s="255"/>
      <c r="E1186" s="256">
        <v>-2.7</v>
      </c>
      <c r="F1186" s="220"/>
      <c r="G1186" s="220"/>
      <c r="H1186" s="220"/>
      <c r="I1186" s="220"/>
      <c r="J1186" s="220"/>
      <c r="K1186" s="220"/>
      <c r="L1186" s="220"/>
      <c r="M1186" s="220"/>
      <c r="N1186" s="219"/>
      <c r="O1186" s="219"/>
      <c r="P1186" s="219"/>
      <c r="Q1186" s="219"/>
      <c r="R1186" s="220"/>
      <c r="S1186" s="220"/>
      <c r="T1186" s="220"/>
      <c r="U1186" s="220"/>
      <c r="V1186" s="220"/>
      <c r="W1186" s="220"/>
      <c r="X1186" s="220"/>
      <c r="Y1186" s="220"/>
      <c r="Z1186" s="210"/>
      <c r="AA1186" s="210"/>
      <c r="AB1186" s="210"/>
      <c r="AC1186" s="210"/>
      <c r="AD1186" s="210"/>
      <c r="AE1186" s="210"/>
      <c r="AF1186" s="210"/>
      <c r="AG1186" s="210" t="s">
        <v>356</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3" x14ac:dyDescent="0.2">
      <c r="A1187" s="217"/>
      <c r="B1187" s="218"/>
      <c r="C1187" s="265" t="s">
        <v>1395</v>
      </c>
      <c r="D1187" s="255"/>
      <c r="E1187" s="256">
        <v>-1.4</v>
      </c>
      <c r="F1187" s="220"/>
      <c r="G1187" s="220"/>
      <c r="H1187" s="220"/>
      <c r="I1187" s="220"/>
      <c r="J1187" s="220"/>
      <c r="K1187" s="220"/>
      <c r="L1187" s="220"/>
      <c r="M1187" s="220"/>
      <c r="N1187" s="219"/>
      <c r="O1187" s="219"/>
      <c r="P1187" s="219"/>
      <c r="Q1187" s="219"/>
      <c r="R1187" s="220"/>
      <c r="S1187" s="220"/>
      <c r="T1187" s="220"/>
      <c r="U1187" s="220"/>
      <c r="V1187" s="220"/>
      <c r="W1187" s="220"/>
      <c r="X1187" s="220"/>
      <c r="Y1187" s="220"/>
      <c r="Z1187" s="210"/>
      <c r="AA1187" s="210"/>
      <c r="AB1187" s="210"/>
      <c r="AC1187" s="210"/>
      <c r="AD1187" s="210"/>
      <c r="AE1187" s="210"/>
      <c r="AF1187" s="210"/>
      <c r="AG1187" s="210" t="s">
        <v>356</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3" x14ac:dyDescent="0.2">
      <c r="A1188" s="217"/>
      <c r="B1188" s="218"/>
      <c r="C1188" s="265" t="s">
        <v>1405</v>
      </c>
      <c r="D1188" s="255"/>
      <c r="E1188" s="256">
        <v>14.74</v>
      </c>
      <c r="F1188" s="220"/>
      <c r="G1188" s="220"/>
      <c r="H1188" s="220"/>
      <c r="I1188" s="220"/>
      <c r="J1188" s="220"/>
      <c r="K1188" s="220"/>
      <c r="L1188" s="220"/>
      <c r="M1188" s="220"/>
      <c r="N1188" s="219"/>
      <c r="O1188" s="219"/>
      <c r="P1188" s="219"/>
      <c r="Q1188" s="219"/>
      <c r="R1188" s="220"/>
      <c r="S1188" s="220"/>
      <c r="T1188" s="220"/>
      <c r="U1188" s="220"/>
      <c r="V1188" s="220"/>
      <c r="W1188" s="220"/>
      <c r="X1188" s="220"/>
      <c r="Y1188" s="220"/>
      <c r="Z1188" s="210"/>
      <c r="AA1188" s="210"/>
      <c r="AB1188" s="210"/>
      <c r="AC1188" s="210"/>
      <c r="AD1188" s="210"/>
      <c r="AE1188" s="210"/>
      <c r="AF1188" s="210"/>
      <c r="AG1188" s="210" t="s">
        <v>356</v>
      </c>
      <c r="AH1188" s="210">
        <v>0</v>
      </c>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3" x14ac:dyDescent="0.2">
      <c r="A1189" s="217"/>
      <c r="B1189" s="218"/>
      <c r="C1189" s="265" t="s">
        <v>406</v>
      </c>
      <c r="D1189" s="255"/>
      <c r="E1189" s="256">
        <v>-1.6</v>
      </c>
      <c r="F1189" s="220"/>
      <c r="G1189" s="220"/>
      <c r="H1189" s="220"/>
      <c r="I1189" s="220"/>
      <c r="J1189" s="220"/>
      <c r="K1189" s="220"/>
      <c r="L1189" s="220"/>
      <c r="M1189" s="220"/>
      <c r="N1189" s="219"/>
      <c r="O1189" s="219"/>
      <c r="P1189" s="219"/>
      <c r="Q1189" s="219"/>
      <c r="R1189" s="220"/>
      <c r="S1189" s="220"/>
      <c r="T1189" s="220"/>
      <c r="U1189" s="220"/>
      <c r="V1189" s="220"/>
      <c r="W1189" s="220"/>
      <c r="X1189" s="220"/>
      <c r="Y1189" s="220"/>
      <c r="Z1189" s="210"/>
      <c r="AA1189" s="210"/>
      <c r="AB1189" s="210"/>
      <c r="AC1189" s="210"/>
      <c r="AD1189" s="210"/>
      <c r="AE1189" s="210"/>
      <c r="AF1189" s="210"/>
      <c r="AG1189" s="210" t="s">
        <v>356</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3" x14ac:dyDescent="0.2">
      <c r="A1190" s="217"/>
      <c r="B1190" s="218"/>
      <c r="C1190" s="265" t="s">
        <v>1406</v>
      </c>
      <c r="D1190" s="255"/>
      <c r="E1190" s="256">
        <v>15.8</v>
      </c>
      <c r="F1190" s="220"/>
      <c r="G1190" s="220"/>
      <c r="H1190" s="220"/>
      <c r="I1190" s="220"/>
      <c r="J1190" s="220"/>
      <c r="K1190" s="220"/>
      <c r="L1190" s="220"/>
      <c r="M1190" s="220"/>
      <c r="N1190" s="219"/>
      <c r="O1190" s="219"/>
      <c r="P1190" s="219"/>
      <c r="Q1190" s="219"/>
      <c r="R1190" s="220"/>
      <c r="S1190" s="220"/>
      <c r="T1190" s="220"/>
      <c r="U1190" s="220"/>
      <c r="V1190" s="220"/>
      <c r="W1190" s="220"/>
      <c r="X1190" s="220"/>
      <c r="Y1190" s="220"/>
      <c r="Z1190" s="210"/>
      <c r="AA1190" s="210"/>
      <c r="AB1190" s="210"/>
      <c r="AC1190" s="210"/>
      <c r="AD1190" s="210"/>
      <c r="AE1190" s="210"/>
      <c r="AF1190" s="210"/>
      <c r="AG1190" s="210" t="s">
        <v>356</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3" x14ac:dyDescent="0.2">
      <c r="A1191" s="217"/>
      <c r="B1191" s="218"/>
      <c r="C1191" s="265" t="s">
        <v>406</v>
      </c>
      <c r="D1191" s="255"/>
      <c r="E1191" s="256">
        <v>-1.6</v>
      </c>
      <c r="F1191" s="220"/>
      <c r="G1191" s="220"/>
      <c r="H1191" s="220"/>
      <c r="I1191" s="220"/>
      <c r="J1191" s="220"/>
      <c r="K1191" s="220"/>
      <c r="L1191" s="220"/>
      <c r="M1191" s="220"/>
      <c r="N1191" s="219"/>
      <c r="O1191" s="219"/>
      <c r="P1191" s="219"/>
      <c r="Q1191" s="219"/>
      <c r="R1191" s="220"/>
      <c r="S1191" s="220"/>
      <c r="T1191" s="220"/>
      <c r="U1191" s="220"/>
      <c r="V1191" s="220"/>
      <c r="W1191" s="220"/>
      <c r="X1191" s="220"/>
      <c r="Y1191" s="220"/>
      <c r="Z1191" s="210"/>
      <c r="AA1191" s="210"/>
      <c r="AB1191" s="210"/>
      <c r="AC1191" s="210"/>
      <c r="AD1191" s="210"/>
      <c r="AE1191" s="210"/>
      <c r="AF1191" s="210"/>
      <c r="AG1191" s="210" t="s">
        <v>356</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3" x14ac:dyDescent="0.2">
      <c r="A1192" s="217"/>
      <c r="B1192" s="218"/>
      <c r="C1192" s="265" t="s">
        <v>1407</v>
      </c>
      <c r="D1192" s="255"/>
      <c r="E1192" s="256">
        <v>14.68</v>
      </c>
      <c r="F1192" s="220"/>
      <c r="G1192" s="220"/>
      <c r="H1192" s="220"/>
      <c r="I1192" s="220"/>
      <c r="J1192" s="220"/>
      <c r="K1192" s="220"/>
      <c r="L1192" s="220"/>
      <c r="M1192" s="220"/>
      <c r="N1192" s="219"/>
      <c r="O1192" s="219"/>
      <c r="P1192" s="219"/>
      <c r="Q1192" s="219"/>
      <c r="R1192" s="220"/>
      <c r="S1192" s="220"/>
      <c r="T1192" s="220"/>
      <c r="U1192" s="220"/>
      <c r="V1192" s="220"/>
      <c r="W1192" s="220"/>
      <c r="X1192" s="220"/>
      <c r="Y1192" s="220"/>
      <c r="Z1192" s="210"/>
      <c r="AA1192" s="210"/>
      <c r="AB1192" s="210"/>
      <c r="AC1192" s="210"/>
      <c r="AD1192" s="210"/>
      <c r="AE1192" s="210"/>
      <c r="AF1192" s="210"/>
      <c r="AG1192" s="210" t="s">
        <v>356</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3" x14ac:dyDescent="0.2">
      <c r="A1193" s="217"/>
      <c r="B1193" s="218"/>
      <c r="C1193" s="265" t="s">
        <v>1397</v>
      </c>
      <c r="D1193" s="255"/>
      <c r="E1193" s="256">
        <v>-2.4</v>
      </c>
      <c r="F1193" s="220"/>
      <c r="G1193" s="220"/>
      <c r="H1193" s="220"/>
      <c r="I1193" s="220"/>
      <c r="J1193" s="220"/>
      <c r="K1193" s="220"/>
      <c r="L1193" s="220"/>
      <c r="M1193" s="220"/>
      <c r="N1193" s="219"/>
      <c r="O1193" s="219"/>
      <c r="P1193" s="219"/>
      <c r="Q1193" s="219"/>
      <c r="R1193" s="220"/>
      <c r="S1193" s="220"/>
      <c r="T1193" s="220"/>
      <c r="U1193" s="220"/>
      <c r="V1193" s="220"/>
      <c r="W1193" s="220"/>
      <c r="X1193" s="220"/>
      <c r="Y1193" s="220"/>
      <c r="Z1193" s="210"/>
      <c r="AA1193" s="210"/>
      <c r="AB1193" s="210"/>
      <c r="AC1193" s="210"/>
      <c r="AD1193" s="210"/>
      <c r="AE1193" s="210"/>
      <c r="AF1193" s="210"/>
      <c r="AG1193" s="210" t="s">
        <v>356</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outlineLevel="3" x14ac:dyDescent="0.2">
      <c r="A1194" s="217"/>
      <c r="B1194" s="218"/>
      <c r="C1194" s="265" t="s">
        <v>1408</v>
      </c>
      <c r="D1194" s="255"/>
      <c r="E1194" s="256">
        <v>14.68</v>
      </c>
      <c r="F1194" s="220"/>
      <c r="G1194" s="220"/>
      <c r="H1194" s="220"/>
      <c r="I1194" s="220"/>
      <c r="J1194" s="220"/>
      <c r="K1194" s="220"/>
      <c r="L1194" s="220"/>
      <c r="M1194" s="220"/>
      <c r="N1194" s="219"/>
      <c r="O1194" s="219"/>
      <c r="P1194" s="219"/>
      <c r="Q1194" s="219"/>
      <c r="R1194" s="220"/>
      <c r="S1194" s="220"/>
      <c r="T1194" s="220"/>
      <c r="U1194" s="220"/>
      <c r="V1194" s="220"/>
      <c r="W1194" s="220"/>
      <c r="X1194" s="220"/>
      <c r="Y1194" s="220"/>
      <c r="Z1194" s="210"/>
      <c r="AA1194" s="210"/>
      <c r="AB1194" s="210"/>
      <c r="AC1194" s="210"/>
      <c r="AD1194" s="210"/>
      <c r="AE1194" s="210"/>
      <c r="AF1194" s="210"/>
      <c r="AG1194" s="210" t="s">
        <v>356</v>
      </c>
      <c r="AH1194" s="210">
        <v>0</v>
      </c>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outlineLevel="3" x14ac:dyDescent="0.2">
      <c r="A1195" s="217"/>
      <c r="B1195" s="218"/>
      <c r="C1195" s="265" t="s">
        <v>1397</v>
      </c>
      <c r="D1195" s="255"/>
      <c r="E1195" s="256">
        <v>-2.4</v>
      </c>
      <c r="F1195" s="220"/>
      <c r="G1195" s="220"/>
      <c r="H1195" s="220"/>
      <c r="I1195" s="220"/>
      <c r="J1195" s="220"/>
      <c r="K1195" s="220"/>
      <c r="L1195" s="220"/>
      <c r="M1195" s="220"/>
      <c r="N1195" s="219"/>
      <c r="O1195" s="219"/>
      <c r="P1195" s="219"/>
      <c r="Q1195" s="219"/>
      <c r="R1195" s="220"/>
      <c r="S1195" s="220"/>
      <c r="T1195" s="220"/>
      <c r="U1195" s="220"/>
      <c r="V1195" s="220"/>
      <c r="W1195" s="220"/>
      <c r="X1195" s="220"/>
      <c r="Y1195" s="220"/>
      <c r="Z1195" s="210"/>
      <c r="AA1195" s="210"/>
      <c r="AB1195" s="210"/>
      <c r="AC1195" s="210"/>
      <c r="AD1195" s="210"/>
      <c r="AE1195" s="210"/>
      <c r="AF1195" s="210"/>
      <c r="AG1195" s="210" t="s">
        <v>356</v>
      </c>
      <c r="AH1195" s="210">
        <v>0</v>
      </c>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row>
    <row r="1196" spans="1:60" outlineLevel="3" x14ac:dyDescent="0.2">
      <c r="A1196" s="217"/>
      <c r="B1196" s="218"/>
      <c r="C1196" s="265" t="s">
        <v>1409</v>
      </c>
      <c r="D1196" s="255"/>
      <c r="E1196" s="256">
        <v>15.18</v>
      </c>
      <c r="F1196" s="220"/>
      <c r="G1196" s="220"/>
      <c r="H1196" s="220"/>
      <c r="I1196" s="220"/>
      <c r="J1196" s="220"/>
      <c r="K1196" s="220"/>
      <c r="L1196" s="220"/>
      <c r="M1196" s="220"/>
      <c r="N1196" s="219"/>
      <c r="O1196" s="219"/>
      <c r="P1196" s="219"/>
      <c r="Q1196" s="219"/>
      <c r="R1196" s="220"/>
      <c r="S1196" s="220"/>
      <c r="T1196" s="220"/>
      <c r="U1196" s="220"/>
      <c r="V1196" s="220"/>
      <c r="W1196" s="220"/>
      <c r="X1196" s="220"/>
      <c r="Y1196" s="220"/>
      <c r="Z1196" s="210"/>
      <c r="AA1196" s="210"/>
      <c r="AB1196" s="210"/>
      <c r="AC1196" s="210"/>
      <c r="AD1196" s="210"/>
      <c r="AE1196" s="210"/>
      <c r="AF1196" s="210"/>
      <c r="AG1196" s="210" t="s">
        <v>356</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3" x14ac:dyDescent="0.2">
      <c r="A1197" s="217"/>
      <c r="B1197" s="218"/>
      <c r="C1197" s="265" t="s">
        <v>1394</v>
      </c>
      <c r="D1197" s="255"/>
      <c r="E1197" s="256">
        <v>-2.7</v>
      </c>
      <c r="F1197" s="220"/>
      <c r="G1197" s="220"/>
      <c r="H1197" s="220"/>
      <c r="I1197" s="220"/>
      <c r="J1197" s="220"/>
      <c r="K1197" s="220"/>
      <c r="L1197" s="220"/>
      <c r="M1197" s="220"/>
      <c r="N1197" s="219"/>
      <c r="O1197" s="219"/>
      <c r="P1197" s="219"/>
      <c r="Q1197" s="219"/>
      <c r="R1197" s="220"/>
      <c r="S1197" s="220"/>
      <c r="T1197" s="220"/>
      <c r="U1197" s="220"/>
      <c r="V1197" s="220"/>
      <c r="W1197" s="220"/>
      <c r="X1197" s="220"/>
      <c r="Y1197" s="220"/>
      <c r="Z1197" s="210"/>
      <c r="AA1197" s="210"/>
      <c r="AB1197" s="210"/>
      <c r="AC1197" s="210"/>
      <c r="AD1197" s="210"/>
      <c r="AE1197" s="210"/>
      <c r="AF1197" s="210"/>
      <c r="AG1197" s="210" t="s">
        <v>356</v>
      </c>
      <c r="AH1197" s="210">
        <v>0</v>
      </c>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3" x14ac:dyDescent="0.2">
      <c r="A1198" s="217"/>
      <c r="B1198" s="218"/>
      <c r="C1198" s="265" t="s">
        <v>1410</v>
      </c>
      <c r="D1198" s="255"/>
      <c r="E1198" s="256">
        <v>18.146000000000001</v>
      </c>
      <c r="F1198" s="220"/>
      <c r="G1198" s="220"/>
      <c r="H1198" s="220"/>
      <c r="I1198" s="220"/>
      <c r="J1198" s="220"/>
      <c r="K1198" s="220"/>
      <c r="L1198" s="220"/>
      <c r="M1198" s="220"/>
      <c r="N1198" s="219"/>
      <c r="O1198" s="219"/>
      <c r="P1198" s="219"/>
      <c r="Q1198" s="219"/>
      <c r="R1198" s="220"/>
      <c r="S1198" s="220"/>
      <c r="T1198" s="220"/>
      <c r="U1198" s="220"/>
      <c r="V1198" s="220"/>
      <c r="W1198" s="220"/>
      <c r="X1198" s="220"/>
      <c r="Y1198" s="220"/>
      <c r="Z1198" s="210"/>
      <c r="AA1198" s="210"/>
      <c r="AB1198" s="210"/>
      <c r="AC1198" s="210"/>
      <c r="AD1198" s="210"/>
      <c r="AE1198" s="210"/>
      <c r="AF1198" s="210"/>
      <c r="AG1198" s="210" t="s">
        <v>356</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3" x14ac:dyDescent="0.2">
      <c r="A1199" s="217"/>
      <c r="B1199" s="218"/>
      <c r="C1199" s="265" t="s">
        <v>1394</v>
      </c>
      <c r="D1199" s="255"/>
      <c r="E1199" s="256">
        <v>-2.7</v>
      </c>
      <c r="F1199" s="220"/>
      <c r="G1199" s="220"/>
      <c r="H1199" s="220"/>
      <c r="I1199" s="220"/>
      <c r="J1199" s="220"/>
      <c r="K1199" s="220"/>
      <c r="L1199" s="220"/>
      <c r="M1199" s="220"/>
      <c r="N1199" s="219"/>
      <c r="O1199" s="219"/>
      <c r="P1199" s="219"/>
      <c r="Q1199" s="219"/>
      <c r="R1199" s="220"/>
      <c r="S1199" s="220"/>
      <c r="T1199" s="220"/>
      <c r="U1199" s="220"/>
      <c r="V1199" s="220"/>
      <c r="W1199" s="220"/>
      <c r="X1199" s="220"/>
      <c r="Y1199" s="220"/>
      <c r="Z1199" s="210"/>
      <c r="AA1199" s="210"/>
      <c r="AB1199" s="210"/>
      <c r="AC1199" s="210"/>
      <c r="AD1199" s="210"/>
      <c r="AE1199" s="210"/>
      <c r="AF1199" s="210"/>
      <c r="AG1199" s="210" t="s">
        <v>356</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3" x14ac:dyDescent="0.2">
      <c r="A1200" s="217"/>
      <c r="B1200" s="218"/>
      <c r="C1200" s="265" t="s">
        <v>1411</v>
      </c>
      <c r="D1200" s="255"/>
      <c r="E1200" s="256">
        <v>48.84</v>
      </c>
      <c r="F1200" s="220"/>
      <c r="G1200" s="220"/>
      <c r="H1200" s="220"/>
      <c r="I1200" s="220"/>
      <c r="J1200" s="220"/>
      <c r="K1200" s="220"/>
      <c r="L1200" s="220"/>
      <c r="M1200" s="220"/>
      <c r="N1200" s="219"/>
      <c r="O1200" s="219"/>
      <c r="P1200" s="219"/>
      <c r="Q1200" s="219"/>
      <c r="R1200" s="220"/>
      <c r="S1200" s="220"/>
      <c r="T1200" s="220"/>
      <c r="U1200" s="220"/>
      <c r="V1200" s="220"/>
      <c r="W1200" s="220"/>
      <c r="X1200" s="220"/>
      <c r="Y1200" s="220"/>
      <c r="Z1200" s="210"/>
      <c r="AA1200" s="210"/>
      <c r="AB1200" s="210"/>
      <c r="AC1200" s="210"/>
      <c r="AD1200" s="210"/>
      <c r="AE1200" s="210"/>
      <c r="AF1200" s="210"/>
      <c r="AG1200" s="210" t="s">
        <v>356</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3" x14ac:dyDescent="0.2">
      <c r="A1201" s="217"/>
      <c r="B1201" s="218"/>
      <c r="C1201" s="265" t="s">
        <v>1412</v>
      </c>
      <c r="D1201" s="255"/>
      <c r="E1201" s="256">
        <v>6.3</v>
      </c>
      <c r="F1201" s="220"/>
      <c r="G1201" s="220"/>
      <c r="H1201" s="220"/>
      <c r="I1201" s="220"/>
      <c r="J1201" s="220"/>
      <c r="K1201" s="220"/>
      <c r="L1201" s="220"/>
      <c r="M1201" s="220"/>
      <c r="N1201" s="219"/>
      <c r="O1201" s="219"/>
      <c r="P1201" s="219"/>
      <c r="Q1201" s="219"/>
      <c r="R1201" s="220"/>
      <c r="S1201" s="220"/>
      <c r="T1201" s="220"/>
      <c r="U1201" s="220"/>
      <c r="V1201" s="220"/>
      <c r="W1201" s="220"/>
      <c r="X1201" s="220"/>
      <c r="Y1201" s="220"/>
      <c r="Z1201" s="210"/>
      <c r="AA1201" s="210"/>
      <c r="AB1201" s="210"/>
      <c r="AC1201" s="210"/>
      <c r="AD1201" s="210"/>
      <c r="AE1201" s="210"/>
      <c r="AF1201" s="210"/>
      <c r="AG1201" s="210" t="s">
        <v>356</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3" x14ac:dyDescent="0.2">
      <c r="A1202" s="217"/>
      <c r="B1202" s="218"/>
      <c r="C1202" s="265" t="s">
        <v>1404</v>
      </c>
      <c r="D1202" s="255"/>
      <c r="E1202" s="256">
        <v>-4</v>
      </c>
      <c r="F1202" s="220"/>
      <c r="G1202" s="220"/>
      <c r="H1202" s="220"/>
      <c r="I1202" s="220"/>
      <c r="J1202" s="220"/>
      <c r="K1202" s="220"/>
      <c r="L1202" s="220"/>
      <c r="M1202" s="220"/>
      <c r="N1202" s="219"/>
      <c r="O1202" s="219"/>
      <c r="P1202" s="219"/>
      <c r="Q1202" s="219"/>
      <c r="R1202" s="220"/>
      <c r="S1202" s="220"/>
      <c r="T1202" s="220"/>
      <c r="U1202" s="220"/>
      <c r="V1202" s="220"/>
      <c r="W1202" s="220"/>
      <c r="X1202" s="220"/>
      <c r="Y1202" s="220"/>
      <c r="Z1202" s="210"/>
      <c r="AA1202" s="210"/>
      <c r="AB1202" s="210"/>
      <c r="AC1202" s="210"/>
      <c r="AD1202" s="210"/>
      <c r="AE1202" s="210"/>
      <c r="AF1202" s="210"/>
      <c r="AG1202" s="210" t="s">
        <v>356</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3" x14ac:dyDescent="0.2">
      <c r="A1203" s="217"/>
      <c r="B1203" s="218"/>
      <c r="C1203" s="265" t="s">
        <v>1413</v>
      </c>
      <c r="D1203" s="255"/>
      <c r="E1203" s="256">
        <v>-4.5</v>
      </c>
      <c r="F1203" s="220"/>
      <c r="G1203" s="220"/>
      <c r="H1203" s="220"/>
      <c r="I1203" s="220"/>
      <c r="J1203" s="220"/>
      <c r="K1203" s="220"/>
      <c r="L1203" s="220"/>
      <c r="M1203" s="220"/>
      <c r="N1203" s="219"/>
      <c r="O1203" s="219"/>
      <c r="P1203" s="219"/>
      <c r="Q1203" s="219"/>
      <c r="R1203" s="220"/>
      <c r="S1203" s="220"/>
      <c r="T1203" s="220"/>
      <c r="U1203" s="220"/>
      <c r="V1203" s="220"/>
      <c r="W1203" s="220"/>
      <c r="X1203" s="220"/>
      <c r="Y1203" s="220"/>
      <c r="Z1203" s="210"/>
      <c r="AA1203" s="210"/>
      <c r="AB1203" s="210"/>
      <c r="AC1203" s="210"/>
      <c r="AD1203" s="210"/>
      <c r="AE1203" s="210"/>
      <c r="AF1203" s="210"/>
      <c r="AG1203" s="210" t="s">
        <v>356</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3" x14ac:dyDescent="0.2">
      <c r="A1204" s="217"/>
      <c r="B1204" s="218"/>
      <c r="C1204" s="265" t="s">
        <v>1395</v>
      </c>
      <c r="D1204" s="255"/>
      <c r="E1204" s="256">
        <v>-1.4</v>
      </c>
      <c r="F1204" s="220"/>
      <c r="G1204" s="220"/>
      <c r="H1204" s="220"/>
      <c r="I1204" s="220"/>
      <c r="J1204" s="220"/>
      <c r="K1204" s="220"/>
      <c r="L1204" s="220"/>
      <c r="M1204" s="220"/>
      <c r="N1204" s="219"/>
      <c r="O1204" s="219"/>
      <c r="P1204" s="219"/>
      <c r="Q1204" s="219"/>
      <c r="R1204" s="220"/>
      <c r="S1204" s="220"/>
      <c r="T1204" s="220"/>
      <c r="U1204" s="220"/>
      <c r="V1204" s="220"/>
      <c r="W1204" s="220"/>
      <c r="X1204" s="220"/>
      <c r="Y1204" s="220"/>
      <c r="Z1204" s="210"/>
      <c r="AA1204" s="210"/>
      <c r="AB1204" s="210"/>
      <c r="AC1204" s="210"/>
      <c r="AD1204" s="210"/>
      <c r="AE1204" s="210"/>
      <c r="AF1204" s="210"/>
      <c r="AG1204" s="210" t="s">
        <v>356</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3" x14ac:dyDescent="0.2">
      <c r="A1205" s="217"/>
      <c r="B1205" s="218"/>
      <c r="C1205" s="265" t="s">
        <v>1414</v>
      </c>
      <c r="D1205" s="255"/>
      <c r="E1205" s="256">
        <v>13.65</v>
      </c>
      <c r="F1205" s="220"/>
      <c r="G1205" s="220"/>
      <c r="H1205" s="220"/>
      <c r="I1205" s="220"/>
      <c r="J1205" s="220"/>
      <c r="K1205" s="220"/>
      <c r="L1205" s="220"/>
      <c r="M1205" s="220"/>
      <c r="N1205" s="219"/>
      <c r="O1205" s="219"/>
      <c r="P1205" s="219"/>
      <c r="Q1205" s="219"/>
      <c r="R1205" s="220"/>
      <c r="S1205" s="220"/>
      <c r="T1205" s="220"/>
      <c r="U1205" s="220"/>
      <c r="V1205" s="220"/>
      <c r="W1205" s="220"/>
      <c r="X1205" s="220"/>
      <c r="Y1205" s="220"/>
      <c r="Z1205" s="210"/>
      <c r="AA1205" s="210"/>
      <c r="AB1205" s="210"/>
      <c r="AC1205" s="210"/>
      <c r="AD1205" s="210"/>
      <c r="AE1205" s="210"/>
      <c r="AF1205" s="210"/>
      <c r="AG1205" s="210" t="s">
        <v>356</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outlineLevel="3" x14ac:dyDescent="0.2">
      <c r="A1206" s="217"/>
      <c r="B1206" s="218"/>
      <c r="C1206" s="265" t="s">
        <v>1387</v>
      </c>
      <c r="D1206" s="255"/>
      <c r="E1206" s="256">
        <v>-0.9</v>
      </c>
      <c r="F1206" s="220"/>
      <c r="G1206" s="220"/>
      <c r="H1206" s="220"/>
      <c r="I1206" s="220"/>
      <c r="J1206" s="220"/>
      <c r="K1206" s="220"/>
      <c r="L1206" s="220"/>
      <c r="M1206" s="220"/>
      <c r="N1206" s="219"/>
      <c r="O1206" s="219"/>
      <c r="P1206" s="219"/>
      <c r="Q1206" s="219"/>
      <c r="R1206" s="220"/>
      <c r="S1206" s="220"/>
      <c r="T1206" s="220"/>
      <c r="U1206" s="220"/>
      <c r="V1206" s="220"/>
      <c r="W1206" s="220"/>
      <c r="X1206" s="220"/>
      <c r="Y1206" s="220"/>
      <c r="Z1206" s="210"/>
      <c r="AA1206" s="210"/>
      <c r="AB1206" s="210"/>
      <c r="AC1206" s="210"/>
      <c r="AD1206" s="210"/>
      <c r="AE1206" s="210"/>
      <c r="AF1206" s="210"/>
      <c r="AG1206" s="210" t="s">
        <v>356</v>
      </c>
      <c r="AH1206" s="210">
        <v>0</v>
      </c>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3" x14ac:dyDescent="0.2">
      <c r="A1207" s="217"/>
      <c r="B1207" s="218"/>
      <c r="C1207" s="265" t="s">
        <v>1415</v>
      </c>
      <c r="D1207" s="255"/>
      <c r="E1207" s="256">
        <v>11.2</v>
      </c>
      <c r="F1207" s="220"/>
      <c r="G1207" s="220"/>
      <c r="H1207" s="220"/>
      <c r="I1207" s="220"/>
      <c r="J1207" s="220"/>
      <c r="K1207" s="220"/>
      <c r="L1207" s="220"/>
      <c r="M1207" s="220"/>
      <c r="N1207" s="219"/>
      <c r="O1207" s="219"/>
      <c r="P1207" s="219"/>
      <c r="Q1207" s="219"/>
      <c r="R1207" s="220"/>
      <c r="S1207" s="220"/>
      <c r="T1207" s="220"/>
      <c r="U1207" s="220"/>
      <c r="V1207" s="220"/>
      <c r="W1207" s="220"/>
      <c r="X1207" s="220"/>
      <c r="Y1207" s="220"/>
      <c r="Z1207" s="210"/>
      <c r="AA1207" s="210"/>
      <c r="AB1207" s="210"/>
      <c r="AC1207" s="210"/>
      <c r="AD1207" s="210"/>
      <c r="AE1207" s="210"/>
      <c r="AF1207" s="210"/>
      <c r="AG1207" s="210" t="s">
        <v>356</v>
      </c>
      <c r="AH1207" s="210">
        <v>0</v>
      </c>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3" x14ac:dyDescent="0.2">
      <c r="A1208" s="217"/>
      <c r="B1208" s="218"/>
      <c r="C1208" s="265" t="s">
        <v>1387</v>
      </c>
      <c r="D1208" s="255"/>
      <c r="E1208" s="256">
        <v>-0.9</v>
      </c>
      <c r="F1208" s="220"/>
      <c r="G1208" s="220"/>
      <c r="H1208" s="220"/>
      <c r="I1208" s="220"/>
      <c r="J1208" s="220"/>
      <c r="K1208" s="220"/>
      <c r="L1208" s="220"/>
      <c r="M1208" s="220"/>
      <c r="N1208" s="219"/>
      <c r="O1208" s="219"/>
      <c r="P1208" s="219"/>
      <c r="Q1208" s="219"/>
      <c r="R1208" s="220"/>
      <c r="S1208" s="220"/>
      <c r="T1208" s="220"/>
      <c r="U1208" s="220"/>
      <c r="V1208" s="220"/>
      <c r="W1208" s="220"/>
      <c r="X1208" s="220"/>
      <c r="Y1208" s="220"/>
      <c r="Z1208" s="210"/>
      <c r="AA1208" s="210"/>
      <c r="AB1208" s="210"/>
      <c r="AC1208" s="210"/>
      <c r="AD1208" s="210"/>
      <c r="AE1208" s="210"/>
      <c r="AF1208" s="210"/>
      <c r="AG1208" s="210" t="s">
        <v>356</v>
      </c>
      <c r="AH1208" s="210">
        <v>0</v>
      </c>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outlineLevel="3" x14ac:dyDescent="0.2">
      <c r="A1209" s="217"/>
      <c r="B1209" s="218"/>
      <c r="C1209" s="265" t="s">
        <v>599</v>
      </c>
      <c r="D1209" s="255"/>
      <c r="E1209" s="256"/>
      <c r="F1209" s="220"/>
      <c r="G1209" s="220"/>
      <c r="H1209" s="220"/>
      <c r="I1209" s="220"/>
      <c r="J1209" s="220"/>
      <c r="K1209" s="220"/>
      <c r="L1209" s="220"/>
      <c r="M1209" s="220"/>
      <c r="N1209" s="219"/>
      <c r="O1209" s="219"/>
      <c r="P1209" s="219"/>
      <c r="Q1209" s="219"/>
      <c r="R1209" s="220"/>
      <c r="S1209" s="220"/>
      <c r="T1209" s="220"/>
      <c r="U1209" s="220"/>
      <c r="V1209" s="220"/>
      <c r="W1209" s="220"/>
      <c r="X1209" s="220"/>
      <c r="Y1209" s="220"/>
      <c r="Z1209" s="210"/>
      <c r="AA1209" s="210"/>
      <c r="AB1209" s="210"/>
      <c r="AC1209" s="210"/>
      <c r="AD1209" s="210"/>
      <c r="AE1209" s="210"/>
      <c r="AF1209" s="210"/>
      <c r="AG1209" s="210" t="s">
        <v>356</v>
      </c>
      <c r="AH1209" s="210">
        <v>0</v>
      </c>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3" x14ac:dyDescent="0.2">
      <c r="A1210" s="217"/>
      <c r="B1210" s="218"/>
      <c r="C1210" s="265" t="s">
        <v>1416</v>
      </c>
      <c r="D1210" s="255"/>
      <c r="E1210" s="256">
        <v>20.86</v>
      </c>
      <c r="F1210" s="220"/>
      <c r="G1210" s="220"/>
      <c r="H1210" s="220"/>
      <c r="I1210" s="220"/>
      <c r="J1210" s="220"/>
      <c r="K1210" s="220"/>
      <c r="L1210" s="220"/>
      <c r="M1210" s="220"/>
      <c r="N1210" s="219"/>
      <c r="O1210" s="219"/>
      <c r="P1210" s="219"/>
      <c r="Q1210" s="219"/>
      <c r="R1210" s="220"/>
      <c r="S1210" s="220"/>
      <c r="T1210" s="220"/>
      <c r="U1210" s="220"/>
      <c r="V1210" s="220"/>
      <c r="W1210" s="220"/>
      <c r="X1210" s="220"/>
      <c r="Y1210" s="220"/>
      <c r="Z1210" s="210"/>
      <c r="AA1210" s="210"/>
      <c r="AB1210" s="210"/>
      <c r="AC1210" s="210"/>
      <c r="AD1210" s="210"/>
      <c r="AE1210" s="210"/>
      <c r="AF1210" s="210"/>
      <c r="AG1210" s="210" t="s">
        <v>356</v>
      </c>
      <c r="AH1210" s="210">
        <v>0</v>
      </c>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3" x14ac:dyDescent="0.2">
      <c r="A1211" s="217"/>
      <c r="B1211" s="218"/>
      <c r="C1211" s="265" t="s">
        <v>1417</v>
      </c>
      <c r="D1211" s="255"/>
      <c r="E1211" s="256">
        <v>-1.2</v>
      </c>
      <c r="F1211" s="220"/>
      <c r="G1211" s="220"/>
      <c r="H1211" s="220"/>
      <c r="I1211" s="220"/>
      <c r="J1211" s="220"/>
      <c r="K1211" s="220"/>
      <c r="L1211" s="220"/>
      <c r="M1211" s="220"/>
      <c r="N1211" s="219"/>
      <c r="O1211" s="219"/>
      <c r="P1211" s="219"/>
      <c r="Q1211" s="219"/>
      <c r="R1211" s="220"/>
      <c r="S1211" s="220"/>
      <c r="T1211" s="220"/>
      <c r="U1211" s="220"/>
      <c r="V1211" s="220"/>
      <c r="W1211" s="220"/>
      <c r="X1211" s="220"/>
      <c r="Y1211" s="220"/>
      <c r="Z1211" s="210"/>
      <c r="AA1211" s="210"/>
      <c r="AB1211" s="210"/>
      <c r="AC1211" s="210"/>
      <c r="AD1211" s="210"/>
      <c r="AE1211" s="210"/>
      <c r="AF1211" s="210"/>
      <c r="AG1211" s="210" t="s">
        <v>356</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1" x14ac:dyDescent="0.2">
      <c r="A1212" s="232">
        <v>188</v>
      </c>
      <c r="B1212" s="233" t="s">
        <v>1418</v>
      </c>
      <c r="C1212" s="250" t="s">
        <v>1419</v>
      </c>
      <c r="D1212" s="234" t="s">
        <v>372</v>
      </c>
      <c r="E1212" s="235">
        <v>449.79</v>
      </c>
      <c r="F1212" s="236"/>
      <c r="G1212" s="237">
        <f>ROUND(E1212*F1212,2)</f>
        <v>0</v>
      </c>
      <c r="H1212" s="236"/>
      <c r="I1212" s="237">
        <f>ROUND(E1212*H1212,2)</f>
        <v>0</v>
      </c>
      <c r="J1212" s="236"/>
      <c r="K1212" s="237">
        <f>ROUND(E1212*J1212,2)</f>
        <v>0</v>
      </c>
      <c r="L1212" s="237">
        <v>21</v>
      </c>
      <c r="M1212" s="237">
        <f>G1212*(1+L1212/100)</f>
        <v>0</v>
      </c>
      <c r="N1212" s="235">
        <v>0</v>
      </c>
      <c r="O1212" s="235">
        <f>ROUND(E1212*N1212,2)</f>
        <v>0</v>
      </c>
      <c r="P1212" s="235">
        <v>0</v>
      </c>
      <c r="Q1212" s="235">
        <f>ROUND(E1212*P1212,2)</f>
        <v>0</v>
      </c>
      <c r="R1212" s="237" t="s">
        <v>1381</v>
      </c>
      <c r="S1212" s="237" t="s">
        <v>302</v>
      </c>
      <c r="T1212" s="238" t="s">
        <v>354</v>
      </c>
      <c r="U1212" s="220">
        <v>1.26</v>
      </c>
      <c r="V1212" s="220">
        <f>ROUND(E1212*U1212,2)</f>
        <v>566.74</v>
      </c>
      <c r="W1212" s="220"/>
      <c r="X1212" s="220" t="s">
        <v>314</v>
      </c>
      <c r="Y1212" s="220" t="s">
        <v>305</v>
      </c>
      <c r="Z1212" s="210"/>
      <c r="AA1212" s="210"/>
      <c r="AB1212" s="210"/>
      <c r="AC1212" s="210"/>
      <c r="AD1212" s="210"/>
      <c r="AE1212" s="210"/>
      <c r="AF1212" s="210"/>
      <c r="AG1212" s="210" t="s">
        <v>642</v>
      </c>
      <c r="AH1212" s="210"/>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2" x14ac:dyDescent="0.2">
      <c r="A1213" s="217"/>
      <c r="B1213" s="218"/>
      <c r="C1213" s="266" t="s">
        <v>1420</v>
      </c>
      <c r="D1213" s="263"/>
      <c r="E1213" s="263"/>
      <c r="F1213" s="263"/>
      <c r="G1213" s="263"/>
      <c r="H1213" s="220"/>
      <c r="I1213" s="220"/>
      <c r="J1213" s="220"/>
      <c r="K1213" s="220"/>
      <c r="L1213" s="220"/>
      <c r="M1213" s="220"/>
      <c r="N1213" s="219"/>
      <c r="O1213" s="219"/>
      <c r="P1213" s="219"/>
      <c r="Q1213" s="219"/>
      <c r="R1213" s="220"/>
      <c r="S1213" s="220"/>
      <c r="T1213" s="220"/>
      <c r="U1213" s="220"/>
      <c r="V1213" s="220"/>
      <c r="W1213" s="220"/>
      <c r="X1213" s="220"/>
      <c r="Y1213" s="220"/>
      <c r="Z1213" s="210"/>
      <c r="AA1213" s="210"/>
      <c r="AB1213" s="210"/>
      <c r="AC1213" s="210"/>
      <c r="AD1213" s="210"/>
      <c r="AE1213" s="210"/>
      <c r="AF1213" s="210"/>
      <c r="AG1213" s="210" t="s">
        <v>374</v>
      </c>
      <c r="AH1213" s="210"/>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2" x14ac:dyDescent="0.2">
      <c r="A1214" s="217"/>
      <c r="B1214" s="218"/>
      <c r="C1214" s="265" t="s">
        <v>713</v>
      </c>
      <c r="D1214" s="255"/>
      <c r="E1214" s="256">
        <v>7.81</v>
      </c>
      <c r="F1214" s="220"/>
      <c r="G1214" s="220"/>
      <c r="H1214" s="220"/>
      <c r="I1214" s="220"/>
      <c r="J1214" s="220"/>
      <c r="K1214" s="220"/>
      <c r="L1214" s="220"/>
      <c r="M1214" s="220"/>
      <c r="N1214" s="219"/>
      <c r="O1214" s="219"/>
      <c r="P1214" s="219"/>
      <c r="Q1214" s="219"/>
      <c r="R1214" s="220"/>
      <c r="S1214" s="220"/>
      <c r="T1214" s="220"/>
      <c r="U1214" s="220"/>
      <c r="V1214" s="220"/>
      <c r="W1214" s="220"/>
      <c r="X1214" s="220"/>
      <c r="Y1214" s="220"/>
      <c r="Z1214" s="210"/>
      <c r="AA1214" s="210"/>
      <c r="AB1214" s="210"/>
      <c r="AC1214" s="210"/>
      <c r="AD1214" s="210"/>
      <c r="AE1214" s="210"/>
      <c r="AF1214" s="210"/>
      <c r="AG1214" s="210" t="s">
        <v>356</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3" x14ac:dyDescent="0.2">
      <c r="A1215" s="217"/>
      <c r="B1215" s="218"/>
      <c r="C1215" s="265" t="s">
        <v>714</v>
      </c>
      <c r="D1215" s="255"/>
      <c r="E1215" s="256">
        <v>3.72</v>
      </c>
      <c r="F1215" s="220"/>
      <c r="G1215" s="220"/>
      <c r="H1215" s="220"/>
      <c r="I1215" s="220"/>
      <c r="J1215" s="220"/>
      <c r="K1215" s="220"/>
      <c r="L1215" s="220"/>
      <c r="M1215" s="220"/>
      <c r="N1215" s="219"/>
      <c r="O1215" s="219"/>
      <c r="P1215" s="219"/>
      <c r="Q1215" s="219"/>
      <c r="R1215" s="220"/>
      <c r="S1215" s="220"/>
      <c r="T1215" s="220"/>
      <c r="U1215" s="220"/>
      <c r="V1215" s="220"/>
      <c r="W1215" s="220"/>
      <c r="X1215" s="220"/>
      <c r="Y1215" s="220"/>
      <c r="Z1215" s="210"/>
      <c r="AA1215" s="210"/>
      <c r="AB1215" s="210"/>
      <c r="AC1215" s="210"/>
      <c r="AD1215" s="210"/>
      <c r="AE1215" s="210"/>
      <c r="AF1215" s="210"/>
      <c r="AG1215" s="210" t="s">
        <v>356</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3" x14ac:dyDescent="0.2">
      <c r="A1216" s="217"/>
      <c r="B1216" s="218"/>
      <c r="C1216" s="265" t="s">
        <v>715</v>
      </c>
      <c r="D1216" s="255"/>
      <c r="E1216" s="256">
        <v>86.52</v>
      </c>
      <c r="F1216" s="220"/>
      <c r="G1216" s="220"/>
      <c r="H1216" s="220"/>
      <c r="I1216" s="220"/>
      <c r="J1216" s="220"/>
      <c r="K1216" s="220"/>
      <c r="L1216" s="220"/>
      <c r="M1216" s="220"/>
      <c r="N1216" s="219"/>
      <c r="O1216" s="219"/>
      <c r="P1216" s="219"/>
      <c r="Q1216" s="219"/>
      <c r="R1216" s="220"/>
      <c r="S1216" s="220"/>
      <c r="T1216" s="220"/>
      <c r="U1216" s="220"/>
      <c r="V1216" s="220"/>
      <c r="W1216" s="220"/>
      <c r="X1216" s="220"/>
      <c r="Y1216" s="220"/>
      <c r="Z1216" s="210"/>
      <c r="AA1216" s="210"/>
      <c r="AB1216" s="210"/>
      <c r="AC1216" s="210"/>
      <c r="AD1216" s="210"/>
      <c r="AE1216" s="210"/>
      <c r="AF1216" s="210"/>
      <c r="AG1216" s="210" t="s">
        <v>356</v>
      </c>
      <c r="AH1216" s="210">
        <v>0</v>
      </c>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3" x14ac:dyDescent="0.2">
      <c r="A1217" s="217"/>
      <c r="B1217" s="218"/>
      <c r="C1217" s="265" t="s">
        <v>716</v>
      </c>
      <c r="D1217" s="255"/>
      <c r="E1217" s="256">
        <v>4.09</v>
      </c>
      <c r="F1217" s="220"/>
      <c r="G1217" s="220"/>
      <c r="H1217" s="220"/>
      <c r="I1217" s="220"/>
      <c r="J1217" s="220"/>
      <c r="K1217" s="220"/>
      <c r="L1217" s="220"/>
      <c r="M1217" s="220"/>
      <c r="N1217" s="219"/>
      <c r="O1217" s="219"/>
      <c r="P1217" s="219"/>
      <c r="Q1217" s="219"/>
      <c r="R1217" s="220"/>
      <c r="S1217" s="220"/>
      <c r="T1217" s="220"/>
      <c r="U1217" s="220"/>
      <c r="V1217" s="220"/>
      <c r="W1217" s="220"/>
      <c r="X1217" s="220"/>
      <c r="Y1217" s="220"/>
      <c r="Z1217" s="210"/>
      <c r="AA1217" s="210"/>
      <c r="AB1217" s="210"/>
      <c r="AC1217" s="210"/>
      <c r="AD1217" s="210"/>
      <c r="AE1217" s="210"/>
      <c r="AF1217" s="210"/>
      <c r="AG1217" s="210" t="s">
        <v>356</v>
      </c>
      <c r="AH1217" s="210">
        <v>0</v>
      </c>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3" x14ac:dyDescent="0.2">
      <c r="A1218" s="217"/>
      <c r="B1218" s="218"/>
      <c r="C1218" s="265" t="s">
        <v>717</v>
      </c>
      <c r="D1218" s="255"/>
      <c r="E1218" s="256">
        <v>16.440000000000001</v>
      </c>
      <c r="F1218" s="220"/>
      <c r="G1218" s="220"/>
      <c r="H1218" s="220"/>
      <c r="I1218" s="220"/>
      <c r="J1218" s="220"/>
      <c r="K1218" s="220"/>
      <c r="L1218" s="220"/>
      <c r="M1218" s="220"/>
      <c r="N1218" s="219"/>
      <c r="O1218" s="219"/>
      <c r="P1218" s="219"/>
      <c r="Q1218" s="219"/>
      <c r="R1218" s="220"/>
      <c r="S1218" s="220"/>
      <c r="T1218" s="220"/>
      <c r="U1218" s="220"/>
      <c r="V1218" s="220"/>
      <c r="W1218" s="220"/>
      <c r="X1218" s="220"/>
      <c r="Y1218" s="220"/>
      <c r="Z1218" s="210"/>
      <c r="AA1218" s="210"/>
      <c r="AB1218" s="210"/>
      <c r="AC1218" s="210"/>
      <c r="AD1218" s="210"/>
      <c r="AE1218" s="210"/>
      <c r="AF1218" s="210"/>
      <c r="AG1218" s="210" t="s">
        <v>356</v>
      </c>
      <c r="AH1218" s="210">
        <v>0</v>
      </c>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3" x14ac:dyDescent="0.2">
      <c r="A1219" s="217"/>
      <c r="B1219" s="218"/>
      <c r="C1219" s="265" t="s">
        <v>735</v>
      </c>
      <c r="D1219" s="255"/>
      <c r="E1219" s="256">
        <v>4.71</v>
      </c>
      <c r="F1219" s="220"/>
      <c r="G1219" s="220"/>
      <c r="H1219" s="220"/>
      <c r="I1219" s="220"/>
      <c r="J1219" s="220"/>
      <c r="K1219" s="220"/>
      <c r="L1219" s="220"/>
      <c r="M1219" s="220"/>
      <c r="N1219" s="219"/>
      <c r="O1219" s="219"/>
      <c r="P1219" s="219"/>
      <c r="Q1219" s="219"/>
      <c r="R1219" s="220"/>
      <c r="S1219" s="220"/>
      <c r="T1219" s="220"/>
      <c r="U1219" s="220"/>
      <c r="V1219" s="220"/>
      <c r="W1219" s="220"/>
      <c r="X1219" s="220"/>
      <c r="Y1219" s="220"/>
      <c r="Z1219" s="210"/>
      <c r="AA1219" s="210"/>
      <c r="AB1219" s="210"/>
      <c r="AC1219" s="210"/>
      <c r="AD1219" s="210"/>
      <c r="AE1219" s="210"/>
      <c r="AF1219" s="210"/>
      <c r="AG1219" s="210" t="s">
        <v>356</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3" x14ac:dyDescent="0.2">
      <c r="A1220" s="217"/>
      <c r="B1220" s="218"/>
      <c r="C1220" s="265" t="s">
        <v>736</v>
      </c>
      <c r="D1220" s="255"/>
      <c r="E1220" s="256">
        <v>1.23</v>
      </c>
      <c r="F1220" s="220"/>
      <c r="G1220" s="220"/>
      <c r="H1220" s="220"/>
      <c r="I1220" s="220"/>
      <c r="J1220" s="220"/>
      <c r="K1220" s="220"/>
      <c r="L1220" s="220"/>
      <c r="M1220" s="220"/>
      <c r="N1220" s="219"/>
      <c r="O1220" s="219"/>
      <c r="P1220" s="219"/>
      <c r="Q1220" s="219"/>
      <c r="R1220" s="220"/>
      <c r="S1220" s="220"/>
      <c r="T1220" s="220"/>
      <c r="U1220" s="220"/>
      <c r="V1220" s="220"/>
      <c r="W1220" s="220"/>
      <c r="X1220" s="220"/>
      <c r="Y1220" s="220"/>
      <c r="Z1220" s="210"/>
      <c r="AA1220" s="210"/>
      <c r="AB1220" s="210"/>
      <c r="AC1220" s="210"/>
      <c r="AD1220" s="210"/>
      <c r="AE1220" s="210"/>
      <c r="AF1220" s="210"/>
      <c r="AG1220" s="210" t="s">
        <v>356</v>
      </c>
      <c r="AH1220" s="210">
        <v>0</v>
      </c>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3" x14ac:dyDescent="0.2">
      <c r="A1221" s="217"/>
      <c r="B1221" s="218"/>
      <c r="C1221" s="265" t="s">
        <v>737</v>
      </c>
      <c r="D1221" s="255"/>
      <c r="E1221" s="256">
        <v>1.25</v>
      </c>
      <c r="F1221" s="220"/>
      <c r="G1221" s="220"/>
      <c r="H1221" s="220"/>
      <c r="I1221" s="220"/>
      <c r="J1221" s="220"/>
      <c r="K1221" s="220"/>
      <c r="L1221" s="220"/>
      <c r="M1221" s="220"/>
      <c r="N1221" s="219"/>
      <c r="O1221" s="219"/>
      <c r="P1221" s="219"/>
      <c r="Q1221" s="219"/>
      <c r="R1221" s="220"/>
      <c r="S1221" s="220"/>
      <c r="T1221" s="220"/>
      <c r="U1221" s="220"/>
      <c r="V1221" s="220"/>
      <c r="W1221" s="220"/>
      <c r="X1221" s="220"/>
      <c r="Y1221" s="220"/>
      <c r="Z1221" s="210"/>
      <c r="AA1221" s="210"/>
      <c r="AB1221" s="210"/>
      <c r="AC1221" s="210"/>
      <c r="AD1221" s="210"/>
      <c r="AE1221" s="210"/>
      <c r="AF1221" s="210"/>
      <c r="AG1221" s="210" t="s">
        <v>356</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3" x14ac:dyDescent="0.2">
      <c r="A1222" s="217"/>
      <c r="B1222" s="218"/>
      <c r="C1222" s="265" t="s">
        <v>738</v>
      </c>
      <c r="D1222" s="255"/>
      <c r="E1222" s="256">
        <v>6.28</v>
      </c>
      <c r="F1222" s="220"/>
      <c r="G1222" s="220"/>
      <c r="H1222" s="220"/>
      <c r="I1222" s="220"/>
      <c r="J1222" s="220"/>
      <c r="K1222" s="220"/>
      <c r="L1222" s="220"/>
      <c r="M1222" s="220"/>
      <c r="N1222" s="219"/>
      <c r="O1222" s="219"/>
      <c r="P1222" s="219"/>
      <c r="Q1222" s="219"/>
      <c r="R1222" s="220"/>
      <c r="S1222" s="220"/>
      <c r="T1222" s="220"/>
      <c r="U1222" s="220"/>
      <c r="V1222" s="220"/>
      <c r="W1222" s="220"/>
      <c r="X1222" s="220"/>
      <c r="Y1222" s="220"/>
      <c r="Z1222" s="210"/>
      <c r="AA1222" s="210"/>
      <c r="AB1222" s="210"/>
      <c r="AC1222" s="210"/>
      <c r="AD1222" s="210"/>
      <c r="AE1222" s="210"/>
      <c r="AF1222" s="210"/>
      <c r="AG1222" s="210" t="s">
        <v>356</v>
      </c>
      <c r="AH1222" s="210">
        <v>0</v>
      </c>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3" x14ac:dyDescent="0.2">
      <c r="A1223" s="217"/>
      <c r="B1223" s="218"/>
      <c r="C1223" s="265" t="s">
        <v>739</v>
      </c>
      <c r="D1223" s="255"/>
      <c r="E1223" s="256">
        <v>4.25</v>
      </c>
      <c r="F1223" s="220"/>
      <c r="G1223" s="220"/>
      <c r="H1223" s="220"/>
      <c r="I1223" s="220"/>
      <c r="J1223" s="220"/>
      <c r="K1223" s="220"/>
      <c r="L1223" s="220"/>
      <c r="M1223" s="220"/>
      <c r="N1223" s="219"/>
      <c r="O1223" s="219"/>
      <c r="P1223" s="219"/>
      <c r="Q1223" s="219"/>
      <c r="R1223" s="220"/>
      <c r="S1223" s="220"/>
      <c r="T1223" s="220"/>
      <c r="U1223" s="220"/>
      <c r="V1223" s="220"/>
      <c r="W1223" s="220"/>
      <c r="X1223" s="220"/>
      <c r="Y1223" s="220"/>
      <c r="Z1223" s="210"/>
      <c r="AA1223" s="210"/>
      <c r="AB1223" s="210"/>
      <c r="AC1223" s="210"/>
      <c r="AD1223" s="210"/>
      <c r="AE1223" s="210"/>
      <c r="AF1223" s="210"/>
      <c r="AG1223" s="210" t="s">
        <v>356</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3" x14ac:dyDescent="0.2">
      <c r="A1224" s="217"/>
      <c r="B1224" s="218"/>
      <c r="C1224" s="265" t="s">
        <v>740</v>
      </c>
      <c r="D1224" s="255"/>
      <c r="E1224" s="256">
        <v>1.96</v>
      </c>
      <c r="F1224" s="220"/>
      <c r="G1224" s="220"/>
      <c r="H1224" s="220"/>
      <c r="I1224" s="220"/>
      <c r="J1224" s="220"/>
      <c r="K1224" s="220"/>
      <c r="L1224" s="220"/>
      <c r="M1224" s="220"/>
      <c r="N1224" s="219"/>
      <c r="O1224" s="219"/>
      <c r="P1224" s="219"/>
      <c r="Q1224" s="219"/>
      <c r="R1224" s="220"/>
      <c r="S1224" s="220"/>
      <c r="T1224" s="220"/>
      <c r="U1224" s="220"/>
      <c r="V1224" s="220"/>
      <c r="W1224" s="220"/>
      <c r="X1224" s="220"/>
      <c r="Y1224" s="220"/>
      <c r="Z1224" s="210"/>
      <c r="AA1224" s="210"/>
      <c r="AB1224" s="210"/>
      <c r="AC1224" s="210"/>
      <c r="AD1224" s="210"/>
      <c r="AE1224" s="210"/>
      <c r="AF1224" s="210"/>
      <c r="AG1224" s="210" t="s">
        <v>356</v>
      </c>
      <c r="AH1224" s="210">
        <v>0</v>
      </c>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3" x14ac:dyDescent="0.2">
      <c r="A1225" s="217"/>
      <c r="B1225" s="218"/>
      <c r="C1225" s="265" t="s">
        <v>741</v>
      </c>
      <c r="D1225" s="255"/>
      <c r="E1225" s="256">
        <v>6.76</v>
      </c>
      <c r="F1225" s="220"/>
      <c r="G1225" s="220"/>
      <c r="H1225" s="220"/>
      <c r="I1225" s="220"/>
      <c r="J1225" s="220"/>
      <c r="K1225" s="220"/>
      <c r="L1225" s="220"/>
      <c r="M1225" s="220"/>
      <c r="N1225" s="219"/>
      <c r="O1225" s="219"/>
      <c r="P1225" s="219"/>
      <c r="Q1225" s="219"/>
      <c r="R1225" s="220"/>
      <c r="S1225" s="220"/>
      <c r="T1225" s="220"/>
      <c r="U1225" s="220"/>
      <c r="V1225" s="220"/>
      <c r="W1225" s="220"/>
      <c r="X1225" s="220"/>
      <c r="Y1225" s="220"/>
      <c r="Z1225" s="210"/>
      <c r="AA1225" s="210"/>
      <c r="AB1225" s="210"/>
      <c r="AC1225" s="210"/>
      <c r="AD1225" s="210"/>
      <c r="AE1225" s="210"/>
      <c r="AF1225" s="210"/>
      <c r="AG1225" s="210" t="s">
        <v>356</v>
      </c>
      <c r="AH1225" s="210">
        <v>0</v>
      </c>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outlineLevel="3" x14ac:dyDescent="0.2">
      <c r="A1226" s="217"/>
      <c r="B1226" s="218"/>
      <c r="C1226" s="265" t="s">
        <v>718</v>
      </c>
      <c r="D1226" s="255"/>
      <c r="E1226" s="256">
        <v>11.35</v>
      </c>
      <c r="F1226" s="220"/>
      <c r="G1226" s="220"/>
      <c r="H1226" s="220"/>
      <c r="I1226" s="220"/>
      <c r="J1226" s="220"/>
      <c r="K1226" s="220"/>
      <c r="L1226" s="220"/>
      <c r="M1226" s="220"/>
      <c r="N1226" s="219"/>
      <c r="O1226" s="219"/>
      <c r="P1226" s="219"/>
      <c r="Q1226" s="219"/>
      <c r="R1226" s="220"/>
      <c r="S1226" s="220"/>
      <c r="T1226" s="220"/>
      <c r="U1226" s="220"/>
      <c r="V1226" s="220"/>
      <c r="W1226" s="220"/>
      <c r="X1226" s="220"/>
      <c r="Y1226" s="220"/>
      <c r="Z1226" s="210"/>
      <c r="AA1226" s="210"/>
      <c r="AB1226" s="210"/>
      <c r="AC1226" s="210"/>
      <c r="AD1226" s="210"/>
      <c r="AE1226" s="210"/>
      <c r="AF1226" s="210"/>
      <c r="AG1226" s="210" t="s">
        <v>356</v>
      </c>
      <c r="AH1226" s="210">
        <v>0</v>
      </c>
      <c r="AI1226" s="210"/>
      <c r="AJ1226" s="210"/>
      <c r="AK1226" s="210"/>
      <c r="AL1226" s="210"/>
      <c r="AM1226" s="210"/>
      <c r="AN1226" s="210"/>
      <c r="AO1226" s="210"/>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row>
    <row r="1227" spans="1:60" outlineLevel="3" x14ac:dyDescent="0.2">
      <c r="A1227" s="217"/>
      <c r="B1227" s="218"/>
      <c r="C1227" s="265" t="s">
        <v>742</v>
      </c>
      <c r="D1227" s="255"/>
      <c r="E1227" s="256">
        <v>1.84</v>
      </c>
      <c r="F1227" s="220"/>
      <c r="G1227" s="220"/>
      <c r="H1227" s="220"/>
      <c r="I1227" s="220"/>
      <c r="J1227" s="220"/>
      <c r="K1227" s="220"/>
      <c r="L1227" s="220"/>
      <c r="M1227" s="220"/>
      <c r="N1227" s="219"/>
      <c r="O1227" s="219"/>
      <c r="P1227" s="219"/>
      <c r="Q1227" s="219"/>
      <c r="R1227" s="220"/>
      <c r="S1227" s="220"/>
      <c r="T1227" s="220"/>
      <c r="U1227" s="220"/>
      <c r="V1227" s="220"/>
      <c r="W1227" s="220"/>
      <c r="X1227" s="220"/>
      <c r="Y1227" s="220"/>
      <c r="Z1227" s="210"/>
      <c r="AA1227" s="210"/>
      <c r="AB1227" s="210"/>
      <c r="AC1227" s="210"/>
      <c r="AD1227" s="210"/>
      <c r="AE1227" s="210"/>
      <c r="AF1227" s="210"/>
      <c r="AG1227" s="210" t="s">
        <v>356</v>
      </c>
      <c r="AH1227" s="210">
        <v>0</v>
      </c>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3" x14ac:dyDescent="0.2">
      <c r="A1228" s="217"/>
      <c r="B1228" s="218"/>
      <c r="C1228" s="265" t="s">
        <v>743</v>
      </c>
      <c r="D1228" s="255"/>
      <c r="E1228" s="256">
        <v>2.48</v>
      </c>
      <c r="F1228" s="220"/>
      <c r="G1228" s="220"/>
      <c r="H1228" s="220"/>
      <c r="I1228" s="220"/>
      <c r="J1228" s="220"/>
      <c r="K1228" s="220"/>
      <c r="L1228" s="220"/>
      <c r="M1228" s="220"/>
      <c r="N1228" s="219"/>
      <c r="O1228" s="219"/>
      <c r="P1228" s="219"/>
      <c r="Q1228" s="219"/>
      <c r="R1228" s="220"/>
      <c r="S1228" s="220"/>
      <c r="T1228" s="220"/>
      <c r="U1228" s="220"/>
      <c r="V1228" s="220"/>
      <c r="W1228" s="220"/>
      <c r="X1228" s="220"/>
      <c r="Y1228" s="220"/>
      <c r="Z1228" s="210"/>
      <c r="AA1228" s="210"/>
      <c r="AB1228" s="210"/>
      <c r="AC1228" s="210"/>
      <c r="AD1228" s="210"/>
      <c r="AE1228" s="210"/>
      <c r="AF1228" s="210"/>
      <c r="AG1228" s="210" t="s">
        <v>356</v>
      </c>
      <c r="AH1228" s="210">
        <v>0</v>
      </c>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3" x14ac:dyDescent="0.2">
      <c r="A1229" s="217"/>
      <c r="B1229" s="218"/>
      <c r="C1229" s="265" t="s">
        <v>719</v>
      </c>
      <c r="D1229" s="255"/>
      <c r="E1229" s="256">
        <v>6.55</v>
      </c>
      <c r="F1229" s="220"/>
      <c r="G1229" s="220"/>
      <c r="H1229" s="220"/>
      <c r="I1229" s="220"/>
      <c r="J1229" s="220"/>
      <c r="K1229" s="220"/>
      <c r="L1229" s="220"/>
      <c r="M1229" s="220"/>
      <c r="N1229" s="219"/>
      <c r="O1229" s="219"/>
      <c r="P1229" s="219"/>
      <c r="Q1229" s="219"/>
      <c r="R1229" s="220"/>
      <c r="S1229" s="220"/>
      <c r="T1229" s="220"/>
      <c r="U1229" s="220"/>
      <c r="V1229" s="220"/>
      <c r="W1229" s="220"/>
      <c r="X1229" s="220"/>
      <c r="Y1229" s="220"/>
      <c r="Z1229" s="210"/>
      <c r="AA1229" s="210"/>
      <c r="AB1229" s="210"/>
      <c r="AC1229" s="210"/>
      <c r="AD1229" s="210"/>
      <c r="AE1229" s="210"/>
      <c r="AF1229" s="210"/>
      <c r="AG1229" s="210" t="s">
        <v>356</v>
      </c>
      <c r="AH1229" s="210">
        <v>0</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3" x14ac:dyDescent="0.2">
      <c r="A1230" s="217"/>
      <c r="B1230" s="218"/>
      <c r="C1230" s="265" t="s">
        <v>720</v>
      </c>
      <c r="D1230" s="255"/>
      <c r="E1230" s="256">
        <v>6.37</v>
      </c>
      <c r="F1230" s="220"/>
      <c r="G1230" s="220"/>
      <c r="H1230" s="220"/>
      <c r="I1230" s="220"/>
      <c r="J1230" s="220"/>
      <c r="K1230" s="220"/>
      <c r="L1230" s="220"/>
      <c r="M1230" s="220"/>
      <c r="N1230" s="219"/>
      <c r="O1230" s="219"/>
      <c r="P1230" s="219"/>
      <c r="Q1230" s="219"/>
      <c r="R1230" s="220"/>
      <c r="S1230" s="220"/>
      <c r="T1230" s="220"/>
      <c r="U1230" s="220"/>
      <c r="V1230" s="220"/>
      <c r="W1230" s="220"/>
      <c r="X1230" s="220"/>
      <c r="Y1230" s="220"/>
      <c r="Z1230" s="210"/>
      <c r="AA1230" s="210"/>
      <c r="AB1230" s="210"/>
      <c r="AC1230" s="210"/>
      <c r="AD1230" s="210"/>
      <c r="AE1230" s="210"/>
      <c r="AF1230" s="210"/>
      <c r="AG1230" s="210" t="s">
        <v>356</v>
      </c>
      <c r="AH1230" s="210">
        <v>0</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3" x14ac:dyDescent="0.2">
      <c r="A1231" s="217"/>
      <c r="B1231" s="218"/>
      <c r="C1231" s="265" t="s">
        <v>744</v>
      </c>
      <c r="D1231" s="255"/>
      <c r="E1231" s="256">
        <v>2.44</v>
      </c>
      <c r="F1231" s="220"/>
      <c r="G1231" s="220"/>
      <c r="H1231" s="220"/>
      <c r="I1231" s="220"/>
      <c r="J1231" s="220"/>
      <c r="K1231" s="220"/>
      <c r="L1231" s="220"/>
      <c r="M1231" s="220"/>
      <c r="N1231" s="219"/>
      <c r="O1231" s="219"/>
      <c r="P1231" s="219"/>
      <c r="Q1231" s="219"/>
      <c r="R1231" s="220"/>
      <c r="S1231" s="220"/>
      <c r="T1231" s="220"/>
      <c r="U1231" s="220"/>
      <c r="V1231" s="220"/>
      <c r="W1231" s="220"/>
      <c r="X1231" s="220"/>
      <c r="Y1231" s="220"/>
      <c r="Z1231" s="210"/>
      <c r="AA1231" s="210"/>
      <c r="AB1231" s="210"/>
      <c r="AC1231" s="210"/>
      <c r="AD1231" s="210"/>
      <c r="AE1231" s="210"/>
      <c r="AF1231" s="210"/>
      <c r="AG1231" s="210" t="s">
        <v>356</v>
      </c>
      <c r="AH1231" s="210">
        <v>0</v>
      </c>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outlineLevel="3" x14ac:dyDescent="0.2">
      <c r="A1232" s="217"/>
      <c r="B1232" s="218"/>
      <c r="C1232" s="265" t="s">
        <v>732</v>
      </c>
      <c r="D1232" s="255"/>
      <c r="E1232" s="256">
        <v>9.42</v>
      </c>
      <c r="F1232" s="220"/>
      <c r="G1232" s="220"/>
      <c r="H1232" s="220"/>
      <c r="I1232" s="220"/>
      <c r="J1232" s="220"/>
      <c r="K1232" s="220"/>
      <c r="L1232" s="220"/>
      <c r="M1232" s="220"/>
      <c r="N1232" s="219"/>
      <c r="O1232" s="219"/>
      <c r="P1232" s="219"/>
      <c r="Q1232" s="219"/>
      <c r="R1232" s="220"/>
      <c r="S1232" s="220"/>
      <c r="T1232" s="220"/>
      <c r="U1232" s="220"/>
      <c r="V1232" s="220"/>
      <c r="W1232" s="220"/>
      <c r="X1232" s="220"/>
      <c r="Y1232" s="220"/>
      <c r="Z1232" s="210"/>
      <c r="AA1232" s="210"/>
      <c r="AB1232" s="210"/>
      <c r="AC1232" s="210"/>
      <c r="AD1232" s="210"/>
      <c r="AE1232" s="210"/>
      <c r="AF1232" s="210"/>
      <c r="AG1232" s="210" t="s">
        <v>356</v>
      </c>
      <c r="AH1232" s="210">
        <v>0</v>
      </c>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3" x14ac:dyDescent="0.2">
      <c r="A1233" s="217"/>
      <c r="B1233" s="218"/>
      <c r="C1233" s="265" t="s">
        <v>733</v>
      </c>
      <c r="D1233" s="255"/>
      <c r="E1233" s="256">
        <v>3.46</v>
      </c>
      <c r="F1233" s="220"/>
      <c r="G1233" s="220"/>
      <c r="H1233" s="220"/>
      <c r="I1233" s="220"/>
      <c r="J1233" s="220"/>
      <c r="K1233" s="220"/>
      <c r="L1233" s="220"/>
      <c r="M1233" s="220"/>
      <c r="N1233" s="219"/>
      <c r="O1233" s="219"/>
      <c r="P1233" s="219"/>
      <c r="Q1233" s="219"/>
      <c r="R1233" s="220"/>
      <c r="S1233" s="220"/>
      <c r="T1233" s="220"/>
      <c r="U1233" s="220"/>
      <c r="V1233" s="220"/>
      <c r="W1233" s="220"/>
      <c r="X1233" s="220"/>
      <c r="Y1233" s="220"/>
      <c r="Z1233" s="210"/>
      <c r="AA1233" s="210"/>
      <c r="AB1233" s="210"/>
      <c r="AC1233" s="210"/>
      <c r="AD1233" s="210"/>
      <c r="AE1233" s="210"/>
      <c r="AF1233" s="210"/>
      <c r="AG1233" s="210" t="s">
        <v>356</v>
      </c>
      <c r="AH1233" s="210">
        <v>0</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3" x14ac:dyDescent="0.2">
      <c r="A1234" s="217"/>
      <c r="B1234" s="218"/>
      <c r="C1234" s="265" t="s">
        <v>745</v>
      </c>
      <c r="D1234" s="255"/>
      <c r="E1234" s="256">
        <v>1.42</v>
      </c>
      <c r="F1234" s="220"/>
      <c r="G1234" s="220"/>
      <c r="H1234" s="220"/>
      <c r="I1234" s="220"/>
      <c r="J1234" s="220"/>
      <c r="K1234" s="220"/>
      <c r="L1234" s="220"/>
      <c r="M1234" s="220"/>
      <c r="N1234" s="219"/>
      <c r="O1234" s="219"/>
      <c r="P1234" s="219"/>
      <c r="Q1234" s="219"/>
      <c r="R1234" s="220"/>
      <c r="S1234" s="220"/>
      <c r="T1234" s="220"/>
      <c r="U1234" s="220"/>
      <c r="V1234" s="220"/>
      <c r="W1234" s="220"/>
      <c r="X1234" s="220"/>
      <c r="Y1234" s="220"/>
      <c r="Z1234" s="210"/>
      <c r="AA1234" s="210"/>
      <c r="AB1234" s="210"/>
      <c r="AC1234" s="210"/>
      <c r="AD1234" s="210"/>
      <c r="AE1234" s="210"/>
      <c r="AF1234" s="210"/>
      <c r="AG1234" s="210" t="s">
        <v>356</v>
      </c>
      <c r="AH1234" s="210">
        <v>0</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3" x14ac:dyDescent="0.2">
      <c r="A1235" s="217"/>
      <c r="B1235" s="218"/>
      <c r="C1235" s="265" t="s">
        <v>729</v>
      </c>
      <c r="D1235" s="255"/>
      <c r="E1235" s="256">
        <v>39.65</v>
      </c>
      <c r="F1235" s="220"/>
      <c r="G1235" s="220"/>
      <c r="H1235" s="220"/>
      <c r="I1235" s="220"/>
      <c r="J1235" s="220"/>
      <c r="K1235" s="220"/>
      <c r="L1235" s="220"/>
      <c r="M1235" s="220"/>
      <c r="N1235" s="219"/>
      <c r="O1235" s="219"/>
      <c r="P1235" s="219"/>
      <c r="Q1235" s="219"/>
      <c r="R1235" s="220"/>
      <c r="S1235" s="220"/>
      <c r="T1235" s="220"/>
      <c r="U1235" s="220"/>
      <c r="V1235" s="220"/>
      <c r="W1235" s="220"/>
      <c r="X1235" s="220"/>
      <c r="Y1235" s="220"/>
      <c r="Z1235" s="210"/>
      <c r="AA1235" s="210"/>
      <c r="AB1235" s="210"/>
      <c r="AC1235" s="210"/>
      <c r="AD1235" s="210"/>
      <c r="AE1235" s="210"/>
      <c r="AF1235" s="210"/>
      <c r="AG1235" s="210" t="s">
        <v>356</v>
      </c>
      <c r="AH1235" s="210">
        <v>0</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3" x14ac:dyDescent="0.2">
      <c r="A1236" s="217"/>
      <c r="B1236" s="218"/>
      <c r="C1236" s="265" t="s">
        <v>730</v>
      </c>
      <c r="D1236" s="255"/>
      <c r="E1236" s="256">
        <v>10.96</v>
      </c>
      <c r="F1236" s="220"/>
      <c r="G1236" s="220"/>
      <c r="H1236" s="220"/>
      <c r="I1236" s="220"/>
      <c r="J1236" s="220"/>
      <c r="K1236" s="220"/>
      <c r="L1236" s="220"/>
      <c r="M1236" s="220"/>
      <c r="N1236" s="219"/>
      <c r="O1236" s="219"/>
      <c r="P1236" s="219"/>
      <c r="Q1236" s="219"/>
      <c r="R1236" s="220"/>
      <c r="S1236" s="220"/>
      <c r="T1236" s="220"/>
      <c r="U1236" s="220"/>
      <c r="V1236" s="220"/>
      <c r="W1236" s="220"/>
      <c r="X1236" s="220"/>
      <c r="Y1236" s="220"/>
      <c r="Z1236" s="210"/>
      <c r="AA1236" s="210"/>
      <c r="AB1236" s="210"/>
      <c r="AC1236" s="210"/>
      <c r="AD1236" s="210"/>
      <c r="AE1236" s="210"/>
      <c r="AF1236" s="210"/>
      <c r="AG1236" s="210" t="s">
        <v>356</v>
      </c>
      <c r="AH1236" s="210">
        <v>0</v>
      </c>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3" x14ac:dyDescent="0.2">
      <c r="A1237" s="217"/>
      <c r="B1237" s="218"/>
      <c r="C1237" s="265" t="s">
        <v>731</v>
      </c>
      <c r="D1237" s="255"/>
      <c r="E1237" s="256">
        <v>10.96</v>
      </c>
      <c r="F1237" s="220"/>
      <c r="G1237" s="220"/>
      <c r="H1237" s="220"/>
      <c r="I1237" s="220"/>
      <c r="J1237" s="220"/>
      <c r="K1237" s="220"/>
      <c r="L1237" s="220"/>
      <c r="M1237" s="220"/>
      <c r="N1237" s="219"/>
      <c r="O1237" s="219"/>
      <c r="P1237" s="219"/>
      <c r="Q1237" s="219"/>
      <c r="R1237" s="220"/>
      <c r="S1237" s="220"/>
      <c r="T1237" s="220"/>
      <c r="U1237" s="220"/>
      <c r="V1237" s="220"/>
      <c r="W1237" s="220"/>
      <c r="X1237" s="220"/>
      <c r="Y1237" s="220"/>
      <c r="Z1237" s="210"/>
      <c r="AA1237" s="210"/>
      <c r="AB1237" s="210"/>
      <c r="AC1237" s="210"/>
      <c r="AD1237" s="210"/>
      <c r="AE1237" s="210"/>
      <c r="AF1237" s="210"/>
      <c r="AG1237" s="210" t="s">
        <v>356</v>
      </c>
      <c r="AH1237" s="210">
        <v>0</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3" x14ac:dyDescent="0.2">
      <c r="A1238" s="217"/>
      <c r="B1238" s="218"/>
      <c r="C1238" s="265" t="s">
        <v>746</v>
      </c>
      <c r="D1238" s="255"/>
      <c r="E1238" s="256">
        <v>8.0299999999999994</v>
      </c>
      <c r="F1238" s="220"/>
      <c r="G1238" s="220"/>
      <c r="H1238" s="220"/>
      <c r="I1238" s="220"/>
      <c r="J1238" s="220"/>
      <c r="K1238" s="220"/>
      <c r="L1238" s="220"/>
      <c r="M1238" s="220"/>
      <c r="N1238" s="219"/>
      <c r="O1238" s="219"/>
      <c r="P1238" s="219"/>
      <c r="Q1238" s="219"/>
      <c r="R1238" s="220"/>
      <c r="S1238" s="220"/>
      <c r="T1238" s="220"/>
      <c r="U1238" s="220"/>
      <c r="V1238" s="220"/>
      <c r="W1238" s="220"/>
      <c r="X1238" s="220"/>
      <c r="Y1238" s="220"/>
      <c r="Z1238" s="210"/>
      <c r="AA1238" s="210"/>
      <c r="AB1238" s="210"/>
      <c r="AC1238" s="210"/>
      <c r="AD1238" s="210"/>
      <c r="AE1238" s="210"/>
      <c r="AF1238" s="210"/>
      <c r="AG1238" s="210" t="s">
        <v>356</v>
      </c>
      <c r="AH1238" s="210">
        <v>0</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3" x14ac:dyDescent="0.2">
      <c r="A1239" s="217"/>
      <c r="B1239" s="218"/>
      <c r="C1239" s="265" t="s">
        <v>747</v>
      </c>
      <c r="D1239" s="255"/>
      <c r="E1239" s="256">
        <v>7.15</v>
      </c>
      <c r="F1239" s="220"/>
      <c r="G1239" s="220"/>
      <c r="H1239" s="220"/>
      <c r="I1239" s="220"/>
      <c r="J1239" s="220"/>
      <c r="K1239" s="220"/>
      <c r="L1239" s="220"/>
      <c r="M1239" s="220"/>
      <c r="N1239" s="219"/>
      <c r="O1239" s="219"/>
      <c r="P1239" s="219"/>
      <c r="Q1239" s="219"/>
      <c r="R1239" s="220"/>
      <c r="S1239" s="220"/>
      <c r="T1239" s="220"/>
      <c r="U1239" s="220"/>
      <c r="V1239" s="220"/>
      <c r="W1239" s="220"/>
      <c r="X1239" s="220"/>
      <c r="Y1239" s="220"/>
      <c r="Z1239" s="210"/>
      <c r="AA1239" s="210"/>
      <c r="AB1239" s="210"/>
      <c r="AC1239" s="210"/>
      <c r="AD1239" s="210"/>
      <c r="AE1239" s="210"/>
      <c r="AF1239" s="210"/>
      <c r="AG1239" s="210" t="s">
        <v>356</v>
      </c>
      <c r="AH1239" s="210">
        <v>0</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outlineLevel="3" x14ac:dyDescent="0.2">
      <c r="A1240" s="217"/>
      <c r="B1240" s="218"/>
      <c r="C1240" s="265" t="s">
        <v>748</v>
      </c>
      <c r="D1240" s="255"/>
      <c r="E1240" s="256">
        <v>1.65</v>
      </c>
      <c r="F1240" s="220"/>
      <c r="G1240" s="220"/>
      <c r="H1240" s="220"/>
      <c r="I1240" s="220"/>
      <c r="J1240" s="220"/>
      <c r="K1240" s="220"/>
      <c r="L1240" s="220"/>
      <c r="M1240" s="220"/>
      <c r="N1240" s="219"/>
      <c r="O1240" s="219"/>
      <c r="P1240" s="219"/>
      <c r="Q1240" s="219"/>
      <c r="R1240" s="220"/>
      <c r="S1240" s="220"/>
      <c r="T1240" s="220"/>
      <c r="U1240" s="220"/>
      <c r="V1240" s="220"/>
      <c r="W1240" s="220"/>
      <c r="X1240" s="220"/>
      <c r="Y1240" s="220"/>
      <c r="Z1240" s="210"/>
      <c r="AA1240" s="210"/>
      <c r="AB1240" s="210"/>
      <c r="AC1240" s="210"/>
      <c r="AD1240" s="210"/>
      <c r="AE1240" s="210"/>
      <c r="AF1240" s="210"/>
      <c r="AG1240" s="210" t="s">
        <v>356</v>
      </c>
      <c r="AH1240" s="210">
        <v>0</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3" x14ac:dyDescent="0.2">
      <c r="A1241" s="217"/>
      <c r="B1241" s="218"/>
      <c r="C1241" s="265" t="s">
        <v>749</v>
      </c>
      <c r="D1241" s="255"/>
      <c r="E1241" s="256">
        <v>1.63</v>
      </c>
      <c r="F1241" s="220"/>
      <c r="G1241" s="220"/>
      <c r="H1241" s="220"/>
      <c r="I1241" s="220"/>
      <c r="J1241" s="220"/>
      <c r="K1241" s="220"/>
      <c r="L1241" s="220"/>
      <c r="M1241" s="220"/>
      <c r="N1241" s="219"/>
      <c r="O1241" s="219"/>
      <c r="P1241" s="219"/>
      <c r="Q1241" s="219"/>
      <c r="R1241" s="220"/>
      <c r="S1241" s="220"/>
      <c r="T1241" s="220"/>
      <c r="U1241" s="220"/>
      <c r="V1241" s="220"/>
      <c r="W1241" s="220"/>
      <c r="X1241" s="220"/>
      <c r="Y1241" s="220"/>
      <c r="Z1241" s="210"/>
      <c r="AA1241" s="210"/>
      <c r="AB1241" s="210"/>
      <c r="AC1241" s="210"/>
      <c r="AD1241" s="210"/>
      <c r="AE1241" s="210"/>
      <c r="AF1241" s="210"/>
      <c r="AG1241" s="210" t="s">
        <v>356</v>
      </c>
      <c r="AH1241" s="210">
        <v>0</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3" x14ac:dyDescent="0.2">
      <c r="A1242" s="217"/>
      <c r="B1242" s="218"/>
      <c r="C1242" s="265" t="s">
        <v>727</v>
      </c>
      <c r="D1242" s="255"/>
      <c r="E1242" s="256">
        <v>10.96</v>
      </c>
      <c r="F1242" s="220"/>
      <c r="G1242" s="220"/>
      <c r="H1242" s="220"/>
      <c r="I1242" s="220"/>
      <c r="J1242" s="220"/>
      <c r="K1242" s="220"/>
      <c r="L1242" s="220"/>
      <c r="M1242" s="220"/>
      <c r="N1242" s="219"/>
      <c r="O1242" s="219"/>
      <c r="P1242" s="219"/>
      <c r="Q1242" s="219"/>
      <c r="R1242" s="220"/>
      <c r="S1242" s="220"/>
      <c r="T1242" s="220"/>
      <c r="U1242" s="220"/>
      <c r="V1242" s="220"/>
      <c r="W1242" s="220"/>
      <c r="X1242" s="220"/>
      <c r="Y1242" s="220"/>
      <c r="Z1242" s="210"/>
      <c r="AA1242" s="210"/>
      <c r="AB1242" s="210"/>
      <c r="AC1242" s="210"/>
      <c r="AD1242" s="210"/>
      <c r="AE1242" s="210"/>
      <c r="AF1242" s="210"/>
      <c r="AG1242" s="210" t="s">
        <v>356</v>
      </c>
      <c r="AH1242" s="210">
        <v>0</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3" x14ac:dyDescent="0.2">
      <c r="A1243" s="217"/>
      <c r="B1243" s="218"/>
      <c r="C1243" s="265" t="s">
        <v>728</v>
      </c>
      <c r="D1243" s="255"/>
      <c r="E1243" s="256">
        <v>10.96</v>
      </c>
      <c r="F1243" s="220"/>
      <c r="G1243" s="220"/>
      <c r="H1243" s="220"/>
      <c r="I1243" s="220"/>
      <c r="J1243" s="220"/>
      <c r="K1243" s="220"/>
      <c r="L1243" s="220"/>
      <c r="M1243" s="220"/>
      <c r="N1243" s="219"/>
      <c r="O1243" s="219"/>
      <c r="P1243" s="219"/>
      <c r="Q1243" s="219"/>
      <c r="R1243" s="220"/>
      <c r="S1243" s="220"/>
      <c r="T1243" s="220"/>
      <c r="U1243" s="220"/>
      <c r="V1243" s="220"/>
      <c r="W1243" s="220"/>
      <c r="X1243" s="220"/>
      <c r="Y1243" s="220"/>
      <c r="Z1243" s="210"/>
      <c r="AA1243" s="210"/>
      <c r="AB1243" s="210"/>
      <c r="AC1243" s="210"/>
      <c r="AD1243" s="210"/>
      <c r="AE1243" s="210"/>
      <c r="AF1243" s="210"/>
      <c r="AG1243" s="210" t="s">
        <v>356</v>
      </c>
      <c r="AH1243" s="210">
        <v>0</v>
      </c>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outlineLevel="3" x14ac:dyDescent="0.2">
      <c r="A1244" s="217"/>
      <c r="B1244" s="218"/>
      <c r="C1244" s="265" t="s">
        <v>750</v>
      </c>
      <c r="D1244" s="255"/>
      <c r="E1244" s="256">
        <v>8.0299999999999994</v>
      </c>
      <c r="F1244" s="220"/>
      <c r="G1244" s="220"/>
      <c r="H1244" s="220"/>
      <c r="I1244" s="220"/>
      <c r="J1244" s="220"/>
      <c r="K1244" s="220"/>
      <c r="L1244" s="220"/>
      <c r="M1244" s="220"/>
      <c r="N1244" s="219"/>
      <c r="O1244" s="219"/>
      <c r="P1244" s="219"/>
      <c r="Q1244" s="219"/>
      <c r="R1244" s="220"/>
      <c r="S1244" s="220"/>
      <c r="T1244" s="220"/>
      <c r="U1244" s="220"/>
      <c r="V1244" s="220"/>
      <c r="W1244" s="220"/>
      <c r="X1244" s="220"/>
      <c r="Y1244" s="220"/>
      <c r="Z1244" s="210"/>
      <c r="AA1244" s="210"/>
      <c r="AB1244" s="210"/>
      <c r="AC1244" s="210"/>
      <c r="AD1244" s="210"/>
      <c r="AE1244" s="210"/>
      <c r="AF1244" s="210"/>
      <c r="AG1244" s="210" t="s">
        <v>356</v>
      </c>
      <c r="AH1244" s="210">
        <v>0</v>
      </c>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3" x14ac:dyDescent="0.2">
      <c r="A1245" s="217"/>
      <c r="B1245" s="218"/>
      <c r="C1245" s="265" t="s">
        <v>751</v>
      </c>
      <c r="D1245" s="255"/>
      <c r="E1245" s="256">
        <v>7.15</v>
      </c>
      <c r="F1245" s="220"/>
      <c r="G1245" s="220"/>
      <c r="H1245" s="220"/>
      <c r="I1245" s="220"/>
      <c r="J1245" s="220"/>
      <c r="K1245" s="220"/>
      <c r="L1245" s="220"/>
      <c r="M1245" s="220"/>
      <c r="N1245" s="219"/>
      <c r="O1245" s="219"/>
      <c r="P1245" s="219"/>
      <c r="Q1245" s="219"/>
      <c r="R1245" s="220"/>
      <c r="S1245" s="220"/>
      <c r="T1245" s="220"/>
      <c r="U1245" s="220"/>
      <c r="V1245" s="220"/>
      <c r="W1245" s="220"/>
      <c r="X1245" s="220"/>
      <c r="Y1245" s="220"/>
      <c r="Z1245" s="210"/>
      <c r="AA1245" s="210"/>
      <c r="AB1245" s="210"/>
      <c r="AC1245" s="210"/>
      <c r="AD1245" s="210"/>
      <c r="AE1245" s="210"/>
      <c r="AF1245" s="210"/>
      <c r="AG1245" s="210" t="s">
        <v>356</v>
      </c>
      <c r="AH1245" s="210">
        <v>0</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3" x14ac:dyDescent="0.2">
      <c r="A1246" s="217"/>
      <c r="B1246" s="218"/>
      <c r="C1246" s="265" t="s">
        <v>752</v>
      </c>
      <c r="D1246" s="255"/>
      <c r="E1246" s="256">
        <v>1.65</v>
      </c>
      <c r="F1246" s="220"/>
      <c r="G1246" s="220"/>
      <c r="H1246" s="220"/>
      <c r="I1246" s="220"/>
      <c r="J1246" s="220"/>
      <c r="K1246" s="220"/>
      <c r="L1246" s="220"/>
      <c r="M1246" s="220"/>
      <c r="N1246" s="219"/>
      <c r="O1246" s="219"/>
      <c r="P1246" s="219"/>
      <c r="Q1246" s="219"/>
      <c r="R1246" s="220"/>
      <c r="S1246" s="220"/>
      <c r="T1246" s="220"/>
      <c r="U1246" s="220"/>
      <c r="V1246" s="220"/>
      <c r="W1246" s="220"/>
      <c r="X1246" s="220"/>
      <c r="Y1246" s="220"/>
      <c r="Z1246" s="210"/>
      <c r="AA1246" s="210"/>
      <c r="AB1246" s="210"/>
      <c r="AC1246" s="210"/>
      <c r="AD1246" s="210"/>
      <c r="AE1246" s="210"/>
      <c r="AF1246" s="210"/>
      <c r="AG1246" s="210" t="s">
        <v>356</v>
      </c>
      <c r="AH1246" s="210">
        <v>0</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3" x14ac:dyDescent="0.2">
      <c r="A1247" s="217"/>
      <c r="B1247" s="218"/>
      <c r="C1247" s="265" t="s">
        <v>753</v>
      </c>
      <c r="D1247" s="255"/>
      <c r="E1247" s="256">
        <v>1.65</v>
      </c>
      <c r="F1247" s="220"/>
      <c r="G1247" s="220"/>
      <c r="H1247" s="220"/>
      <c r="I1247" s="220"/>
      <c r="J1247" s="220"/>
      <c r="K1247" s="220"/>
      <c r="L1247" s="220"/>
      <c r="M1247" s="220"/>
      <c r="N1247" s="219"/>
      <c r="O1247" s="219"/>
      <c r="P1247" s="219"/>
      <c r="Q1247" s="219"/>
      <c r="R1247" s="220"/>
      <c r="S1247" s="220"/>
      <c r="T1247" s="220"/>
      <c r="U1247" s="220"/>
      <c r="V1247" s="220"/>
      <c r="W1247" s="220"/>
      <c r="X1247" s="220"/>
      <c r="Y1247" s="220"/>
      <c r="Z1247" s="210"/>
      <c r="AA1247" s="210"/>
      <c r="AB1247" s="210"/>
      <c r="AC1247" s="210"/>
      <c r="AD1247" s="210"/>
      <c r="AE1247" s="210"/>
      <c r="AF1247" s="210"/>
      <c r="AG1247" s="210" t="s">
        <v>356</v>
      </c>
      <c r="AH1247" s="210">
        <v>0</v>
      </c>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3" x14ac:dyDescent="0.2">
      <c r="A1248" s="217"/>
      <c r="B1248" s="218"/>
      <c r="C1248" s="265" t="s">
        <v>725</v>
      </c>
      <c r="D1248" s="255"/>
      <c r="E1248" s="256">
        <v>12.3</v>
      </c>
      <c r="F1248" s="220"/>
      <c r="G1248" s="220"/>
      <c r="H1248" s="220"/>
      <c r="I1248" s="220"/>
      <c r="J1248" s="220"/>
      <c r="K1248" s="220"/>
      <c r="L1248" s="220"/>
      <c r="M1248" s="220"/>
      <c r="N1248" s="219"/>
      <c r="O1248" s="219"/>
      <c r="P1248" s="219"/>
      <c r="Q1248" s="219"/>
      <c r="R1248" s="220"/>
      <c r="S1248" s="220"/>
      <c r="T1248" s="220"/>
      <c r="U1248" s="220"/>
      <c r="V1248" s="220"/>
      <c r="W1248" s="220"/>
      <c r="X1248" s="220"/>
      <c r="Y1248" s="220"/>
      <c r="Z1248" s="210"/>
      <c r="AA1248" s="210"/>
      <c r="AB1248" s="210"/>
      <c r="AC1248" s="210"/>
      <c r="AD1248" s="210"/>
      <c r="AE1248" s="210"/>
      <c r="AF1248" s="210"/>
      <c r="AG1248" s="210" t="s">
        <v>356</v>
      </c>
      <c r="AH1248" s="210">
        <v>0</v>
      </c>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3" x14ac:dyDescent="0.2">
      <c r="A1249" s="217"/>
      <c r="B1249" s="218"/>
      <c r="C1249" s="265" t="s">
        <v>726</v>
      </c>
      <c r="D1249" s="255"/>
      <c r="E1249" s="256">
        <v>18.11</v>
      </c>
      <c r="F1249" s="220"/>
      <c r="G1249" s="220"/>
      <c r="H1249" s="220"/>
      <c r="I1249" s="220"/>
      <c r="J1249" s="220"/>
      <c r="K1249" s="220"/>
      <c r="L1249" s="220"/>
      <c r="M1249" s="220"/>
      <c r="N1249" s="219"/>
      <c r="O1249" s="219"/>
      <c r="P1249" s="219"/>
      <c r="Q1249" s="219"/>
      <c r="R1249" s="220"/>
      <c r="S1249" s="220"/>
      <c r="T1249" s="220"/>
      <c r="U1249" s="220"/>
      <c r="V1249" s="220"/>
      <c r="W1249" s="220"/>
      <c r="X1249" s="220"/>
      <c r="Y1249" s="220"/>
      <c r="Z1249" s="210"/>
      <c r="AA1249" s="210"/>
      <c r="AB1249" s="210"/>
      <c r="AC1249" s="210"/>
      <c r="AD1249" s="210"/>
      <c r="AE1249" s="210"/>
      <c r="AF1249" s="210"/>
      <c r="AG1249" s="210" t="s">
        <v>356</v>
      </c>
      <c r="AH1249" s="210">
        <v>0</v>
      </c>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3" x14ac:dyDescent="0.2">
      <c r="A1250" s="217"/>
      <c r="B1250" s="218"/>
      <c r="C1250" s="265" t="s">
        <v>754</v>
      </c>
      <c r="D1250" s="255"/>
      <c r="E1250" s="256">
        <v>7.7</v>
      </c>
      <c r="F1250" s="220"/>
      <c r="G1250" s="220"/>
      <c r="H1250" s="220"/>
      <c r="I1250" s="220"/>
      <c r="J1250" s="220"/>
      <c r="K1250" s="220"/>
      <c r="L1250" s="220"/>
      <c r="M1250" s="220"/>
      <c r="N1250" s="219"/>
      <c r="O1250" s="219"/>
      <c r="P1250" s="219"/>
      <c r="Q1250" s="219"/>
      <c r="R1250" s="220"/>
      <c r="S1250" s="220"/>
      <c r="T1250" s="220"/>
      <c r="U1250" s="220"/>
      <c r="V1250" s="220"/>
      <c r="W1250" s="220"/>
      <c r="X1250" s="220"/>
      <c r="Y1250" s="220"/>
      <c r="Z1250" s="210"/>
      <c r="AA1250" s="210"/>
      <c r="AB1250" s="210"/>
      <c r="AC1250" s="210"/>
      <c r="AD1250" s="210"/>
      <c r="AE1250" s="210"/>
      <c r="AF1250" s="210"/>
      <c r="AG1250" s="210" t="s">
        <v>356</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3" x14ac:dyDescent="0.2">
      <c r="A1251" s="217"/>
      <c r="B1251" s="218"/>
      <c r="C1251" s="265" t="s">
        <v>755</v>
      </c>
      <c r="D1251" s="255"/>
      <c r="E1251" s="256">
        <v>7.45</v>
      </c>
      <c r="F1251" s="220"/>
      <c r="G1251" s="220"/>
      <c r="H1251" s="220"/>
      <c r="I1251" s="220"/>
      <c r="J1251" s="220"/>
      <c r="K1251" s="220"/>
      <c r="L1251" s="220"/>
      <c r="M1251" s="220"/>
      <c r="N1251" s="219"/>
      <c r="O1251" s="219"/>
      <c r="P1251" s="219"/>
      <c r="Q1251" s="219"/>
      <c r="R1251" s="220"/>
      <c r="S1251" s="220"/>
      <c r="T1251" s="220"/>
      <c r="U1251" s="220"/>
      <c r="V1251" s="220"/>
      <c r="W1251" s="220"/>
      <c r="X1251" s="220"/>
      <c r="Y1251" s="220"/>
      <c r="Z1251" s="210"/>
      <c r="AA1251" s="210"/>
      <c r="AB1251" s="210"/>
      <c r="AC1251" s="210"/>
      <c r="AD1251" s="210"/>
      <c r="AE1251" s="210"/>
      <c r="AF1251" s="210"/>
      <c r="AG1251" s="210" t="s">
        <v>356</v>
      </c>
      <c r="AH1251" s="210">
        <v>0</v>
      </c>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3" x14ac:dyDescent="0.2">
      <c r="A1252" s="217"/>
      <c r="B1252" s="218"/>
      <c r="C1252" s="265" t="s">
        <v>756</v>
      </c>
      <c r="D1252" s="255"/>
      <c r="E1252" s="256">
        <v>2.15</v>
      </c>
      <c r="F1252" s="220"/>
      <c r="G1252" s="220"/>
      <c r="H1252" s="220"/>
      <c r="I1252" s="220"/>
      <c r="J1252" s="220"/>
      <c r="K1252" s="220"/>
      <c r="L1252" s="220"/>
      <c r="M1252" s="220"/>
      <c r="N1252" s="219"/>
      <c r="O1252" s="219"/>
      <c r="P1252" s="219"/>
      <c r="Q1252" s="219"/>
      <c r="R1252" s="220"/>
      <c r="S1252" s="220"/>
      <c r="T1252" s="220"/>
      <c r="U1252" s="220"/>
      <c r="V1252" s="220"/>
      <c r="W1252" s="220"/>
      <c r="X1252" s="220"/>
      <c r="Y1252" s="220"/>
      <c r="Z1252" s="210"/>
      <c r="AA1252" s="210"/>
      <c r="AB1252" s="210"/>
      <c r="AC1252" s="210"/>
      <c r="AD1252" s="210"/>
      <c r="AE1252" s="210"/>
      <c r="AF1252" s="210"/>
      <c r="AG1252" s="210" t="s">
        <v>356</v>
      </c>
      <c r="AH1252" s="210">
        <v>0</v>
      </c>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3" x14ac:dyDescent="0.2">
      <c r="A1253" s="217"/>
      <c r="B1253" s="218"/>
      <c r="C1253" s="265" t="s">
        <v>757</v>
      </c>
      <c r="D1253" s="255"/>
      <c r="E1253" s="256">
        <v>4.4800000000000004</v>
      </c>
      <c r="F1253" s="220"/>
      <c r="G1253" s="220"/>
      <c r="H1253" s="220"/>
      <c r="I1253" s="220"/>
      <c r="J1253" s="220"/>
      <c r="K1253" s="220"/>
      <c r="L1253" s="220"/>
      <c r="M1253" s="220"/>
      <c r="N1253" s="219"/>
      <c r="O1253" s="219"/>
      <c r="P1253" s="219"/>
      <c r="Q1253" s="219"/>
      <c r="R1253" s="220"/>
      <c r="S1253" s="220"/>
      <c r="T1253" s="220"/>
      <c r="U1253" s="220"/>
      <c r="V1253" s="220"/>
      <c r="W1253" s="220"/>
      <c r="X1253" s="220"/>
      <c r="Y1253" s="220"/>
      <c r="Z1253" s="210"/>
      <c r="AA1253" s="210"/>
      <c r="AB1253" s="210"/>
      <c r="AC1253" s="210"/>
      <c r="AD1253" s="210"/>
      <c r="AE1253" s="210"/>
      <c r="AF1253" s="210"/>
      <c r="AG1253" s="210" t="s">
        <v>356</v>
      </c>
      <c r="AH1253" s="210">
        <v>0</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3" x14ac:dyDescent="0.2">
      <c r="A1254" s="217"/>
      <c r="B1254" s="218"/>
      <c r="C1254" s="265" t="s">
        <v>721</v>
      </c>
      <c r="D1254" s="255"/>
      <c r="E1254" s="256">
        <v>36.79</v>
      </c>
      <c r="F1254" s="220"/>
      <c r="G1254" s="220"/>
      <c r="H1254" s="220"/>
      <c r="I1254" s="220"/>
      <c r="J1254" s="220"/>
      <c r="K1254" s="220"/>
      <c r="L1254" s="220"/>
      <c r="M1254" s="220"/>
      <c r="N1254" s="219"/>
      <c r="O1254" s="219"/>
      <c r="P1254" s="219"/>
      <c r="Q1254" s="219"/>
      <c r="R1254" s="220"/>
      <c r="S1254" s="220"/>
      <c r="T1254" s="220"/>
      <c r="U1254" s="220"/>
      <c r="V1254" s="220"/>
      <c r="W1254" s="220"/>
      <c r="X1254" s="220"/>
      <c r="Y1254" s="220"/>
      <c r="Z1254" s="210"/>
      <c r="AA1254" s="210"/>
      <c r="AB1254" s="210"/>
      <c r="AC1254" s="210"/>
      <c r="AD1254" s="210"/>
      <c r="AE1254" s="210"/>
      <c r="AF1254" s="210"/>
      <c r="AG1254" s="210" t="s">
        <v>356</v>
      </c>
      <c r="AH1254" s="210">
        <v>0</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3" x14ac:dyDescent="0.2">
      <c r="A1255" s="217"/>
      <c r="B1255" s="218"/>
      <c r="C1255" s="265" t="s">
        <v>722</v>
      </c>
      <c r="D1255" s="255"/>
      <c r="E1255" s="256">
        <v>11.28</v>
      </c>
      <c r="F1255" s="220"/>
      <c r="G1255" s="220"/>
      <c r="H1255" s="220"/>
      <c r="I1255" s="220"/>
      <c r="J1255" s="220"/>
      <c r="K1255" s="220"/>
      <c r="L1255" s="220"/>
      <c r="M1255" s="220"/>
      <c r="N1255" s="219"/>
      <c r="O1255" s="219"/>
      <c r="P1255" s="219"/>
      <c r="Q1255" s="219"/>
      <c r="R1255" s="220"/>
      <c r="S1255" s="220"/>
      <c r="T1255" s="220"/>
      <c r="U1255" s="220"/>
      <c r="V1255" s="220"/>
      <c r="W1255" s="220"/>
      <c r="X1255" s="220"/>
      <c r="Y1255" s="220"/>
      <c r="Z1255" s="210"/>
      <c r="AA1255" s="210"/>
      <c r="AB1255" s="210"/>
      <c r="AC1255" s="210"/>
      <c r="AD1255" s="210"/>
      <c r="AE1255" s="210"/>
      <c r="AF1255" s="210"/>
      <c r="AG1255" s="210" t="s">
        <v>356</v>
      </c>
      <c r="AH1255" s="210">
        <v>0</v>
      </c>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3" x14ac:dyDescent="0.2">
      <c r="A1256" s="217"/>
      <c r="B1256" s="218"/>
      <c r="C1256" s="265" t="s">
        <v>723</v>
      </c>
      <c r="D1256" s="255"/>
      <c r="E1256" s="256">
        <v>7.79</v>
      </c>
      <c r="F1256" s="220"/>
      <c r="G1256" s="220"/>
      <c r="H1256" s="220"/>
      <c r="I1256" s="220"/>
      <c r="J1256" s="220"/>
      <c r="K1256" s="220"/>
      <c r="L1256" s="220"/>
      <c r="M1256" s="220"/>
      <c r="N1256" s="219"/>
      <c r="O1256" s="219"/>
      <c r="P1256" s="219"/>
      <c r="Q1256" s="219"/>
      <c r="R1256" s="220"/>
      <c r="S1256" s="220"/>
      <c r="T1256" s="220"/>
      <c r="U1256" s="220"/>
      <c r="V1256" s="220"/>
      <c r="W1256" s="220"/>
      <c r="X1256" s="220"/>
      <c r="Y1256" s="220"/>
      <c r="Z1256" s="210"/>
      <c r="AA1256" s="210"/>
      <c r="AB1256" s="210"/>
      <c r="AC1256" s="210"/>
      <c r="AD1256" s="210"/>
      <c r="AE1256" s="210"/>
      <c r="AF1256" s="210"/>
      <c r="AG1256" s="210" t="s">
        <v>356</v>
      </c>
      <c r="AH1256" s="210">
        <v>0</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3" x14ac:dyDescent="0.2">
      <c r="A1257" s="217"/>
      <c r="B1257" s="218"/>
      <c r="C1257" s="265" t="s">
        <v>758</v>
      </c>
      <c r="D1257" s="255"/>
      <c r="E1257" s="256">
        <v>2.12</v>
      </c>
      <c r="F1257" s="220"/>
      <c r="G1257" s="220"/>
      <c r="H1257" s="220"/>
      <c r="I1257" s="220"/>
      <c r="J1257" s="220"/>
      <c r="K1257" s="220"/>
      <c r="L1257" s="220"/>
      <c r="M1257" s="220"/>
      <c r="N1257" s="219"/>
      <c r="O1257" s="219"/>
      <c r="P1257" s="219"/>
      <c r="Q1257" s="219"/>
      <c r="R1257" s="220"/>
      <c r="S1257" s="220"/>
      <c r="T1257" s="220"/>
      <c r="U1257" s="220"/>
      <c r="V1257" s="220"/>
      <c r="W1257" s="220"/>
      <c r="X1257" s="220"/>
      <c r="Y1257" s="220"/>
      <c r="Z1257" s="210"/>
      <c r="AA1257" s="210"/>
      <c r="AB1257" s="210"/>
      <c r="AC1257" s="210"/>
      <c r="AD1257" s="210"/>
      <c r="AE1257" s="210"/>
      <c r="AF1257" s="210"/>
      <c r="AG1257" s="210" t="s">
        <v>356</v>
      </c>
      <c r="AH1257" s="210">
        <v>0</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3" x14ac:dyDescent="0.2">
      <c r="A1258" s="217"/>
      <c r="B1258" s="218"/>
      <c r="C1258" s="265" t="s">
        <v>724</v>
      </c>
      <c r="D1258" s="255"/>
      <c r="E1258" s="256">
        <v>19.61</v>
      </c>
      <c r="F1258" s="220"/>
      <c r="G1258" s="220"/>
      <c r="H1258" s="220"/>
      <c r="I1258" s="220"/>
      <c r="J1258" s="220"/>
      <c r="K1258" s="220"/>
      <c r="L1258" s="220"/>
      <c r="M1258" s="220"/>
      <c r="N1258" s="219"/>
      <c r="O1258" s="219"/>
      <c r="P1258" s="219"/>
      <c r="Q1258" s="219"/>
      <c r="R1258" s="220"/>
      <c r="S1258" s="220"/>
      <c r="T1258" s="220"/>
      <c r="U1258" s="220"/>
      <c r="V1258" s="220"/>
      <c r="W1258" s="220"/>
      <c r="X1258" s="220"/>
      <c r="Y1258" s="220"/>
      <c r="Z1258" s="210"/>
      <c r="AA1258" s="210"/>
      <c r="AB1258" s="210"/>
      <c r="AC1258" s="210"/>
      <c r="AD1258" s="210"/>
      <c r="AE1258" s="210"/>
      <c r="AF1258" s="210"/>
      <c r="AG1258" s="210" t="s">
        <v>356</v>
      </c>
      <c r="AH1258" s="210">
        <v>0</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3" x14ac:dyDescent="0.2">
      <c r="A1259" s="217"/>
      <c r="B1259" s="218"/>
      <c r="C1259" s="265" t="s">
        <v>759</v>
      </c>
      <c r="D1259" s="255"/>
      <c r="E1259" s="256">
        <v>3.98</v>
      </c>
      <c r="F1259" s="220"/>
      <c r="G1259" s="220"/>
      <c r="H1259" s="220"/>
      <c r="I1259" s="220"/>
      <c r="J1259" s="220"/>
      <c r="K1259" s="220"/>
      <c r="L1259" s="220"/>
      <c r="M1259" s="220"/>
      <c r="N1259" s="219"/>
      <c r="O1259" s="219"/>
      <c r="P1259" s="219"/>
      <c r="Q1259" s="219"/>
      <c r="R1259" s="220"/>
      <c r="S1259" s="220"/>
      <c r="T1259" s="220"/>
      <c r="U1259" s="220"/>
      <c r="V1259" s="220"/>
      <c r="W1259" s="220"/>
      <c r="X1259" s="220"/>
      <c r="Y1259" s="220"/>
      <c r="Z1259" s="210"/>
      <c r="AA1259" s="210"/>
      <c r="AB1259" s="210"/>
      <c r="AC1259" s="210"/>
      <c r="AD1259" s="210"/>
      <c r="AE1259" s="210"/>
      <c r="AF1259" s="210"/>
      <c r="AG1259" s="210" t="s">
        <v>356</v>
      </c>
      <c r="AH1259" s="210">
        <v>0</v>
      </c>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3" x14ac:dyDescent="0.2">
      <c r="A1260" s="217"/>
      <c r="B1260" s="218"/>
      <c r="C1260" s="265" t="s">
        <v>760</v>
      </c>
      <c r="D1260" s="255"/>
      <c r="E1260" s="256">
        <v>2.2200000000000002</v>
      </c>
      <c r="F1260" s="220"/>
      <c r="G1260" s="220"/>
      <c r="H1260" s="220"/>
      <c r="I1260" s="220"/>
      <c r="J1260" s="220"/>
      <c r="K1260" s="220"/>
      <c r="L1260" s="220"/>
      <c r="M1260" s="220"/>
      <c r="N1260" s="219"/>
      <c r="O1260" s="219"/>
      <c r="P1260" s="219"/>
      <c r="Q1260" s="219"/>
      <c r="R1260" s="220"/>
      <c r="S1260" s="220"/>
      <c r="T1260" s="220"/>
      <c r="U1260" s="220"/>
      <c r="V1260" s="220"/>
      <c r="W1260" s="220"/>
      <c r="X1260" s="220"/>
      <c r="Y1260" s="220"/>
      <c r="Z1260" s="210"/>
      <c r="AA1260" s="210"/>
      <c r="AB1260" s="210"/>
      <c r="AC1260" s="210"/>
      <c r="AD1260" s="210"/>
      <c r="AE1260" s="210"/>
      <c r="AF1260" s="210"/>
      <c r="AG1260" s="210" t="s">
        <v>356</v>
      </c>
      <c r="AH1260" s="210">
        <v>0</v>
      </c>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3" x14ac:dyDescent="0.2">
      <c r="A1261" s="217"/>
      <c r="B1261" s="218"/>
      <c r="C1261" s="265" t="s">
        <v>761</v>
      </c>
      <c r="D1261" s="255"/>
      <c r="E1261" s="256">
        <v>3.03</v>
      </c>
      <c r="F1261" s="220"/>
      <c r="G1261" s="220"/>
      <c r="H1261" s="220"/>
      <c r="I1261" s="220"/>
      <c r="J1261" s="220"/>
      <c r="K1261" s="220"/>
      <c r="L1261" s="220"/>
      <c r="M1261" s="220"/>
      <c r="N1261" s="219"/>
      <c r="O1261" s="219"/>
      <c r="P1261" s="219"/>
      <c r="Q1261" s="219"/>
      <c r="R1261" s="220"/>
      <c r="S1261" s="220"/>
      <c r="T1261" s="220"/>
      <c r="U1261" s="220"/>
      <c r="V1261" s="220"/>
      <c r="W1261" s="220"/>
      <c r="X1261" s="220"/>
      <c r="Y1261" s="220"/>
      <c r="Z1261" s="210"/>
      <c r="AA1261" s="210"/>
      <c r="AB1261" s="210"/>
      <c r="AC1261" s="210"/>
      <c r="AD1261" s="210"/>
      <c r="AE1261" s="210"/>
      <c r="AF1261" s="210"/>
      <c r="AG1261" s="210" t="s">
        <v>356</v>
      </c>
      <c r="AH1261" s="210">
        <v>0</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ht="33.75" outlineLevel="1" x14ac:dyDescent="0.2">
      <c r="A1262" s="232">
        <v>189</v>
      </c>
      <c r="B1262" s="233" t="s">
        <v>1421</v>
      </c>
      <c r="C1262" s="250" t="s">
        <v>1422</v>
      </c>
      <c r="D1262" s="234" t="s">
        <v>450</v>
      </c>
      <c r="E1262" s="235">
        <v>205.36449999999999</v>
      </c>
      <c r="F1262" s="236"/>
      <c r="G1262" s="237">
        <f>ROUND(E1262*F1262,2)</f>
        <v>0</v>
      </c>
      <c r="H1262" s="236"/>
      <c r="I1262" s="237">
        <f>ROUND(E1262*H1262,2)</f>
        <v>0</v>
      </c>
      <c r="J1262" s="236"/>
      <c r="K1262" s="237">
        <f>ROUND(E1262*J1262,2)</f>
        <v>0</v>
      </c>
      <c r="L1262" s="237">
        <v>21</v>
      </c>
      <c r="M1262" s="237">
        <f>G1262*(1+L1262/100)</f>
        <v>0</v>
      </c>
      <c r="N1262" s="235">
        <v>4.8000000000000001E-4</v>
      </c>
      <c r="O1262" s="235">
        <f>ROUND(E1262*N1262,2)</f>
        <v>0.1</v>
      </c>
      <c r="P1262" s="235">
        <v>0</v>
      </c>
      <c r="Q1262" s="235">
        <f>ROUND(E1262*P1262,2)</f>
        <v>0</v>
      </c>
      <c r="R1262" s="237" t="s">
        <v>1381</v>
      </c>
      <c r="S1262" s="237" t="s">
        <v>302</v>
      </c>
      <c r="T1262" s="238" t="s">
        <v>354</v>
      </c>
      <c r="U1262" s="220">
        <v>0.15</v>
      </c>
      <c r="V1262" s="220">
        <f>ROUND(E1262*U1262,2)</f>
        <v>30.8</v>
      </c>
      <c r="W1262" s="220"/>
      <c r="X1262" s="220" t="s">
        <v>314</v>
      </c>
      <c r="Y1262" s="220" t="s">
        <v>305</v>
      </c>
      <c r="Z1262" s="210"/>
      <c r="AA1262" s="210"/>
      <c r="AB1262" s="210"/>
      <c r="AC1262" s="210"/>
      <c r="AD1262" s="210"/>
      <c r="AE1262" s="210"/>
      <c r="AF1262" s="210"/>
      <c r="AG1262" s="210" t="s">
        <v>642</v>
      </c>
      <c r="AH1262" s="210"/>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2" x14ac:dyDescent="0.2">
      <c r="A1263" s="217"/>
      <c r="B1263" s="218"/>
      <c r="C1263" s="265" t="s">
        <v>1423</v>
      </c>
      <c r="D1263" s="255"/>
      <c r="E1263" s="256">
        <v>205.36449999999999</v>
      </c>
      <c r="F1263" s="220"/>
      <c r="G1263" s="220"/>
      <c r="H1263" s="220"/>
      <c r="I1263" s="220"/>
      <c r="J1263" s="220"/>
      <c r="K1263" s="220"/>
      <c r="L1263" s="220"/>
      <c r="M1263" s="220"/>
      <c r="N1263" s="219"/>
      <c r="O1263" s="219"/>
      <c r="P1263" s="219"/>
      <c r="Q1263" s="219"/>
      <c r="R1263" s="220"/>
      <c r="S1263" s="220"/>
      <c r="T1263" s="220"/>
      <c r="U1263" s="220"/>
      <c r="V1263" s="220"/>
      <c r="W1263" s="220"/>
      <c r="X1263" s="220"/>
      <c r="Y1263" s="220"/>
      <c r="Z1263" s="210"/>
      <c r="AA1263" s="210"/>
      <c r="AB1263" s="210"/>
      <c r="AC1263" s="210"/>
      <c r="AD1263" s="210"/>
      <c r="AE1263" s="210"/>
      <c r="AF1263" s="210"/>
      <c r="AG1263" s="210" t="s">
        <v>356</v>
      </c>
      <c r="AH1263" s="210">
        <v>0</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ht="22.5" outlineLevel="1" x14ac:dyDescent="0.2">
      <c r="A1264" s="232">
        <v>190</v>
      </c>
      <c r="B1264" s="233" t="s">
        <v>1424</v>
      </c>
      <c r="C1264" s="250" t="s">
        <v>1425</v>
      </c>
      <c r="D1264" s="234" t="s">
        <v>450</v>
      </c>
      <c r="E1264" s="235">
        <v>2.6</v>
      </c>
      <c r="F1264" s="236"/>
      <c r="G1264" s="237">
        <f>ROUND(E1264*F1264,2)</f>
        <v>0</v>
      </c>
      <c r="H1264" s="236"/>
      <c r="I1264" s="237">
        <f>ROUND(E1264*H1264,2)</f>
        <v>0</v>
      </c>
      <c r="J1264" s="236"/>
      <c r="K1264" s="237">
        <f>ROUND(E1264*J1264,2)</f>
        <v>0</v>
      </c>
      <c r="L1264" s="237">
        <v>21</v>
      </c>
      <c r="M1264" s="237">
        <f>G1264*(1+L1264/100)</f>
        <v>0</v>
      </c>
      <c r="N1264" s="235">
        <v>4.2000000000000002E-4</v>
      </c>
      <c r="O1264" s="235">
        <f>ROUND(E1264*N1264,2)</f>
        <v>0</v>
      </c>
      <c r="P1264" s="235">
        <v>0</v>
      </c>
      <c r="Q1264" s="235">
        <f>ROUND(E1264*P1264,2)</f>
        <v>0</v>
      </c>
      <c r="R1264" s="237" t="s">
        <v>1381</v>
      </c>
      <c r="S1264" s="237" t="s">
        <v>302</v>
      </c>
      <c r="T1264" s="238" t="s">
        <v>354</v>
      </c>
      <c r="U1264" s="220">
        <v>0.15</v>
      </c>
      <c r="V1264" s="220">
        <f>ROUND(E1264*U1264,2)</f>
        <v>0.39</v>
      </c>
      <c r="W1264" s="220"/>
      <c r="X1264" s="220" t="s">
        <v>314</v>
      </c>
      <c r="Y1264" s="220" t="s">
        <v>305</v>
      </c>
      <c r="Z1264" s="210"/>
      <c r="AA1264" s="210"/>
      <c r="AB1264" s="210"/>
      <c r="AC1264" s="210"/>
      <c r="AD1264" s="210"/>
      <c r="AE1264" s="210"/>
      <c r="AF1264" s="210"/>
      <c r="AG1264" s="210" t="s">
        <v>642</v>
      </c>
      <c r="AH1264" s="210"/>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2" x14ac:dyDescent="0.2">
      <c r="A1265" s="217"/>
      <c r="B1265" s="218"/>
      <c r="C1265" s="251" t="s">
        <v>1126</v>
      </c>
      <c r="D1265" s="247"/>
      <c r="E1265" s="247"/>
      <c r="F1265" s="247"/>
      <c r="G1265" s="247"/>
      <c r="H1265" s="220"/>
      <c r="I1265" s="220"/>
      <c r="J1265" s="220"/>
      <c r="K1265" s="220"/>
      <c r="L1265" s="220"/>
      <c r="M1265" s="220"/>
      <c r="N1265" s="219"/>
      <c r="O1265" s="219"/>
      <c r="P1265" s="219"/>
      <c r="Q1265" s="219"/>
      <c r="R1265" s="220"/>
      <c r="S1265" s="220"/>
      <c r="T1265" s="220"/>
      <c r="U1265" s="220"/>
      <c r="V1265" s="220"/>
      <c r="W1265" s="220"/>
      <c r="X1265" s="220"/>
      <c r="Y1265" s="220"/>
      <c r="Z1265" s="210"/>
      <c r="AA1265" s="210"/>
      <c r="AB1265" s="210"/>
      <c r="AC1265" s="210"/>
      <c r="AD1265" s="210"/>
      <c r="AE1265" s="210"/>
      <c r="AF1265" s="210"/>
      <c r="AG1265" s="210" t="s">
        <v>317</v>
      </c>
      <c r="AH1265" s="210"/>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2" x14ac:dyDescent="0.2">
      <c r="A1266" s="217"/>
      <c r="B1266" s="218"/>
      <c r="C1266" s="265" t="s">
        <v>1426</v>
      </c>
      <c r="D1266" s="255"/>
      <c r="E1266" s="256">
        <v>2.6</v>
      </c>
      <c r="F1266" s="220"/>
      <c r="G1266" s="220"/>
      <c r="H1266" s="220"/>
      <c r="I1266" s="220"/>
      <c r="J1266" s="220"/>
      <c r="K1266" s="220"/>
      <c r="L1266" s="220"/>
      <c r="M1266" s="220"/>
      <c r="N1266" s="219"/>
      <c r="O1266" s="219"/>
      <c r="P1266" s="219"/>
      <c r="Q1266" s="219"/>
      <c r="R1266" s="220"/>
      <c r="S1266" s="220"/>
      <c r="T1266" s="220"/>
      <c r="U1266" s="220"/>
      <c r="V1266" s="220"/>
      <c r="W1266" s="220"/>
      <c r="X1266" s="220"/>
      <c r="Y1266" s="220"/>
      <c r="Z1266" s="210"/>
      <c r="AA1266" s="210"/>
      <c r="AB1266" s="210"/>
      <c r="AC1266" s="210"/>
      <c r="AD1266" s="210"/>
      <c r="AE1266" s="210"/>
      <c r="AF1266" s="210"/>
      <c r="AG1266" s="210" t="s">
        <v>356</v>
      </c>
      <c r="AH1266" s="210">
        <v>0</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1" x14ac:dyDescent="0.2">
      <c r="A1267" s="232">
        <v>191</v>
      </c>
      <c r="B1267" s="233" t="s">
        <v>1427</v>
      </c>
      <c r="C1267" s="250" t="s">
        <v>1428</v>
      </c>
      <c r="D1267" s="234" t="s">
        <v>450</v>
      </c>
      <c r="E1267" s="235">
        <v>946.6</v>
      </c>
      <c r="F1267" s="236"/>
      <c r="G1267" s="237">
        <f>ROUND(E1267*F1267,2)</f>
        <v>0</v>
      </c>
      <c r="H1267" s="236"/>
      <c r="I1267" s="237">
        <f>ROUND(E1267*H1267,2)</f>
        <v>0</v>
      </c>
      <c r="J1267" s="236"/>
      <c r="K1267" s="237">
        <f>ROUND(E1267*J1267,2)</f>
        <v>0</v>
      </c>
      <c r="L1267" s="237">
        <v>21</v>
      </c>
      <c r="M1267" s="237">
        <f>G1267*(1+L1267/100)</f>
        <v>0</v>
      </c>
      <c r="N1267" s="235">
        <v>2.0000000000000002E-5</v>
      </c>
      <c r="O1267" s="235">
        <f>ROUND(E1267*N1267,2)</f>
        <v>0.02</v>
      </c>
      <c r="P1267" s="235">
        <v>0</v>
      </c>
      <c r="Q1267" s="235">
        <f>ROUND(E1267*P1267,2)</f>
        <v>0</v>
      </c>
      <c r="R1267" s="237" t="s">
        <v>1381</v>
      </c>
      <c r="S1267" s="237" t="s">
        <v>302</v>
      </c>
      <c r="T1267" s="238" t="s">
        <v>354</v>
      </c>
      <c r="U1267" s="220">
        <v>0.12</v>
      </c>
      <c r="V1267" s="220">
        <f>ROUND(E1267*U1267,2)</f>
        <v>113.59</v>
      </c>
      <c r="W1267" s="220"/>
      <c r="X1267" s="220" t="s">
        <v>314</v>
      </c>
      <c r="Y1267" s="220" t="s">
        <v>305</v>
      </c>
      <c r="Z1267" s="210"/>
      <c r="AA1267" s="210"/>
      <c r="AB1267" s="210"/>
      <c r="AC1267" s="210"/>
      <c r="AD1267" s="210"/>
      <c r="AE1267" s="210"/>
      <c r="AF1267" s="210"/>
      <c r="AG1267" s="210" t="s">
        <v>642</v>
      </c>
      <c r="AH1267" s="210"/>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2" x14ac:dyDescent="0.2">
      <c r="A1268" s="217"/>
      <c r="B1268" s="218"/>
      <c r="C1268" s="251" t="s">
        <v>445</v>
      </c>
      <c r="D1268" s="247"/>
      <c r="E1268" s="247"/>
      <c r="F1268" s="247"/>
      <c r="G1268" s="247"/>
      <c r="H1268" s="220"/>
      <c r="I1268" s="220"/>
      <c r="J1268" s="220"/>
      <c r="K1268" s="220"/>
      <c r="L1268" s="220"/>
      <c r="M1268" s="220"/>
      <c r="N1268" s="219"/>
      <c r="O1268" s="219"/>
      <c r="P1268" s="219"/>
      <c r="Q1268" s="219"/>
      <c r="R1268" s="220"/>
      <c r="S1268" s="220"/>
      <c r="T1268" s="220"/>
      <c r="U1268" s="220"/>
      <c r="V1268" s="220"/>
      <c r="W1268" s="220"/>
      <c r="X1268" s="220"/>
      <c r="Y1268" s="220"/>
      <c r="Z1268" s="210"/>
      <c r="AA1268" s="210"/>
      <c r="AB1268" s="210"/>
      <c r="AC1268" s="210"/>
      <c r="AD1268" s="210"/>
      <c r="AE1268" s="210"/>
      <c r="AF1268" s="210"/>
      <c r="AG1268" s="210" t="s">
        <v>317</v>
      </c>
      <c r="AH1268" s="210"/>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ht="33.75" outlineLevel="2" x14ac:dyDescent="0.2">
      <c r="A1269" s="217"/>
      <c r="B1269" s="218"/>
      <c r="C1269" s="265" t="s">
        <v>1429</v>
      </c>
      <c r="D1269" s="255"/>
      <c r="E1269" s="256">
        <v>169.8</v>
      </c>
      <c r="F1269" s="220"/>
      <c r="G1269" s="220"/>
      <c r="H1269" s="220"/>
      <c r="I1269" s="220"/>
      <c r="J1269" s="220"/>
      <c r="K1269" s="220"/>
      <c r="L1269" s="220"/>
      <c r="M1269" s="220"/>
      <c r="N1269" s="219"/>
      <c r="O1269" s="219"/>
      <c r="P1269" s="219"/>
      <c r="Q1269" s="219"/>
      <c r="R1269" s="220"/>
      <c r="S1269" s="220"/>
      <c r="T1269" s="220"/>
      <c r="U1269" s="220"/>
      <c r="V1269" s="220"/>
      <c r="W1269" s="220"/>
      <c r="X1269" s="220"/>
      <c r="Y1269" s="220"/>
      <c r="Z1269" s="210"/>
      <c r="AA1269" s="210"/>
      <c r="AB1269" s="210"/>
      <c r="AC1269" s="210"/>
      <c r="AD1269" s="210"/>
      <c r="AE1269" s="210"/>
      <c r="AF1269" s="210"/>
      <c r="AG1269" s="210" t="s">
        <v>356</v>
      </c>
      <c r="AH1269" s="210">
        <v>0</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ht="22.5" outlineLevel="3" x14ac:dyDescent="0.2">
      <c r="A1270" s="217"/>
      <c r="B1270" s="218"/>
      <c r="C1270" s="265" t="s">
        <v>1430</v>
      </c>
      <c r="D1270" s="255"/>
      <c r="E1270" s="256">
        <v>105.51</v>
      </c>
      <c r="F1270" s="220"/>
      <c r="G1270" s="220"/>
      <c r="H1270" s="220"/>
      <c r="I1270" s="220"/>
      <c r="J1270" s="220"/>
      <c r="K1270" s="220"/>
      <c r="L1270" s="220"/>
      <c r="M1270" s="220"/>
      <c r="N1270" s="219"/>
      <c r="O1270" s="219"/>
      <c r="P1270" s="219"/>
      <c r="Q1270" s="219"/>
      <c r="R1270" s="220"/>
      <c r="S1270" s="220"/>
      <c r="T1270" s="220"/>
      <c r="U1270" s="220"/>
      <c r="V1270" s="220"/>
      <c r="W1270" s="220"/>
      <c r="X1270" s="220"/>
      <c r="Y1270" s="220"/>
      <c r="Z1270" s="210"/>
      <c r="AA1270" s="210"/>
      <c r="AB1270" s="210"/>
      <c r="AC1270" s="210"/>
      <c r="AD1270" s="210"/>
      <c r="AE1270" s="210"/>
      <c r="AF1270" s="210"/>
      <c r="AG1270" s="210" t="s">
        <v>356</v>
      </c>
      <c r="AH1270" s="210">
        <v>0</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3" x14ac:dyDescent="0.2">
      <c r="A1271" s="217"/>
      <c r="B1271" s="218"/>
      <c r="C1271" s="265" t="s">
        <v>1431</v>
      </c>
      <c r="D1271" s="255"/>
      <c r="E1271" s="256">
        <v>671.29</v>
      </c>
      <c r="F1271" s="220"/>
      <c r="G1271" s="220"/>
      <c r="H1271" s="220"/>
      <c r="I1271" s="220"/>
      <c r="J1271" s="220"/>
      <c r="K1271" s="220"/>
      <c r="L1271" s="220"/>
      <c r="M1271" s="220"/>
      <c r="N1271" s="219"/>
      <c r="O1271" s="219"/>
      <c r="P1271" s="219"/>
      <c r="Q1271" s="219"/>
      <c r="R1271" s="220"/>
      <c r="S1271" s="220"/>
      <c r="T1271" s="220"/>
      <c r="U1271" s="220"/>
      <c r="V1271" s="220"/>
      <c r="W1271" s="220"/>
      <c r="X1271" s="220"/>
      <c r="Y1271" s="220"/>
      <c r="Z1271" s="210"/>
      <c r="AA1271" s="210"/>
      <c r="AB1271" s="210"/>
      <c r="AC1271" s="210"/>
      <c r="AD1271" s="210"/>
      <c r="AE1271" s="210"/>
      <c r="AF1271" s="210"/>
      <c r="AG1271" s="210" t="s">
        <v>356</v>
      </c>
      <c r="AH1271" s="210">
        <v>0</v>
      </c>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1" x14ac:dyDescent="0.2">
      <c r="A1272" s="232">
        <v>192</v>
      </c>
      <c r="B1272" s="233" t="s">
        <v>1432</v>
      </c>
      <c r="C1272" s="250" t="s">
        <v>1433</v>
      </c>
      <c r="D1272" s="234" t="s">
        <v>450</v>
      </c>
      <c r="E1272" s="235">
        <v>8.56</v>
      </c>
      <c r="F1272" s="236"/>
      <c r="G1272" s="237">
        <f>ROUND(E1272*F1272,2)</f>
        <v>0</v>
      </c>
      <c r="H1272" s="236"/>
      <c r="I1272" s="237">
        <f>ROUND(E1272*H1272,2)</f>
        <v>0</v>
      </c>
      <c r="J1272" s="236"/>
      <c r="K1272" s="237">
        <f>ROUND(E1272*J1272,2)</f>
        <v>0</v>
      </c>
      <c r="L1272" s="237">
        <v>21</v>
      </c>
      <c r="M1272" s="237">
        <f>G1272*(1+L1272/100)</f>
        <v>0</v>
      </c>
      <c r="N1272" s="235">
        <v>1.2E-4</v>
      </c>
      <c r="O1272" s="235">
        <f>ROUND(E1272*N1272,2)</f>
        <v>0</v>
      </c>
      <c r="P1272" s="235">
        <v>0</v>
      </c>
      <c r="Q1272" s="235">
        <f>ROUND(E1272*P1272,2)</f>
        <v>0</v>
      </c>
      <c r="R1272" s="237" t="s">
        <v>1381</v>
      </c>
      <c r="S1272" s="237" t="s">
        <v>302</v>
      </c>
      <c r="T1272" s="238" t="s">
        <v>302</v>
      </c>
      <c r="U1272" s="220">
        <v>0.12</v>
      </c>
      <c r="V1272" s="220">
        <f>ROUND(E1272*U1272,2)</f>
        <v>1.03</v>
      </c>
      <c r="W1272" s="220"/>
      <c r="X1272" s="220" t="s">
        <v>314</v>
      </c>
      <c r="Y1272" s="220" t="s">
        <v>305</v>
      </c>
      <c r="Z1272" s="210"/>
      <c r="AA1272" s="210"/>
      <c r="AB1272" s="210"/>
      <c r="AC1272" s="210"/>
      <c r="AD1272" s="210"/>
      <c r="AE1272" s="210"/>
      <c r="AF1272" s="210"/>
      <c r="AG1272" s="210" t="s">
        <v>642</v>
      </c>
      <c r="AH1272" s="210"/>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2" x14ac:dyDescent="0.2">
      <c r="A1273" s="217"/>
      <c r="B1273" s="218"/>
      <c r="C1273" s="265" t="s">
        <v>1434</v>
      </c>
      <c r="D1273" s="255"/>
      <c r="E1273" s="256">
        <v>8.56</v>
      </c>
      <c r="F1273" s="220"/>
      <c r="G1273" s="220"/>
      <c r="H1273" s="220"/>
      <c r="I1273" s="220"/>
      <c r="J1273" s="220"/>
      <c r="K1273" s="220"/>
      <c r="L1273" s="220"/>
      <c r="M1273" s="220"/>
      <c r="N1273" s="219"/>
      <c r="O1273" s="219"/>
      <c r="P1273" s="219"/>
      <c r="Q1273" s="219"/>
      <c r="R1273" s="220"/>
      <c r="S1273" s="220"/>
      <c r="T1273" s="220"/>
      <c r="U1273" s="220"/>
      <c r="V1273" s="220"/>
      <c r="W1273" s="220"/>
      <c r="X1273" s="220"/>
      <c r="Y1273" s="220"/>
      <c r="Z1273" s="210"/>
      <c r="AA1273" s="210"/>
      <c r="AB1273" s="210"/>
      <c r="AC1273" s="210"/>
      <c r="AD1273" s="210"/>
      <c r="AE1273" s="210"/>
      <c r="AF1273" s="210"/>
      <c r="AG1273" s="210" t="s">
        <v>356</v>
      </c>
      <c r="AH1273" s="210">
        <v>0</v>
      </c>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1" x14ac:dyDescent="0.2">
      <c r="A1274" s="239">
        <v>193</v>
      </c>
      <c r="B1274" s="240" t="s">
        <v>1435</v>
      </c>
      <c r="C1274" s="249" t="s">
        <v>1436</v>
      </c>
      <c r="D1274" s="241" t="s">
        <v>372</v>
      </c>
      <c r="E1274" s="242">
        <v>483.43419999999998</v>
      </c>
      <c r="F1274" s="243"/>
      <c r="G1274" s="244">
        <f>ROUND(E1274*F1274,2)</f>
        <v>0</v>
      </c>
      <c r="H1274" s="243"/>
      <c r="I1274" s="244">
        <f>ROUND(E1274*H1274,2)</f>
        <v>0</v>
      </c>
      <c r="J1274" s="243"/>
      <c r="K1274" s="244">
        <f>ROUND(E1274*J1274,2)</f>
        <v>0</v>
      </c>
      <c r="L1274" s="244">
        <v>21</v>
      </c>
      <c r="M1274" s="244">
        <f>G1274*(1+L1274/100)</f>
        <v>0</v>
      </c>
      <c r="N1274" s="242">
        <v>1.1999999999999999E-3</v>
      </c>
      <c r="O1274" s="242">
        <f>ROUND(E1274*N1274,2)</f>
        <v>0.57999999999999996</v>
      </c>
      <c r="P1274" s="242">
        <v>0</v>
      </c>
      <c r="Q1274" s="242">
        <f>ROUND(E1274*P1274,2)</f>
        <v>0</v>
      </c>
      <c r="R1274" s="244" t="s">
        <v>1381</v>
      </c>
      <c r="S1274" s="244" t="s">
        <v>302</v>
      </c>
      <c r="T1274" s="245" t="s">
        <v>354</v>
      </c>
      <c r="U1274" s="220">
        <v>0</v>
      </c>
      <c r="V1274" s="220">
        <f>ROUND(E1274*U1274,2)</f>
        <v>0</v>
      </c>
      <c r="W1274" s="220"/>
      <c r="X1274" s="220" t="s">
        <v>314</v>
      </c>
      <c r="Y1274" s="220" t="s">
        <v>305</v>
      </c>
      <c r="Z1274" s="210"/>
      <c r="AA1274" s="210"/>
      <c r="AB1274" s="210"/>
      <c r="AC1274" s="210"/>
      <c r="AD1274" s="210"/>
      <c r="AE1274" s="210"/>
      <c r="AF1274" s="210"/>
      <c r="AG1274" s="210" t="s">
        <v>642</v>
      </c>
      <c r="AH1274" s="210"/>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1" x14ac:dyDescent="0.2">
      <c r="A1275" s="232">
        <v>194</v>
      </c>
      <c r="B1275" s="233" t="s">
        <v>1437</v>
      </c>
      <c r="C1275" s="250" t="s">
        <v>1438</v>
      </c>
      <c r="D1275" s="234" t="s">
        <v>372</v>
      </c>
      <c r="E1275" s="235">
        <v>449.79</v>
      </c>
      <c r="F1275" s="236"/>
      <c r="G1275" s="237">
        <f>ROUND(E1275*F1275,2)</f>
        <v>0</v>
      </c>
      <c r="H1275" s="236"/>
      <c r="I1275" s="237">
        <f>ROUND(E1275*H1275,2)</f>
        <v>0</v>
      </c>
      <c r="J1275" s="236"/>
      <c r="K1275" s="237">
        <f>ROUND(E1275*J1275,2)</f>
        <v>0</v>
      </c>
      <c r="L1275" s="237">
        <v>21</v>
      </c>
      <c r="M1275" s="237">
        <f>G1275*(1+L1275/100)</f>
        <v>0</v>
      </c>
      <c r="N1275" s="235">
        <v>0</v>
      </c>
      <c r="O1275" s="235">
        <f>ROUND(E1275*N1275,2)</f>
        <v>0</v>
      </c>
      <c r="P1275" s="235">
        <v>0</v>
      </c>
      <c r="Q1275" s="235">
        <f>ROUND(E1275*P1275,2)</f>
        <v>0</v>
      </c>
      <c r="R1275" s="237" t="s">
        <v>1439</v>
      </c>
      <c r="S1275" s="237" t="s">
        <v>302</v>
      </c>
      <c r="T1275" s="238" t="s">
        <v>354</v>
      </c>
      <c r="U1275" s="220">
        <v>1.6E-2</v>
      </c>
      <c r="V1275" s="220">
        <f>ROUND(E1275*U1275,2)</f>
        <v>7.2</v>
      </c>
      <c r="W1275" s="220"/>
      <c r="X1275" s="220" t="s">
        <v>314</v>
      </c>
      <c r="Y1275" s="220" t="s">
        <v>305</v>
      </c>
      <c r="Z1275" s="210"/>
      <c r="AA1275" s="210"/>
      <c r="AB1275" s="210"/>
      <c r="AC1275" s="210"/>
      <c r="AD1275" s="210"/>
      <c r="AE1275" s="210"/>
      <c r="AF1275" s="210"/>
      <c r="AG1275" s="210" t="s">
        <v>642</v>
      </c>
      <c r="AH1275" s="210"/>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2" x14ac:dyDescent="0.2">
      <c r="A1276" s="217"/>
      <c r="B1276" s="218"/>
      <c r="C1276" s="266" t="s">
        <v>1440</v>
      </c>
      <c r="D1276" s="263"/>
      <c r="E1276" s="263"/>
      <c r="F1276" s="263"/>
      <c r="G1276" s="263"/>
      <c r="H1276" s="220"/>
      <c r="I1276" s="220"/>
      <c r="J1276" s="220"/>
      <c r="K1276" s="220"/>
      <c r="L1276" s="220"/>
      <c r="M1276" s="220"/>
      <c r="N1276" s="219"/>
      <c r="O1276" s="219"/>
      <c r="P1276" s="219"/>
      <c r="Q1276" s="219"/>
      <c r="R1276" s="220"/>
      <c r="S1276" s="220"/>
      <c r="T1276" s="220"/>
      <c r="U1276" s="220"/>
      <c r="V1276" s="220"/>
      <c r="W1276" s="220"/>
      <c r="X1276" s="220"/>
      <c r="Y1276" s="220"/>
      <c r="Z1276" s="210"/>
      <c r="AA1276" s="210"/>
      <c r="AB1276" s="210"/>
      <c r="AC1276" s="210"/>
      <c r="AD1276" s="210"/>
      <c r="AE1276" s="210"/>
      <c r="AF1276" s="210"/>
      <c r="AG1276" s="210" t="s">
        <v>374</v>
      </c>
      <c r="AH1276" s="210"/>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2" x14ac:dyDescent="0.2">
      <c r="A1277" s="217"/>
      <c r="B1277" s="218"/>
      <c r="C1277" s="265" t="s">
        <v>713</v>
      </c>
      <c r="D1277" s="255"/>
      <c r="E1277" s="256">
        <v>7.81</v>
      </c>
      <c r="F1277" s="220"/>
      <c r="G1277" s="220"/>
      <c r="H1277" s="220"/>
      <c r="I1277" s="220"/>
      <c r="J1277" s="220"/>
      <c r="K1277" s="220"/>
      <c r="L1277" s="220"/>
      <c r="M1277" s="220"/>
      <c r="N1277" s="219"/>
      <c r="O1277" s="219"/>
      <c r="P1277" s="219"/>
      <c r="Q1277" s="219"/>
      <c r="R1277" s="220"/>
      <c r="S1277" s="220"/>
      <c r="T1277" s="220"/>
      <c r="U1277" s="220"/>
      <c r="V1277" s="220"/>
      <c r="W1277" s="220"/>
      <c r="X1277" s="220"/>
      <c r="Y1277" s="220"/>
      <c r="Z1277" s="210"/>
      <c r="AA1277" s="210"/>
      <c r="AB1277" s="210"/>
      <c r="AC1277" s="210"/>
      <c r="AD1277" s="210"/>
      <c r="AE1277" s="210"/>
      <c r="AF1277" s="210"/>
      <c r="AG1277" s="210" t="s">
        <v>356</v>
      </c>
      <c r="AH1277" s="210">
        <v>0</v>
      </c>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3" x14ac:dyDescent="0.2">
      <c r="A1278" s="217"/>
      <c r="B1278" s="218"/>
      <c r="C1278" s="265" t="s">
        <v>714</v>
      </c>
      <c r="D1278" s="255"/>
      <c r="E1278" s="256">
        <v>3.72</v>
      </c>
      <c r="F1278" s="220"/>
      <c r="G1278" s="220"/>
      <c r="H1278" s="220"/>
      <c r="I1278" s="220"/>
      <c r="J1278" s="220"/>
      <c r="K1278" s="220"/>
      <c r="L1278" s="220"/>
      <c r="M1278" s="220"/>
      <c r="N1278" s="219"/>
      <c r="O1278" s="219"/>
      <c r="P1278" s="219"/>
      <c r="Q1278" s="219"/>
      <c r="R1278" s="220"/>
      <c r="S1278" s="220"/>
      <c r="T1278" s="220"/>
      <c r="U1278" s="220"/>
      <c r="V1278" s="220"/>
      <c r="W1278" s="220"/>
      <c r="X1278" s="220"/>
      <c r="Y1278" s="220"/>
      <c r="Z1278" s="210"/>
      <c r="AA1278" s="210"/>
      <c r="AB1278" s="210"/>
      <c r="AC1278" s="210"/>
      <c r="AD1278" s="210"/>
      <c r="AE1278" s="210"/>
      <c r="AF1278" s="210"/>
      <c r="AG1278" s="210" t="s">
        <v>356</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3" x14ac:dyDescent="0.2">
      <c r="A1279" s="217"/>
      <c r="B1279" s="218"/>
      <c r="C1279" s="265" t="s">
        <v>715</v>
      </c>
      <c r="D1279" s="255"/>
      <c r="E1279" s="256">
        <v>86.52</v>
      </c>
      <c r="F1279" s="220"/>
      <c r="G1279" s="220"/>
      <c r="H1279" s="220"/>
      <c r="I1279" s="220"/>
      <c r="J1279" s="220"/>
      <c r="K1279" s="220"/>
      <c r="L1279" s="220"/>
      <c r="M1279" s="220"/>
      <c r="N1279" s="219"/>
      <c r="O1279" s="219"/>
      <c r="P1279" s="219"/>
      <c r="Q1279" s="219"/>
      <c r="R1279" s="220"/>
      <c r="S1279" s="220"/>
      <c r="T1279" s="220"/>
      <c r="U1279" s="220"/>
      <c r="V1279" s="220"/>
      <c r="W1279" s="220"/>
      <c r="X1279" s="220"/>
      <c r="Y1279" s="220"/>
      <c r="Z1279" s="210"/>
      <c r="AA1279" s="210"/>
      <c r="AB1279" s="210"/>
      <c r="AC1279" s="210"/>
      <c r="AD1279" s="210"/>
      <c r="AE1279" s="210"/>
      <c r="AF1279" s="210"/>
      <c r="AG1279" s="210" t="s">
        <v>356</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3" x14ac:dyDescent="0.2">
      <c r="A1280" s="217"/>
      <c r="B1280" s="218"/>
      <c r="C1280" s="265" t="s">
        <v>716</v>
      </c>
      <c r="D1280" s="255"/>
      <c r="E1280" s="256">
        <v>4.09</v>
      </c>
      <c r="F1280" s="220"/>
      <c r="G1280" s="220"/>
      <c r="H1280" s="220"/>
      <c r="I1280" s="220"/>
      <c r="J1280" s="220"/>
      <c r="K1280" s="220"/>
      <c r="L1280" s="220"/>
      <c r="M1280" s="220"/>
      <c r="N1280" s="219"/>
      <c r="O1280" s="219"/>
      <c r="P1280" s="219"/>
      <c r="Q1280" s="219"/>
      <c r="R1280" s="220"/>
      <c r="S1280" s="220"/>
      <c r="T1280" s="220"/>
      <c r="U1280" s="220"/>
      <c r="V1280" s="220"/>
      <c r="W1280" s="220"/>
      <c r="X1280" s="220"/>
      <c r="Y1280" s="220"/>
      <c r="Z1280" s="210"/>
      <c r="AA1280" s="210"/>
      <c r="AB1280" s="210"/>
      <c r="AC1280" s="210"/>
      <c r="AD1280" s="210"/>
      <c r="AE1280" s="210"/>
      <c r="AF1280" s="210"/>
      <c r="AG1280" s="210" t="s">
        <v>356</v>
      </c>
      <c r="AH1280" s="210">
        <v>0</v>
      </c>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3" x14ac:dyDescent="0.2">
      <c r="A1281" s="217"/>
      <c r="B1281" s="218"/>
      <c r="C1281" s="265" t="s">
        <v>717</v>
      </c>
      <c r="D1281" s="255"/>
      <c r="E1281" s="256">
        <v>16.440000000000001</v>
      </c>
      <c r="F1281" s="220"/>
      <c r="G1281" s="220"/>
      <c r="H1281" s="220"/>
      <c r="I1281" s="220"/>
      <c r="J1281" s="220"/>
      <c r="K1281" s="220"/>
      <c r="L1281" s="220"/>
      <c r="M1281" s="220"/>
      <c r="N1281" s="219"/>
      <c r="O1281" s="219"/>
      <c r="P1281" s="219"/>
      <c r="Q1281" s="219"/>
      <c r="R1281" s="220"/>
      <c r="S1281" s="220"/>
      <c r="T1281" s="220"/>
      <c r="U1281" s="220"/>
      <c r="V1281" s="220"/>
      <c r="W1281" s="220"/>
      <c r="X1281" s="220"/>
      <c r="Y1281" s="220"/>
      <c r="Z1281" s="210"/>
      <c r="AA1281" s="210"/>
      <c r="AB1281" s="210"/>
      <c r="AC1281" s="210"/>
      <c r="AD1281" s="210"/>
      <c r="AE1281" s="210"/>
      <c r="AF1281" s="210"/>
      <c r="AG1281" s="210" t="s">
        <v>356</v>
      </c>
      <c r="AH1281" s="210">
        <v>0</v>
      </c>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3" x14ac:dyDescent="0.2">
      <c r="A1282" s="217"/>
      <c r="B1282" s="218"/>
      <c r="C1282" s="265" t="s">
        <v>735</v>
      </c>
      <c r="D1282" s="255"/>
      <c r="E1282" s="256">
        <v>4.71</v>
      </c>
      <c r="F1282" s="220"/>
      <c r="G1282" s="220"/>
      <c r="H1282" s="220"/>
      <c r="I1282" s="220"/>
      <c r="J1282" s="220"/>
      <c r="K1282" s="220"/>
      <c r="L1282" s="220"/>
      <c r="M1282" s="220"/>
      <c r="N1282" s="219"/>
      <c r="O1282" s="219"/>
      <c r="P1282" s="219"/>
      <c r="Q1282" s="219"/>
      <c r="R1282" s="220"/>
      <c r="S1282" s="220"/>
      <c r="T1282" s="220"/>
      <c r="U1282" s="220"/>
      <c r="V1282" s="220"/>
      <c r="W1282" s="220"/>
      <c r="X1282" s="220"/>
      <c r="Y1282" s="220"/>
      <c r="Z1282" s="210"/>
      <c r="AA1282" s="210"/>
      <c r="AB1282" s="210"/>
      <c r="AC1282" s="210"/>
      <c r="AD1282" s="210"/>
      <c r="AE1282" s="210"/>
      <c r="AF1282" s="210"/>
      <c r="AG1282" s="210" t="s">
        <v>356</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3" x14ac:dyDescent="0.2">
      <c r="A1283" s="217"/>
      <c r="B1283" s="218"/>
      <c r="C1283" s="265" t="s">
        <v>736</v>
      </c>
      <c r="D1283" s="255"/>
      <c r="E1283" s="256">
        <v>1.23</v>
      </c>
      <c r="F1283" s="220"/>
      <c r="G1283" s="220"/>
      <c r="H1283" s="220"/>
      <c r="I1283" s="220"/>
      <c r="J1283" s="220"/>
      <c r="K1283" s="220"/>
      <c r="L1283" s="220"/>
      <c r="M1283" s="220"/>
      <c r="N1283" s="219"/>
      <c r="O1283" s="219"/>
      <c r="P1283" s="219"/>
      <c r="Q1283" s="219"/>
      <c r="R1283" s="220"/>
      <c r="S1283" s="220"/>
      <c r="T1283" s="220"/>
      <c r="U1283" s="220"/>
      <c r="V1283" s="220"/>
      <c r="W1283" s="220"/>
      <c r="X1283" s="220"/>
      <c r="Y1283" s="220"/>
      <c r="Z1283" s="210"/>
      <c r="AA1283" s="210"/>
      <c r="AB1283" s="210"/>
      <c r="AC1283" s="210"/>
      <c r="AD1283" s="210"/>
      <c r="AE1283" s="210"/>
      <c r="AF1283" s="210"/>
      <c r="AG1283" s="210" t="s">
        <v>356</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3" x14ac:dyDescent="0.2">
      <c r="A1284" s="217"/>
      <c r="B1284" s="218"/>
      <c r="C1284" s="265" t="s">
        <v>737</v>
      </c>
      <c r="D1284" s="255"/>
      <c r="E1284" s="256">
        <v>1.25</v>
      </c>
      <c r="F1284" s="220"/>
      <c r="G1284" s="220"/>
      <c r="H1284" s="220"/>
      <c r="I1284" s="220"/>
      <c r="J1284" s="220"/>
      <c r="K1284" s="220"/>
      <c r="L1284" s="220"/>
      <c r="M1284" s="220"/>
      <c r="N1284" s="219"/>
      <c r="O1284" s="219"/>
      <c r="P1284" s="219"/>
      <c r="Q1284" s="219"/>
      <c r="R1284" s="220"/>
      <c r="S1284" s="220"/>
      <c r="T1284" s="220"/>
      <c r="U1284" s="220"/>
      <c r="V1284" s="220"/>
      <c r="W1284" s="220"/>
      <c r="X1284" s="220"/>
      <c r="Y1284" s="220"/>
      <c r="Z1284" s="210"/>
      <c r="AA1284" s="210"/>
      <c r="AB1284" s="210"/>
      <c r="AC1284" s="210"/>
      <c r="AD1284" s="210"/>
      <c r="AE1284" s="210"/>
      <c r="AF1284" s="210"/>
      <c r="AG1284" s="210" t="s">
        <v>356</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3" x14ac:dyDescent="0.2">
      <c r="A1285" s="217"/>
      <c r="B1285" s="218"/>
      <c r="C1285" s="265" t="s">
        <v>738</v>
      </c>
      <c r="D1285" s="255"/>
      <c r="E1285" s="256">
        <v>6.28</v>
      </c>
      <c r="F1285" s="220"/>
      <c r="G1285" s="220"/>
      <c r="H1285" s="220"/>
      <c r="I1285" s="220"/>
      <c r="J1285" s="220"/>
      <c r="K1285" s="220"/>
      <c r="L1285" s="220"/>
      <c r="M1285" s="220"/>
      <c r="N1285" s="219"/>
      <c r="O1285" s="219"/>
      <c r="P1285" s="219"/>
      <c r="Q1285" s="219"/>
      <c r="R1285" s="220"/>
      <c r="S1285" s="220"/>
      <c r="T1285" s="220"/>
      <c r="U1285" s="220"/>
      <c r="V1285" s="220"/>
      <c r="W1285" s="220"/>
      <c r="X1285" s="220"/>
      <c r="Y1285" s="220"/>
      <c r="Z1285" s="210"/>
      <c r="AA1285" s="210"/>
      <c r="AB1285" s="210"/>
      <c r="AC1285" s="210"/>
      <c r="AD1285" s="210"/>
      <c r="AE1285" s="210"/>
      <c r="AF1285" s="210"/>
      <c r="AG1285" s="210" t="s">
        <v>356</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3" x14ac:dyDescent="0.2">
      <c r="A1286" s="217"/>
      <c r="B1286" s="218"/>
      <c r="C1286" s="265" t="s">
        <v>739</v>
      </c>
      <c r="D1286" s="255"/>
      <c r="E1286" s="256">
        <v>4.25</v>
      </c>
      <c r="F1286" s="220"/>
      <c r="G1286" s="220"/>
      <c r="H1286" s="220"/>
      <c r="I1286" s="220"/>
      <c r="J1286" s="220"/>
      <c r="K1286" s="220"/>
      <c r="L1286" s="220"/>
      <c r="M1286" s="220"/>
      <c r="N1286" s="219"/>
      <c r="O1286" s="219"/>
      <c r="P1286" s="219"/>
      <c r="Q1286" s="219"/>
      <c r="R1286" s="220"/>
      <c r="S1286" s="220"/>
      <c r="T1286" s="220"/>
      <c r="U1286" s="220"/>
      <c r="V1286" s="220"/>
      <c r="W1286" s="220"/>
      <c r="X1286" s="220"/>
      <c r="Y1286" s="220"/>
      <c r="Z1286" s="210"/>
      <c r="AA1286" s="210"/>
      <c r="AB1286" s="210"/>
      <c r="AC1286" s="210"/>
      <c r="AD1286" s="210"/>
      <c r="AE1286" s="210"/>
      <c r="AF1286" s="210"/>
      <c r="AG1286" s="210" t="s">
        <v>356</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3" x14ac:dyDescent="0.2">
      <c r="A1287" s="217"/>
      <c r="B1287" s="218"/>
      <c r="C1287" s="265" t="s">
        <v>740</v>
      </c>
      <c r="D1287" s="255"/>
      <c r="E1287" s="256">
        <v>1.96</v>
      </c>
      <c r="F1287" s="220"/>
      <c r="G1287" s="220"/>
      <c r="H1287" s="220"/>
      <c r="I1287" s="220"/>
      <c r="J1287" s="220"/>
      <c r="K1287" s="220"/>
      <c r="L1287" s="220"/>
      <c r="M1287" s="220"/>
      <c r="N1287" s="219"/>
      <c r="O1287" s="219"/>
      <c r="P1287" s="219"/>
      <c r="Q1287" s="219"/>
      <c r="R1287" s="220"/>
      <c r="S1287" s="220"/>
      <c r="T1287" s="220"/>
      <c r="U1287" s="220"/>
      <c r="V1287" s="220"/>
      <c r="W1287" s="220"/>
      <c r="X1287" s="220"/>
      <c r="Y1287" s="220"/>
      <c r="Z1287" s="210"/>
      <c r="AA1287" s="210"/>
      <c r="AB1287" s="210"/>
      <c r="AC1287" s="210"/>
      <c r="AD1287" s="210"/>
      <c r="AE1287" s="210"/>
      <c r="AF1287" s="210"/>
      <c r="AG1287" s="210" t="s">
        <v>356</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3" x14ac:dyDescent="0.2">
      <c r="A1288" s="217"/>
      <c r="B1288" s="218"/>
      <c r="C1288" s="265" t="s">
        <v>741</v>
      </c>
      <c r="D1288" s="255"/>
      <c r="E1288" s="256">
        <v>6.76</v>
      </c>
      <c r="F1288" s="220"/>
      <c r="G1288" s="220"/>
      <c r="H1288" s="220"/>
      <c r="I1288" s="220"/>
      <c r="J1288" s="220"/>
      <c r="K1288" s="220"/>
      <c r="L1288" s="220"/>
      <c r="M1288" s="220"/>
      <c r="N1288" s="219"/>
      <c r="O1288" s="219"/>
      <c r="P1288" s="219"/>
      <c r="Q1288" s="219"/>
      <c r="R1288" s="220"/>
      <c r="S1288" s="220"/>
      <c r="T1288" s="220"/>
      <c r="U1288" s="220"/>
      <c r="V1288" s="220"/>
      <c r="W1288" s="220"/>
      <c r="X1288" s="220"/>
      <c r="Y1288" s="220"/>
      <c r="Z1288" s="210"/>
      <c r="AA1288" s="210"/>
      <c r="AB1288" s="210"/>
      <c r="AC1288" s="210"/>
      <c r="AD1288" s="210"/>
      <c r="AE1288" s="210"/>
      <c r="AF1288" s="210"/>
      <c r="AG1288" s="210" t="s">
        <v>356</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3" x14ac:dyDescent="0.2">
      <c r="A1289" s="217"/>
      <c r="B1289" s="218"/>
      <c r="C1289" s="265" t="s">
        <v>718</v>
      </c>
      <c r="D1289" s="255"/>
      <c r="E1289" s="256">
        <v>11.35</v>
      </c>
      <c r="F1289" s="220"/>
      <c r="G1289" s="220"/>
      <c r="H1289" s="220"/>
      <c r="I1289" s="220"/>
      <c r="J1289" s="220"/>
      <c r="K1289" s="220"/>
      <c r="L1289" s="220"/>
      <c r="M1289" s="220"/>
      <c r="N1289" s="219"/>
      <c r="O1289" s="219"/>
      <c r="P1289" s="219"/>
      <c r="Q1289" s="219"/>
      <c r="R1289" s="220"/>
      <c r="S1289" s="220"/>
      <c r="T1289" s="220"/>
      <c r="U1289" s="220"/>
      <c r="V1289" s="220"/>
      <c r="W1289" s="220"/>
      <c r="X1289" s="220"/>
      <c r="Y1289" s="220"/>
      <c r="Z1289" s="210"/>
      <c r="AA1289" s="210"/>
      <c r="AB1289" s="210"/>
      <c r="AC1289" s="210"/>
      <c r="AD1289" s="210"/>
      <c r="AE1289" s="210"/>
      <c r="AF1289" s="210"/>
      <c r="AG1289" s="210" t="s">
        <v>356</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3" x14ac:dyDescent="0.2">
      <c r="A1290" s="217"/>
      <c r="B1290" s="218"/>
      <c r="C1290" s="265" t="s">
        <v>742</v>
      </c>
      <c r="D1290" s="255"/>
      <c r="E1290" s="256">
        <v>1.84</v>
      </c>
      <c r="F1290" s="220"/>
      <c r="G1290" s="220"/>
      <c r="H1290" s="220"/>
      <c r="I1290" s="220"/>
      <c r="J1290" s="220"/>
      <c r="K1290" s="220"/>
      <c r="L1290" s="220"/>
      <c r="M1290" s="220"/>
      <c r="N1290" s="219"/>
      <c r="O1290" s="219"/>
      <c r="P1290" s="219"/>
      <c r="Q1290" s="219"/>
      <c r="R1290" s="220"/>
      <c r="S1290" s="220"/>
      <c r="T1290" s="220"/>
      <c r="U1290" s="220"/>
      <c r="V1290" s="220"/>
      <c r="W1290" s="220"/>
      <c r="X1290" s="220"/>
      <c r="Y1290" s="220"/>
      <c r="Z1290" s="210"/>
      <c r="AA1290" s="210"/>
      <c r="AB1290" s="210"/>
      <c r="AC1290" s="210"/>
      <c r="AD1290" s="210"/>
      <c r="AE1290" s="210"/>
      <c r="AF1290" s="210"/>
      <c r="AG1290" s="210" t="s">
        <v>356</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outlineLevel="3" x14ac:dyDescent="0.2">
      <c r="A1291" s="217"/>
      <c r="B1291" s="218"/>
      <c r="C1291" s="265" t="s">
        <v>743</v>
      </c>
      <c r="D1291" s="255"/>
      <c r="E1291" s="256">
        <v>2.48</v>
      </c>
      <c r="F1291" s="220"/>
      <c r="G1291" s="220"/>
      <c r="H1291" s="220"/>
      <c r="I1291" s="220"/>
      <c r="J1291" s="220"/>
      <c r="K1291" s="220"/>
      <c r="L1291" s="220"/>
      <c r="M1291" s="220"/>
      <c r="N1291" s="219"/>
      <c r="O1291" s="219"/>
      <c r="P1291" s="219"/>
      <c r="Q1291" s="219"/>
      <c r="R1291" s="220"/>
      <c r="S1291" s="220"/>
      <c r="T1291" s="220"/>
      <c r="U1291" s="220"/>
      <c r="V1291" s="220"/>
      <c r="W1291" s="220"/>
      <c r="X1291" s="220"/>
      <c r="Y1291" s="220"/>
      <c r="Z1291" s="210"/>
      <c r="AA1291" s="210"/>
      <c r="AB1291" s="210"/>
      <c r="AC1291" s="210"/>
      <c r="AD1291" s="210"/>
      <c r="AE1291" s="210"/>
      <c r="AF1291" s="210"/>
      <c r="AG1291" s="210" t="s">
        <v>356</v>
      </c>
      <c r="AH1291" s="210">
        <v>0</v>
      </c>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3" x14ac:dyDescent="0.2">
      <c r="A1292" s="217"/>
      <c r="B1292" s="218"/>
      <c r="C1292" s="265" t="s">
        <v>719</v>
      </c>
      <c r="D1292" s="255"/>
      <c r="E1292" s="256">
        <v>6.55</v>
      </c>
      <c r="F1292" s="220"/>
      <c r="G1292" s="220"/>
      <c r="H1292" s="220"/>
      <c r="I1292" s="220"/>
      <c r="J1292" s="220"/>
      <c r="K1292" s="220"/>
      <c r="L1292" s="220"/>
      <c r="M1292" s="220"/>
      <c r="N1292" s="219"/>
      <c r="O1292" s="219"/>
      <c r="P1292" s="219"/>
      <c r="Q1292" s="219"/>
      <c r="R1292" s="220"/>
      <c r="S1292" s="220"/>
      <c r="T1292" s="220"/>
      <c r="U1292" s="220"/>
      <c r="V1292" s="220"/>
      <c r="W1292" s="220"/>
      <c r="X1292" s="220"/>
      <c r="Y1292" s="220"/>
      <c r="Z1292" s="210"/>
      <c r="AA1292" s="210"/>
      <c r="AB1292" s="210"/>
      <c r="AC1292" s="210"/>
      <c r="AD1292" s="210"/>
      <c r="AE1292" s="210"/>
      <c r="AF1292" s="210"/>
      <c r="AG1292" s="210" t="s">
        <v>356</v>
      </c>
      <c r="AH1292" s="210">
        <v>0</v>
      </c>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3" x14ac:dyDescent="0.2">
      <c r="A1293" s="217"/>
      <c r="B1293" s="218"/>
      <c r="C1293" s="265" t="s">
        <v>720</v>
      </c>
      <c r="D1293" s="255"/>
      <c r="E1293" s="256">
        <v>6.37</v>
      </c>
      <c r="F1293" s="220"/>
      <c r="G1293" s="220"/>
      <c r="H1293" s="220"/>
      <c r="I1293" s="220"/>
      <c r="J1293" s="220"/>
      <c r="K1293" s="220"/>
      <c r="L1293" s="220"/>
      <c r="M1293" s="220"/>
      <c r="N1293" s="219"/>
      <c r="O1293" s="219"/>
      <c r="P1293" s="219"/>
      <c r="Q1293" s="219"/>
      <c r="R1293" s="220"/>
      <c r="S1293" s="220"/>
      <c r="T1293" s="220"/>
      <c r="U1293" s="220"/>
      <c r="V1293" s="220"/>
      <c r="W1293" s="220"/>
      <c r="X1293" s="220"/>
      <c r="Y1293" s="220"/>
      <c r="Z1293" s="210"/>
      <c r="AA1293" s="210"/>
      <c r="AB1293" s="210"/>
      <c r="AC1293" s="210"/>
      <c r="AD1293" s="210"/>
      <c r="AE1293" s="210"/>
      <c r="AF1293" s="210"/>
      <c r="AG1293" s="210" t="s">
        <v>356</v>
      </c>
      <c r="AH1293" s="210">
        <v>0</v>
      </c>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3" x14ac:dyDescent="0.2">
      <c r="A1294" s="217"/>
      <c r="B1294" s="218"/>
      <c r="C1294" s="265" t="s">
        <v>744</v>
      </c>
      <c r="D1294" s="255"/>
      <c r="E1294" s="256">
        <v>2.44</v>
      </c>
      <c r="F1294" s="220"/>
      <c r="G1294" s="220"/>
      <c r="H1294" s="220"/>
      <c r="I1294" s="220"/>
      <c r="J1294" s="220"/>
      <c r="K1294" s="220"/>
      <c r="L1294" s="220"/>
      <c r="M1294" s="220"/>
      <c r="N1294" s="219"/>
      <c r="O1294" s="219"/>
      <c r="P1294" s="219"/>
      <c r="Q1294" s="219"/>
      <c r="R1294" s="220"/>
      <c r="S1294" s="220"/>
      <c r="T1294" s="220"/>
      <c r="U1294" s="220"/>
      <c r="V1294" s="220"/>
      <c r="W1294" s="220"/>
      <c r="X1294" s="220"/>
      <c r="Y1294" s="220"/>
      <c r="Z1294" s="210"/>
      <c r="AA1294" s="210"/>
      <c r="AB1294" s="210"/>
      <c r="AC1294" s="210"/>
      <c r="AD1294" s="210"/>
      <c r="AE1294" s="210"/>
      <c r="AF1294" s="210"/>
      <c r="AG1294" s="210" t="s">
        <v>356</v>
      </c>
      <c r="AH1294" s="210">
        <v>0</v>
      </c>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3" x14ac:dyDescent="0.2">
      <c r="A1295" s="217"/>
      <c r="B1295" s="218"/>
      <c r="C1295" s="265" t="s">
        <v>732</v>
      </c>
      <c r="D1295" s="255"/>
      <c r="E1295" s="256">
        <v>9.42</v>
      </c>
      <c r="F1295" s="220"/>
      <c r="G1295" s="220"/>
      <c r="H1295" s="220"/>
      <c r="I1295" s="220"/>
      <c r="J1295" s="220"/>
      <c r="K1295" s="220"/>
      <c r="L1295" s="220"/>
      <c r="M1295" s="220"/>
      <c r="N1295" s="219"/>
      <c r="O1295" s="219"/>
      <c r="P1295" s="219"/>
      <c r="Q1295" s="219"/>
      <c r="R1295" s="220"/>
      <c r="S1295" s="220"/>
      <c r="T1295" s="220"/>
      <c r="U1295" s="220"/>
      <c r="V1295" s="220"/>
      <c r="W1295" s="220"/>
      <c r="X1295" s="220"/>
      <c r="Y1295" s="220"/>
      <c r="Z1295" s="210"/>
      <c r="AA1295" s="210"/>
      <c r="AB1295" s="210"/>
      <c r="AC1295" s="210"/>
      <c r="AD1295" s="210"/>
      <c r="AE1295" s="210"/>
      <c r="AF1295" s="210"/>
      <c r="AG1295" s="210" t="s">
        <v>356</v>
      </c>
      <c r="AH1295" s="210">
        <v>0</v>
      </c>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outlineLevel="3" x14ac:dyDescent="0.2">
      <c r="A1296" s="217"/>
      <c r="B1296" s="218"/>
      <c r="C1296" s="265" t="s">
        <v>733</v>
      </c>
      <c r="D1296" s="255"/>
      <c r="E1296" s="256">
        <v>3.46</v>
      </c>
      <c r="F1296" s="220"/>
      <c r="G1296" s="220"/>
      <c r="H1296" s="220"/>
      <c r="I1296" s="220"/>
      <c r="J1296" s="220"/>
      <c r="K1296" s="220"/>
      <c r="L1296" s="220"/>
      <c r="M1296" s="220"/>
      <c r="N1296" s="219"/>
      <c r="O1296" s="219"/>
      <c r="P1296" s="219"/>
      <c r="Q1296" s="219"/>
      <c r="R1296" s="220"/>
      <c r="S1296" s="220"/>
      <c r="T1296" s="220"/>
      <c r="U1296" s="220"/>
      <c r="V1296" s="220"/>
      <c r="W1296" s="220"/>
      <c r="X1296" s="220"/>
      <c r="Y1296" s="220"/>
      <c r="Z1296" s="210"/>
      <c r="AA1296" s="210"/>
      <c r="AB1296" s="210"/>
      <c r="AC1296" s="210"/>
      <c r="AD1296" s="210"/>
      <c r="AE1296" s="210"/>
      <c r="AF1296" s="210"/>
      <c r="AG1296" s="210" t="s">
        <v>356</v>
      </c>
      <c r="AH1296" s="210">
        <v>0</v>
      </c>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3" x14ac:dyDescent="0.2">
      <c r="A1297" s="217"/>
      <c r="B1297" s="218"/>
      <c r="C1297" s="265" t="s">
        <v>745</v>
      </c>
      <c r="D1297" s="255"/>
      <c r="E1297" s="256">
        <v>1.42</v>
      </c>
      <c r="F1297" s="220"/>
      <c r="G1297" s="220"/>
      <c r="H1297" s="220"/>
      <c r="I1297" s="220"/>
      <c r="J1297" s="220"/>
      <c r="K1297" s="220"/>
      <c r="L1297" s="220"/>
      <c r="M1297" s="220"/>
      <c r="N1297" s="219"/>
      <c r="O1297" s="219"/>
      <c r="P1297" s="219"/>
      <c r="Q1297" s="219"/>
      <c r="R1297" s="220"/>
      <c r="S1297" s="220"/>
      <c r="T1297" s="220"/>
      <c r="U1297" s="220"/>
      <c r="V1297" s="220"/>
      <c r="W1297" s="220"/>
      <c r="X1297" s="220"/>
      <c r="Y1297" s="220"/>
      <c r="Z1297" s="210"/>
      <c r="AA1297" s="210"/>
      <c r="AB1297" s="210"/>
      <c r="AC1297" s="210"/>
      <c r="AD1297" s="210"/>
      <c r="AE1297" s="210"/>
      <c r="AF1297" s="210"/>
      <c r="AG1297" s="210" t="s">
        <v>356</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3" x14ac:dyDescent="0.2">
      <c r="A1298" s="217"/>
      <c r="B1298" s="218"/>
      <c r="C1298" s="265" t="s">
        <v>729</v>
      </c>
      <c r="D1298" s="255"/>
      <c r="E1298" s="256">
        <v>39.65</v>
      </c>
      <c r="F1298" s="220"/>
      <c r="G1298" s="220"/>
      <c r="H1298" s="220"/>
      <c r="I1298" s="220"/>
      <c r="J1298" s="220"/>
      <c r="K1298" s="220"/>
      <c r="L1298" s="220"/>
      <c r="M1298" s="220"/>
      <c r="N1298" s="219"/>
      <c r="O1298" s="219"/>
      <c r="P1298" s="219"/>
      <c r="Q1298" s="219"/>
      <c r="R1298" s="220"/>
      <c r="S1298" s="220"/>
      <c r="T1298" s="220"/>
      <c r="U1298" s="220"/>
      <c r="V1298" s="220"/>
      <c r="W1298" s="220"/>
      <c r="X1298" s="220"/>
      <c r="Y1298" s="220"/>
      <c r="Z1298" s="210"/>
      <c r="AA1298" s="210"/>
      <c r="AB1298" s="210"/>
      <c r="AC1298" s="210"/>
      <c r="AD1298" s="210"/>
      <c r="AE1298" s="210"/>
      <c r="AF1298" s="210"/>
      <c r="AG1298" s="210" t="s">
        <v>356</v>
      </c>
      <c r="AH1298" s="210">
        <v>0</v>
      </c>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3" x14ac:dyDescent="0.2">
      <c r="A1299" s="217"/>
      <c r="B1299" s="218"/>
      <c r="C1299" s="265" t="s">
        <v>730</v>
      </c>
      <c r="D1299" s="255"/>
      <c r="E1299" s="256">
        <v>10.96</v>
      </c>
      <c r="F1299" s="220"/>
      <c r="G1299" s="220"/>
      <c r="H1299" s="220"/>
      <c r="I1299" s="220"/>
      <c r="J1299" s="220"/>
      <c r="K1299" s="220"/>
      <c r="L1299" s="220"/>
      <c r="M1299" s="220"/>
      <c r="N1299" s="219"/>
      <c r="O1299" s="219"/>
      <c r="P1299" s="219"/>
      <c r="Q1299" s="219"/>
      <c r="R1299" s="220"/>
      <c r="S1299" s="220"/>
      <c r="T1299" s="220"/>
      <c r="U1299" s="220"/>
      <c r="V1299" s="220"/>
      <c r="W1299" s="220"/>
      <c r="X1299" s="220"/>
      <c r="Y1299" s="220"/>
      <c r="Z1299" s="210"/>
      <c r="AA1299" s="210"/>
      <c r="AB1299" s="210"/>
      <c r="AC1299" s="210"/>
      <c r="AD1299" s="210"/>
      <c r="AE1299" s="210"/>
      <c r="AF1299" s="210"/>
      <c r="AG1299" s="210" t="s">
        <v>356</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3" x14ac:dyDescent="0.2">
      <c r="A1300" s="217"/>
      <c r="B1300" s="218"/>
      <c r="C1300" s="265" t="s">
        <v>731</v>
      </c>
      <c r="D1300" s="255"/>
      <c r="E1300" s="256">
        <v>10.96</v>
      </c>
      <c r="F1300" s="220"/>
      <c r="G1300" s="220"/>
      <c r="H1300" s="220"/>
      <c r="I1300" s="220"/>
      <c r="J1300" s="220"/>
      <c r="K1300" s="220"/>
      <c r="L1300" s="220"/>
      <c r="M1300" s="220"/>
      <c r="N1300" s="219"/>
      <c r="O1300" s="219"/>
      <c r="P1300" s="219"/>
      <c r="Q1300" s="219"/>
      <c r="R1300" s="220"/>
      <c r="S1300" s="220"/>
      <c r="T1300" s="220"/>
      <c r="U1300" s="220"/>
      <c r="V1300" s="220"/>
      <c r="W1300" s="220"/>
      <c r="X1300" s="220"/>
      <c r="Y1300" s="220"/>
      <c r="Z1300" s="210"/>
      <c r="AA1300" s="210"/>
      <c r="AB1300" s="210"/>
      <c r="AC1300" s="210"/>
      <c r="AD1300" s="210"/>
      <c r="AE1300" s="210"/>
      <c r="AF1300" s="210"/>
      <c r="AG1300" s="210" t="s">
        <v>356</v>
      </c>
      <c r="AH1300" s="210">
        <v>0</v>
      </c>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3" x14ac:dyDescent="0.2">
      <c r="A1301" s="217"/>
      <c r="B1301" s="218"/>
      <c r="C1301" s="265" t="s">
        <v>746</v>
      </c>
      <c r="D1301" s="255"/>
      <c r="E1301" s="256">
        <v>8.0299999999999994</v>
      </c>
      <c r="F1301" s="220"/>
      <c r="G1301" s="220"/>
      <c r="H1301" s="220"/>
      <c r="I1301" s="220"/>
      <c r="J1301" s="220"/>
      <c r="K1301" s="220"/>
      <c r="L1301" s="220"/>
      <c r="M1301" s="220"/>
      <c r="N1301" s="219"/>
      <c r="O1301" s="219"/>
      <c r="P1301" s="219"/>
      <c r="Q1301" s="219"/>
      <c r="R1301" s="220"/>
      <c r="S1301" s="220"/>
      <c r="T1301" s="220"/>
      <c r="U1301" s="220"/>
      <c r="V1301" s="220"/>
      <c r="W1301" s="220"/>
      <c r="X1301" s="220"/>
      <c r="Y1301" s="220"/>
      <c r="Z1301" s="210"/>
      <c r="AA1301" s="210"/>
      <c r="AB1301" s="210"/>
      <c r="AC1301" s="210"/>
      <c r="AD1301" s="210"/>
      <c r="AE1301" s="210"/>
      <c r="AF1301" s="210"/>
      <c r="AG1301" s="210" t="s">
        <v>356</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3" x14ac:dyDescent="0.2">
      <c r="A1302" s="217"/>
      <c r="B1302" s="218"/>
      <c r="C1302" s="265" t="s">
        <v>747</v>
      </c>
      <c r="D1302" s="255"/>
      <c r="E1302" s="256">
        <v>7.15</v>
      </c>
      <c r="F1302" s="220"/>
      <c r="G1302" s="220"/>
      <c r="H1302" s="220"/>
      <c r="I1302" s="220"/>
      <c r="J1302" s="220"/>
      <c r="K1302" s="220"/>
      <c r="L1302" s="220"/>
      <c r="M1302" s="220"/>
      <c r="N1302" s="219"/>
      <c r="O1302" s="219"/>
      <c r="P1302" s="219"/>
      <c r="Q1302" s="219"/>
      <c r="R1302" s="220"/>
      <c r="S1302" s="220"/>
      <c r="T1302" s="220"/>
      <c r="U1302" s="220"/>
      <c r="V1302" s="220"/>
      <c r="W1302" s="220"/>
      <c r="X1302" s="220"/>
      <c r="Y1302" s="220"/>
      <c r="Z1302" s="210"/>
      <c r="AA1302" s="210"/>
      <c r="AB1302" s="210"/>
      <c r="AC1302" s="210"/>
      <c r="AD1302" s="210"/>
      <c r="AE1302" s="210"/>
      <c r="AF1302" s="210"/>
      <c r="AG1302" s="210" t="s">
        <v>356</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3" x14ac:dyDescent="0.2">
      <c r="A1303" s="217"/>
      <c r="B1303" s="218"/>
      <c r="C1303" s="265" t="s">
        <v>748</v>
      </c>
      <c r="D1303" s="255"/>
      <c r="E1303" s="256">
        <v>1.65</v>
      </c>
      <c r="F1303" s="220"/>
      <c r="G1303" s="220"/>
      <c r="H1303" s="220"/>
      <c r="I1303" s="220"/>
      <c r="J1303" s="220"/>
      <c r="K1303" s="220"/>
      <c r="L1303" s="220"/>
      <c r="M1303" s="220"/>
      <c r="N1303" s="219"/>
      <c r="O1303" s="219"/>
      <c r="P1303" s="219"/>
      <c r="Q1303" s="219"/>
      <c r="R1303" s="220"/>
      <c r="S1303" s="220"/>
      <c r="T1303" s="220"/>
      <c r="U1303" s="220"/>
      <c r="V1303" s="220"/>
      <c r="W1303" s="220"/>
      <c r="X1303" s="220"/>
      <c r="Y1303" s="220"/>
      <c r="Z1303" s="210"/>
      <c r="AA1303" s="210"/>
      <c r="AB1303" s="210"/>
      <c r="AC1303" s="210"/>
      <c r="AD1303" s="210"/>
      <c r="AE1303" s="210"/>
      <c r="AF1303" s="210"/>
      <c r="AG1303" s="210" t="s">
        <v>356</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3" x14ac:dyDescent="0.2">
      <c r="A1304" s="217"/>
      <c r="B1304" s="218"/>
      <c r="C1304" s="265" t="s">
        <v>749</v>
      </c>
      <c r="D1304" s="255"/>
      <c r="E1304" s="256">
        <v>1.63</v>
      </c>
      <c r="F1304" s="220"/>
      <c r="G1304" s="220"/>
      <c r="H1304" s="220"/>
      <c r="I1304" s="220"/>
      <c r="J1304" s="220"/>
      <c r="K1304" s="220"/>
      <c r="L1304" s="220"/>
      <c r="M1304" s="220"/>
      <c r="N1304" s="219"/>
      <c r="O1304" s="219"/>
      <c r="P1304" s="219"/>
      <c r="Q1304" s="219"/>
      <c r="R1304" s="220"/>
      <c r="S1304" s="220"/>
      <c r="T1304" s="220"/>
      <c r="U1304" s="220"/>
      <c r="V1304" s="220"/>
      <c r="W1304" s="220"/>
      <c r="X1304" s="220"/>
      <c r="Y1304" s="220"/>
      <c r="Z1304" s="210"/>
      <c r="AA1304" s="210"/>
      <c r="AB1304" s="210"/>
      <c r="AC1304" s="210"/>
      <c r="AD1304" s="210"/>
      <c r="AE1304" s="210"/>
      <c r="AF1304" s="210"/>
      <c r="AG1304" s="210" t="s">
        <v>356</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3" x14ac:dyDescent="0.2">
      <c r="A1305" s="217"/>
      <c r="B1305" s="218"/>
      <c r="C1305" s="265" t="s">
        <v>727</v>
      </c>
      <c r="D1305" s="255"/>
      <c r="E1305" s="256">
        <v>10.96</v>
      </c>
      <c r="F1305" s="220"/>
      <c r="G1305" s="220"/>
      <c r="H1305" s="220"/>
      <c r="I1305" s="220"/>
      <c r="J1305" s="220"/>
      <c r="K1305" s="220"/>
      <c r="L1305" s="220"/>
      <c r="M1305" s="220"/>
      <c r="N1305" s="219"/>
      <c r="O1305" s="219"/>
      <c r="P1305" s="219"/>
      <c r="Q1305" s="219"/>
      <c r="R1305" s="220"/>
      <c r="S1305" s="220"/>
      <c r="T1305" s="220"/>
      <c r="U1305" s="220"/>
      <c r="V1305" s="220"/>
      <c r="W1305" s="220"/>
      <c r="X1305" s="220"/>
      <c r="Y1305" s="220"/>
      <c r="Z1305" s="210"/>
      <c r="AA1305" s="210"/>
      <c r="AB1305" s="210"/>
      <c r="AC1305" s="210"/>
      <c r="AD1305" s="210"/>
      <c r="AE1305" s="210"/>
      <c r="AF1305" s="210"/>
      <c r="AG1305" s="210" t="s">
        <v>356</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3" x14ac:dyDescent="0.2">
      <c r="A1306" s="217"/>
      <c r="B1306" s="218"/>
      <c r="C1306" s="265" t="s">
        <v>728</v>
      </c>
      <c r="D1306" s="255"/>
      <c r="E1306" s="256">
        <v>10.96</v>
      </c>
      <c r="F1306" s="220"/>
      <c r="G1306" s="220"/>
      <c r="H1306" s="220"/>
      <c r="I1306" s="220"/>
      <c r="J1306" s="220"/>
      <c r="K1306" s="220"/>
      <c r="L1306" s="220"/>
      <c r="M1306" s="220"/>
      <c r="N1306" s="219"/>
      <c r="O1306" s="219"/>
      <c r="P1306" s="219"/>
      <c r="Q1306" s="219"/>
      <c r="R1306" s="220"/>
      <c r="S1306" s="220"/>
      <c r="T1306" s="220"/>
      <c r="U1306" s="220"/>
      <c r="V1306" s="220"/>
      <c r="W1306" s="220"/>
      <c r="X1306" s="220"/>
      <c r="Y1306" s="220"/>
      <c r="Z1306" s="210"/>
      <c r="AA1306" s="210"/>
      <c r="AB1306" s="210"/>
      <c r="AC1306" s="210"/>
      <c r="AD1306" s="210"/>
      <c r="AE1306" s="210"/>
      <c r="AF1306" s="210"/>
      <c r="AG1306" s="210" t="s">
        <v>356</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3" x14ac:dyDescent="0.2">
      <c r="A1307" s="217"/>
      <c r="B1307" s="218"/>
      <c r="C1307" s="265" t="s">
        <v>750</v>
      </c>
      <c r="D1307" s="255"/>
      <c r="E1307" s="256">
        <v>8.0299999999999994</v>
      </c>
      <c r="F1307" s="220"/>
      <c r="G1307" s="220"/>
      <c r="H1307" s="220"/>
      <c r="I1307" s="220"/>
      <c r="J1307" s="220"/>
      <c r="K1307" s="220"/>
      <c r="L1307" s="220"/>
      <c r="M1307" s="220"/>
      <c r="N1307" s="219"/>
      <c r="O1307" s="219"/>
      <c r="P1307" s="219"/>
      <c r="Q1307" s="219"/>
      <c r="R1307" s="220"/>
      <c r="S1307" s="220"/>
      <c r="T1307" s="220"/>
      <c r="U1307" s="220"/>
      <c r="V1307" s="220"/>
      <c r="W1307" s="220"/>
      <c r="X1307" s="220"/>
      <c r="Y1307" s="220"/>
      <c r="Z1307" s="210"/>
      <c r="AA1307" s="210"/>
      <c r="AB1307" s="210"/>
      <c r="AC1307" s="210"/>
      <c r="AD1307" s="210"/>
      <c r="AE1307" s="210"/>
      <c r="AF1307" s="210"/>
      <c r="AG1307" s="210" t="s">
        <v>356</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3" x14ac:dyDescent="0.2">
      <c r="A1308" s="217"/>
      <c r="B1308" s="218"/>
      <c r="C1308" s="265" t="s">
        <v>751</v>
      </c>
      <c r="D1308" s="255"/>
      <c r="E1308" s="256">
        <v>7.15</v>
      </c>
      <c r="F1308" s="220"/>
      <c r="G1308" s="220"/>
      <c r="H1308" s="220"/>
      <c r="I1308" s="220"/>
      <c r="J1308" s="220"/>
      <c r="K1308" s="220"/>
      <c r="L1308" s="220"/>
      <c r="M1308" s="220"/>
      <c r="N1308" s="219"/>
      <c r="O1308" s="219"/>
      <c r="P1308" s="219"/>
      <c r="Q1308" s="219"/>
      <c r="R1308" s="220"/>
      <c r="S1308" s="220"/>
      <c r="T1308" s="220"/>
      <c r="U1308" s="220"/>
      <c r="V1308" s="220"/>
      <c r="W1308" s="220"/>
      <c r="X1308" s="220"/>
      <c r="Y1308" s="220"/>
      <c r="Z1308" s="210"/>
      <c r="AA1308" s="210"/>
      <c r="AB1308" s="210"/>
      <c r="AC1308" s="210"/>
      <c r="AD1308" s="210"/>
      <c r="AE1308" s="210"/>
      <c r="AF1308" s="210"/>
      <c r="AG1308" s="210" t="s">
        <v>356</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3" x14ac:dyDescent="0.2">
      <c r="A1309" s="217"/>
      <c r="B1309" s="218"/>
      <c r="C1309" s="265" t="s">
        <v>752</v>
      </c>
      <c r="D1309" s="255"/>
      <c r="E1309" s="256">
        <v>1.65</v>
      </c>
      <c r="F1309" s="220"/>
      <c r="G1309" s="220"/>
      <c r="H1309" s="220"/>
      <c r="I1309" s="220"/>
      <c r="J1309" s="220"/>
      <c r="K1309" s="220"/>
      <c r="L1309" s="220"/>
      <c r="M1309" s="220"/>
      <c r="N1309" s="219"/>
      <c r="O1309" s="219"/>
      <c r="P1309" s="219"/>
      <c r="Q1309" s="219"/>
      <c r="R1309" s="220"/>
      <c r="S1309" s="220"/>
      <c r="T1309" s="220"/>
      <c r="U1309" s="220"/>
      <c r="V1309" s="220"/>
      <c r="W1309" s="220"/>
      <c r="X1309" s="220"/>
      <c r="Y1309" s="220"/>
      <c r="Z1309" s="210"/>
      <c r="AA1309" s="210"/>
      <c r="AB1309" s="210"/>
      <c r="AC1309" s="210"/>
      <c r="AD1309" s="210"/>
      <c r="AE1309" s="210"/>
      <c r="AF1309" s="210"/>
      <c r="AG1309" s="210" t="s">
        <v>356</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3" x14ac:dyDescent="0.2">
      <c r="A1310" s="217"/>
      <c r="B1310" s="218"/>
      <c r="C1310" s="265" t="s">
        <v>753</v>
      </c>
      <c r="D1310" s="255"/>
      <c r="E1310" s="256">
        <v>1.65</v>
      </c>
      <c r="F1310" s="220"/>
      <c r="G1310" s="220"/>
      <c r="H1310" s="220"/>
      <c r="I1310" s="220"/>
      <c r="J1310" s="220"/>
      <c r="K1310" s="220"/>
      <c r="L1310" s="220"/>
      <c r="M1310" s="220"/>
      <c r="N1310" s="219"/>
      <c r="O1310" s="219"/>
      <c r="P1310" s="219"/>
      <c r="Q1310" s="219"/>
      <c r="R1310" s="220"/>
      <c r="S1310" s="220"/>
      <c r="T1310" s="220"/>
      <c r="U1310" s="220"/>
      <c r="V1310" s="220"/>
      <c r="W1310" s="220"/>
      <c r="X1310" s="220"/>
      <c r="Y1310" s="220"/>
      <c r="Z1310" s="210"/>
      <c r="AA1310" s="210"/>
      <c r="AB1310" s="210"/>
      <c r="AC1310" s="210"/>
      <c r="AD1310" s="210"/>
      <c r="AE1310" s="210"/>
      <c r="AF1310" s="210"/>
      <c r="AG1310" s="210" t="s">
        <v>356</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outlineLevel="3" x14ac:dyDescent="0.2">
      <c r="A1311" s="217"/>
      <c r="B1311" s="218"/>
      <c r="C1311" s="265" t="s">
        <v>725</v>
      </c>
      <c r="D1311" s="255"/>
      <c r="E1311" s="256">
        <v>12.3</v>
      </c>
      <c r="F1311" s="220"/>
      <c r="G1311" s="220"/>
      <c r="H1311" s="220"/>
      <c r="I1311" s="220"/>
      <c r="J1311" s="220"/>
      <c r="K1311" s="220"/>
      <c r="L1311" s="220"/>
      <c r="M1311" s="220"/>
      <c r="N1311" s="219"/>
      <c r="O1311" s="219"/>
      <c r="P1311" s="219"/>
      <c r="Q1311" s="219"/>
      <c r="R1311" s="220"/>
      <c r="S1311" s="220"/>
      <c r="T1311" s="220"/>
      <c r="U1311" s="220"/>
      <c r="V1311" s="220"/>
      <c r="W1311" s="220"/>
      <c r="X1311" s="220"/>
      <c r="Y1311" s="220"/>
      <c r="Z1311" s="210"/>
      <c r="AA1311" s="210"/>
      <c r="AB1311" s="210"/>
      <c r="AC1311" s="210"/>
      <c r="AD1311" s="210"/>
      <c r="AE1311" s="210"/>
      <c r="AF1311" s="210"/>
      <c r="AG1311" s="210" t="s">
        <v>356</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3" x14ac:dyDescent="0.2">
      <c r="A1312" s="217"/>
      <c r="B1312" s="218"/>
      <c r="C1312" s="265" t="s">
        <v>726</v>
      </c>
      <c r="D1312" s="255"/>
      <c r="E1312" s="256">
        <v>18.11</v>
      </c>
      <c r="F1312" s="220"/>
      <c r="G1312" s="220"/>
      <c r="H1312" s="220"/>
      <c r="I1312" s="220"/>
      <c r="J1312" s="220"/>
      <c r="K1312" s="220"/>
      <c r="L1312" s="220"/>
      <c r="M1312" s="220"/>
      <c r="N1312" s="219"/>
      <c r="O1312" s="219"/>
      <c r="P1312" s="219"/>
      <c r="Q1312" s="219"/>
      <c r="R1312" s="220"/>
      <c r="S1312" s="220"/>
      <c r="T1312" s="220"/>
      <c r="U1312" s="220"/>
      <c r="V1312" s="220"/>
      <c r="W1312" s="220"/>
      <c r="X1312" s="220"/>
      <c r="Y1312" s="220"/>
      <c r="Z1312" s="210"/>
      <c r="AA1312" s="210"/>
      <c r="AB1312" s="210"/>
      <c r="AC1312" s="210"/>
      <c r="AD1312" s="210"/>
      <c r="AE1312" s="210"/>
      <c r="AF1312" s="210"/>
      <c r="AG1312" s="210" t="s">
        <v>356</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3" x14ac:dyDescent="0.2">
      <c r="A1313" s="217"/>
      <c r="B1313" s="218"/>
      <c r="C1313" s="265" t="s">
        <v>754</v>
      </c>
      <c r="D1313" s="255"/>
      <c r="E1313" s="256">
        <v>7.7</v>
      </c>
      <c r="F1313" s="220"/>
      <c r="G1313" s="220"/>
      <c r="H1313" s="220"/>
      <c r="I1313" s="220"/>
      <c r="J1313" s="220"/>
      <c r="K1313" s="220"/>
      <c r="L1313" s="220"/>
      <c r="M1313" s="220"/>
      <c r="N1313" s="219"/>
      <c r="O1313" s="219"/>
      <c r="P1313" s="219"/>
      <c r="Q1313" s="219"/>
      <c r="R1313" s="220"/>
      <c r="S1313" s="220"/>
      <c r="T1313" s="220"/>
      <c r="U1313" s="220"/>
      <c r="V1313" s="220"/>
      <c r="W1313" s="220"/>
      <c r="X1313" s="220"/>
      <c r="Y1313" s="220"/>
      <c r="Z1313" s="210"/>
      <c r="AA1313" s="210"/>
      <c r="AB1313" s="210"/>
      <c r="AC1313" s="210"/>
      <c r="AD1313" s="210"/>
      <c r="AE1313" s="210"/>
      <c r="AF1313" s="210"/>
      <c r="AG1313" s="210" t="s">
        <v>356</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outlineLevel="3" x14ac:dyDescent="0.2">
      <c r="A1314" s="217"/>
      <c r="B1314" s="218"/>
      <c r="C1314" s="265" t="s">
        <v>755</v>
      </c>
      <c r="D1314" s="255"/>
      <c r="E1314" s="256">
        <v>7.45</v>
      </c>
      <c r="F1314" s="220"/>
      <c r="G1314" s="220"/>
      <c r="H1314" s="220"/>
      <c r="I1314" s="220"/>
      <c r="J1314" s="220"/>
      <c r="K1314" s="220"/>
      <c r="L1314" s="220"/>
      <c r="M1314" s="220"/>
      <c r="N1314" s="219"/>
      <c r="O1314" s="219"/>
      <c r="P1314" s="219"/>
      <c r="Q1314" s="219"/>
      <c r="R1314" s="220"/>
      <c r="S1314" s="220"/>
      <c r="T1314" s="220"/>
      <c r="U1314" s="220"/>
      <c r="V1314" s="220"/>
      <c r="W1314" s="220"/>
      <c r="X1314" s="220"/>
      <c r="Y1314" s="220"/>
      <c r="Z1314" s="210"/>
      <c r="AA1314" s="210"/>
      <c r="AB1314" s="210"/>
      <c r="AC1314" s="210"/>
      <c r="AD1314" s="210"/>
      <c r="AE1314" s="210"/>
      <c r="AF1314" s="210"/>
      <c r="AG1314" s="210" t="s">
        <v>356</v>
      </c>
      <c r="AH1314" s="210">
        <v>0</v>
      </c>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3" x14ac:dyDescent="0.2">
      <c r="A1315" s="217"/>
      <c r="B1315" s="218"/>
      <c r="C1315" s="265" t="s">
        <v>756</v>
      </c>
      <c r="D1315" s="255"/>
      <c r="E1315" s="256">
        <v>2.15</v>
      </c>
      <c r="F1315" s="220"/>
      <c r="G1315" s="220"/>
      <c r="H1315" s="220"/>
      <c r="I1315" s="220"/>
      <c r="J1315" s="220"/>
      <c r="K1315" s="220"/>
      <c r="L1315" s="220"/>
      <c r="M1315" s="220"/>
      <c r="N1315" s="219"/>
      <c r="O1315" s="219"/>
      <c r="P1315" s="219"/>
      <c r="Q1315" s="219"/>
      <c r="R1315" s="220"/>
      <c r="S1315" s="220"/>
      <c r="T1315" s="220"/>
      <c r="U1315" s="220"/>
      <c r="V1315" s="220"/>
      <c r="W1315" s="220"/>
      <c r="X1315" s="220"/>
      <c r="Y1315" s="220"/>
      <c r="Z1315" s="210"/>
      <c r="AA1315" s="210"/>
      <c r="AB1315" s="210"/>
      <c r="AC1315" s="210"/>
      <c r="AD1315" s="210"/>
      <c r="AE1315" s="210"/>
      <c r="AF1315" s="210"/>
      <c r="AG1315" s="210" t="s">
        <v>356</v>
      </c>
      <c r="AH1315" s="210">
        <v>0</v>
      </c>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outlineLevel="3" x14ac:dyDescent="0.2">
      <c r="A1316" s="217"/>
      <c r="B1316" s="218"/>
      <c r="C1316" s="265" t="s">
        <v>757</v>
      </c>
      <c r="D1316" s="255"/>
      <c r="E1316" s="256">
        <v>4.4800000000000004</v>
      </c>
      <c r="F1316" s="220"/>
      <c r="G1316" s="220"/>
      <c r="H1316" s="220"/>
      <c r="I1316" s="220"/>
      <c r="J1316" s="220"/>
      <c r="K1316" s="220"/>
      <c r="L1316" s="220"/>
      <c r="M1316" s="220"/>
      <c r="N1316" s="219"/>
      <c r="O1316" s="219"/>
      <c r="P1316" s="219"/>
      <c r="Q1316" s="219"/>
      <c r="R1316" s="220"/>
      <c r="S1316" s="220"/>
      <c r="T1316" s="220"/>
      <c r="U1316" s="220"/>
      <c r="V1316" s="220"/>
      <c r="W1316" s="220"/>
      <c r="X1316" s="220"/>
      <c r="Y1316" s="220"/>
      <c r="Z1316" s="210"/>
      <c r="AA1316" s="210"/>
      <c r="AB1316" s="210"/>
      <c r="AC1316" s="210"/>
      <c r="AD1316" s="210"/>
      <c r="AE1316" s="210"/>
      <c r="AF1316" s="210"/>
      <c r="AG1316" s="210" t="s">
        <v>356</v>
      </c>
      <c r="AH1316" s="210">
        <v>0</v>
      </c>
      <c r="AI1316" s="210"/>
      <c r="AJ1316" s="210"/>
      <c r="AK1316" s="210"/>
      <c r="AL1316" s="210"/>
      <c r="AM1316" s="210"/>
      <c r="AN1316" s="210"/>
      <c r="AO1316" s="210"/>
      <c r="AP1316" s="210"/>
      <c r="AQ1316" s="210"/>
      <c r="AR1316" s="210"/>
      <c r="AS1316" s="210"/>
      <c r="AT1316" s="210"/>
      <c r="AU1316" s="210"/>
      <c r="AV1316" s="210"/>
      <c r="AW1316" s="210"/>
      <c r="AX1316" s="210"/>
      <c r="AY1316" s="210"/>
      <c r="AZ1316" s="210"/>
      <c r="BA1316" s="210"/>
      <c r="BB1316" s="210"/>
      <c r="BC1316" s="210"/>
      <c r="BD1316" s="210"/>
      <c r="BE1316" s="210"/>
      <c r="BF1316" s="210"/>
      <c r="BG1316" s="210"/>
      <c r="BH1316" s="210"/>
    </row>
    <row r="1317" spans="1:60" outlineLevel="3" x14ac:dyDescent="0.2">
      <c r="A1317" s="217"/>
      <c r="B1317" s="218"/>
      <c r="C1317" s="265" t="s">
        <v>721</v>
      </c>
      <c r="D1317" s="255"/>
      <c r="E1317" s="256">
        <v>36.79</v>
      </c>
      <c r="F1317" s="220"/>
      <c r="G1317" s="220"/>
      <c r="H1317" s="220"/>
      <c r="I1317" s="220"/>
      <c r="J1317" s="220"/>
      <c r="K1317" s="220"/>
      <c r="L1317" s="220"/>
      <c r="M1317" s="220"/>
      <c r="N1317" s="219"/>
      <c r="O1317" s="219"/>
      <c r="P1317" s="219"/>
      <c r="Q1317" s="219"/>
      <c r="R1317" s="220"/>
      <c r="S1317" s="220"/>
      <c r="T1317" s="220"/>
      <c r="U1317" s="220"/>
      <c r="V1317" s="220"/>
      <c r="W1317" s="220"/>
      <c r="X1317" s="220"/>
      <c r="Y1317" s="220"/>
      <c r="Z1317" s="210"/>
      <c r="AA1317" s="210"/>
      <c r="AB1317" s="210"/>
      <c r="AC1317" s="210"/>
      <c r="AD1317" s="210"/>
      <c r="AE1317" s="210"/>
      <c r="AF1317" s="210"/>
      <c r="AG1317" s="210" t="s">
        <v>356</v>
      </c>
      <c r="AH1317" s="210">
        <v>0</v>
      </c>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3" x14ac:dyDescent="0.2">
      <c r="A1318" s="217"/>
      <c r="B1318" s="218"/>
      <c r="C1318" s="265" t="s">
        <v>722</v>
      </c>
      <c r="D1318" s="255"/>
      <c r="E1318" s="256">
        <v>11.28</v>
      </c>
      <c r="F1318" s="220"/>
      <c r="G1318" s="220"/>
      <c r="H1318" s="220"/>
      <c r="I1318" s="220"/>
      <c r="J1318" s="220"/>
      <c r="K1318" s="220"/>
      <c r="L1318" s="220"/>
      <c r="M1318" s="220"/>
      <c r="N1318" s="219"/>
      <c r="O1318" s="219"/>
      <c r="P1318" s="219"/>
      <c r="Q1318" s="219"/>
      <c r="R1318" s="220"/>
      <c r="S1318" s="220"/>
      <c r="T1318" s="220"/>
      <c r="U1318" s="220"/>
      <c r="V1318" s="220"/>
      <c r="W1318" s="220"/>
      <c r="X1318" s="220"/>
      <c r="Y1318" s="220"/>
      <c r="Z1318" s="210"/>
      <c r="AA1318" s="210"/>
      <c r="AB1318" s="210"/>
      <c r="AC1318" s="210"/>
      <c r="AD1318" s="210"/>
      <c r="AE1318" s="210"/>
      <c r="AF1318" s="210"/>
      <c r="AG1318" s="210" t="s">
        <v>356</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outlineLevel="3" x14ac:dyDescent="0.2">
      <c r="A1319" s="217"/>
      <c r="B1319" s="218"/>
      <c r="C1319" s="265" t="s">
        <v>723</v>
      </c>
      <c r="D1319" s="255"/>
      <c r="E1319" s="256">
        <v>7.79</v>
      </c>
      <c r="F1319" s="220"/>
      <c r="G1319" s="220"/>
      <c r="H1319" s="220"/>
      <c r="I1319" s="220"/>
      <c r="J1319" s="220"/>
      <c r="K1319" s="220"/>
      <c r="L1319" s="220"/>
      <c r="M1319" s="220"/>
      <c r="N1319" s="219"/>
      <c r="O1319" s="219"/>
      <c r="P1319" s="219"/>
      <c r="Q1319" s="219"/>
      <c r="R1319" s="220"/>
      <c r="S1319" s="220"/>
      <c r="T1319" s="220"/>
      <c r="U1319" s="220"/>
      <c r="V1319" s="220"/>
      <c r="W1319" s="220"/>
      <c r="X1319" s="220"/>
      <c r="Y1319" s="220"/>
      <c r="Z1319" s="210"/>
      <c r="AA1319" s="210"/>
      <c r="AB1319" s="210"/>
      <c r="AC1319" s="210"/>
      <c r="AD1319" s="210"/>
      <c r="AE1319" s="210"/>
      <c r="AF1319" s="210"/>
      <c r="AG1319" s="210" t="s">
        <v>356</v>
      </c>
      <c r="AH1319" s="210">
        <v>0</v>
      </c>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3" x14ac:dyDescent="0.2">
      <c r="A1320" s="217"/>
      <c r="B1320" s="218"/>
      <c r="C1320" s="265" t="s">
        <v>758</v>
      </c>
      <c r="D1320" s="255"/>
      <c r="E1320" s="256">
        <v>2.12</v>
      </c>
      <c r="F1320" s="220"/>
      <c r="G1320" s="220"/>
      <c r="H1320" s="220"/>
      <c r="I1320" s="220"/>
      <c r="J1320" s="220"/>
      <c r="K1320" s="220"/>
      <c r="L1320" s="220"/>
      <c r="M1320" s="220"/>
      <c r="N1320" s="219"/>
      <c r="O1320" s="219"/>
      <c r="P1320" s="219"/>
      <c r="Q1320" s="219"/>
      <c r="R1320" s="220"/>
      <c r="S1320" s="220"/>
      <c r="T1320" s="220"/>
      <c r="U1320" s="220"/>
      <c r="V1320" s="220"/>
      <c r="W1320" s="220"/>
      <c r="X1320" s="220"/>
      <c r="Y1320" s="220"/>
      <c r="Z1320" s="210"/>
      <c r="AA1320" s="210"/>
      <c r="AB1320" s="210"/>
      <c r="AC1320" s="210"/>
      <c r="AD1320" s="210"/>
      <c r="AE1320" s="210"/>
      <c r="AF1320" s="210"/>
      <c r="AG1320" s="210" t="s">
        <v>356</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outlineLevel="3" x14ac:dyDescent="0.2">
      <c r="A1321" s="217"/>
      <c r="B1321" s="218"/>
      <c r="C1321" s="265" t="s">
        <v>724</v>
      </c>
      <c r="D1321" s="255"/>
      <c r="E1321" s="256">
        <v>19.61</v>
      </c>
      <c r="F1321" s="220"/>
      <c r="G1321" s="220"/>
      <c r="H1321" s="220"/>
      <c r="I1321" s="220"/>
      <c r="J1321" s="220"/>
      <c r="K1321" s="220"/>
      <c r="L1321" s="220"/>
      <c r="M1321" s="220"/>
      <c r="N1321" s="219"/>
      <c r="O1321" s="219"/>
      <c r="P1321" s="219"/>
      <c r="Q1321" s="219"/>
      <c r="R1321" s="220"/>
      <c r="S1321" s="220"/>
      <c r="T1321" s="220"/>
      <c r="U1321" s="220"/>
      <c r="V1321" s="220"/>
      <c r="W1321" s="220"/>
      <c r="X1321" s="220"/>
      <c r="Y1321" s="220"/>
      <c r="Z1321" s="210"/>
      <c r="AA1321" s="210"/>
      <c r="AB1321" s="210"/>
      <c r="AC1321" s="210"/>
      <c r="AD1321" s="210"/>
      <c r="AE1321" s="210"/>
      <c r="AF1321" s="210"/>
      <c r="AG1321" s="210" t="s">
        <v>356</v>
      </c>
      <c r="AH1321" s="210">
        <v>0</v>
      </c>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3" x14ac:dyDescent="0.2">
      <c r="A1322" s="217"/>
      <c r="B1322" s="218"/>
      <c r="C1322" s="265" t="s">
        <v>759</v>
      </c>
      <c r="D1322" s="255"/>
      <c r="E1322" s="256">
        <v>3.98</v>
      </c>
      <c r="F1322" s="220"/>
      <c r="G1322" s="220"/>
      <c r="H1322" s="220"/>
      <c r="I1322" s="220"/>
      <c r="J1322" s="220"/>
      <c r="K1322" s="220"/>
      <c r="L1322" s="220"/>
      <c r="M1322" s="220"/>
      <c r="N1322" s="219"/>
      <c r="O1322" s="219"/>
      <c r="P1322" s="219"/>
      <c r="Q1322" s="219"/>
      <c r="R1322" s="220"/>
      <c r="S1322" s="220"/>
      <c r="T1322" s="220"/>
      <c r="U1322" s="220"/>
      <c r="V1322" s="220"/>
      <c r="W1322" s="220"/>
      <c r="X1322" s="220"/>
      <c r="Y1322" s="220"/>
      <c r="Z1322" s="210"/>
      <c r="AA1322" s="210"/>
      <c r="AB1322" s="210"/>
      <c r="AC1322" s="210"/>
      <c r="AD1322" s="210"/>
      <c r="AE1322" s="210"/>
      <c r="AF1322" s="210"/>
      <c r="AG1322" s="210" t="s">
        <v>356</v>
      </c>
      <c r="AH1322" s="210">
        <v>0</v>
      </c>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outlineLevel="3" x14ac:dyDescent="0.2">
      <c r="A1323" s="217"/>
      <c r="B1323" s="218"/>
      <c r="C1323" s="265" t="s">
        <v>760</v>
      </c>
      <c r="D1323" s="255"/>
      <c r="E1323" s="256">
        <v>2.2200000000000002</v>
      </c>
      <c r="F1323" s="220"/>
      <c r="G1323" s="220"/>
      <c r="H1323" s="220"/>
      <c r="I1323" s="220"/>
      <c r="J1323" s="220"/>
      <c r="K1323" s="220"/>
      <c r="L1323" s="220"/>
      <c r="M1323" s="220"/>
      <c r="N1323" s="219"/>
      <c r="O1323" s="219"/>
      <c r="P1323" s="219"/>
      <c r="Q1323" s="219"/>
      <c r="R1323" s="220"/>
      <c r="S1323" s="220"/>
      <c r="T1323" s="220"/>
      <c r="U1323" s="220"/>
      <c r="V1323" s="220"/>
      <c r="W1323" s="220"/>
      <c r="X1323" s="220"/>
      <c r="Y1323" s="220"/>
      <c r="Z1323" s="210"/>
      <c r="AA1323" s="210"/>
      <c r="AB1323" s="210"/>
      <c r="AC1323" s="210"/>
      <c r="AD1323" s="210"/>
      <c r="AE1323" s="210"/>
      <c r="AF1323" s="210"/>
      <c r="AG1323" s="210" t="s">
        <v>356</v>
      </c>
      <c r="AH1323" s="210">
        <v>0</v>
      </c>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3" x14ac:dyDescent="0.2">
      <c r="A1324" s="217"/>
      <c r="B1324" s="218"/>
      <c r="C1324" s="265" t="s">
        <v>761</v>
      </c>
      <c r="D1324" s="255"/>
      <c r="E1324" s="256">
        <v>3.03</v>
      </c>
      <c r="F1324" s="220"/>
      <c r="G1324" s="220"/>
      <c r="H1324" s="220"/>
      <c r="I1324" s="220"/>
      <c r="J1324" s="220"/>
      <c r="K1324" s="220"/>
      <c r="L1324" s="220"/>
      <c r="M1324" s="220"/>
      <c r="N1324" s="219"/>
      <c r="O1324" s="219"/>
      <c r="P1324" s="219"/>
      <c r="Q1324" s="219"/>
      <c r="R1324" s="220"/>
      <c r="S1324" s="220"/>
      <c r="T1324" s="220"/>
      <c r="U1324" s="220"/>
      <c r="V1324" s="220"/>
      <c r="W1324" s="220"/>
      <c r="X1324" s="220"/>
      <c r="Y1324" s="220"/>
      <c r="Z1324" s="210"/>
      <c r="AA1324" s="210"/>
      <c r="AB1324" s="210"/>
      <c r="AC1324" s="210"/>
      <c r="AD1324" s="210"/>
      <c r="AE1324" s="210"/>
      <c r="AF1324" s="210"/>
      <c r="AG1324" s="210" t="s">
        <v>356</v>
      </c>
      <c r="AH1324" s="210">
        <v>0</v>
      </c>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ht="22.5" outlineLevel="1" x14ac:dyDescent="0.2">
      <c r="A1325" s="232">
        <v>195</v>
      </c>
      <c r="B1325" s="233" t="s">
        <v>1441</v>
      </c>
      <c r="C1325" s="250" t="s">
        <v>1442</v>
      </c>
      <c r="D1325" s="234" t="s">
        <v>1443</v>
      </c>
      <c r="E1325" s="235">
        <v>96.686840000000004</v>
      </c>
      <c r="F1325" s="236"/>
      <c r="G1325" s="237">
        <f>ROUND(E1325*F1325,2)</f>
        <v>0</v>
      </c>
      <c r="H1325" s="236"/>
      <c r="I1325" s="237">
        <f>ROUND(E1325*H1325,2)</f>
        <v>0</v>
      </c>
      <c r="J1325" s="236"/>
      <c r="K1325" s="237">
        <f>ROUND(E1325*J1325,2)</f>
        <v>0</v>
      </c>
      <c r="L1325" s="237">
        <v>21</v>
      </c>
      <c r="M1325" s="237">
        <f>G1325*(1+L1325/100)</f>
        <v>0</v>
      </c>
      <c r="N1325" s="235">
        <v>1E-3</v>
      </c>
      <c r="O1325" s="235">
        <f>ROUND(E1325*N1325,2)</f>
        <v>0.1</v>
      </c>
      <c r="P1325" s="235">
        <v>0</v>
      </c>
      <c r="Q1325" s="235">
        <f>ROUND(E1325*P1325,2)</f>
        <v>0</v>
      </c>
      <c r="R1325" s="237" t="s">
        <v>652</v>
      </c>
      <c r="S1325" s="237" t="s">
        <v>302</v>
      </c>
      <c r="T1325" s="238" t="s">
        <v>354</v>
      </c>
      <c r="U1325" s="220">
        <v>0</v>
      </c>
      <c r="V1325" s="220">
        <f>ROUND(E1325*U1325,2)</f>
        <v>0</v>
      </c>
      <c r="W1325" s="220"/>
      <c r="X1325" s="220" t="s">
        <v>653</v>
      </c>
      <c r="Y1325" s="220" t="s">
        <v>305</v>
      </c>
      <c r="Z1325" s="210"/>
      <c r="AA1325" s="210"/>
      <c r="AB1325" s="210"/>
      <c r="AC1325" s="210"/>
      <c r="AD1325" s="210"/>
      <c r="AE1325" s="210"/>
      <c r="AF1325" s="210"/>
      <c r="AG1325" s="210" t="s">
        <v>654</v>
      </c>
      <c r="AH1325" s="210"/>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2" x14ac:dyDescent="0.2">
      <c r="A1326" s="217"/>
      <c r="B1326" s="218"/>
      <c r="C1326" s="267" t="s">
        <v>410</v>
      </c>
      <c r="D1326" s="257"/>
      <c r="E1326" s="258"/>
      <c r="F1326" s="220"/>
      <c r="G1326" s="220"/>
      <c r="H1326" s="220"/>
      <c r="I1326" s="220"/>
      <c r="J1326" s="220"/>
      <c r="K1326" s="220"/>
      <c r="L1326" s="220"/>
      <c r="M1326" s="220"/>
      <c r="N1326" s="219"/>
      <c r="O1326" s="219"/>
      <c r="P1326" s="219"/>
      <c r="Q1326" s="219"/>
      <c r="R1326" s="220"/>
      <c r="S1326" s="220"/>
      <c r="T1326" s="220"/>
      <c r="U1326" s="220"/>
      <c r="V1326" s="220"/>
      <c r="W1326" s="220"/>
      <c r="X1326" s="220"/>
      <c r="Y1326" s="220"/>
      <c r="Z1326" s="210"/>
      <c r="AA1326" s="210"/>
      <c r="AB1326" s="210"/>
      <c r="AC1326" s="210"/>
      <c r="AD1326" s="210"/>
      <c r="AE1326" s="210"/>
      <c r="AF1326" s="210"/>
      <c r="AG1326" s="210" t="s">
        <v>356</v>
      </c>
      <c r="AH1326" s="210"/>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outlineLevel="3" x14ac:dyDescent="0.2">
      <c r="A1327" s="217"/>
      <c r="B1327" s="218"/>
      <c r="C1327" s="268" t="s">
        <v>766</v>
      </c>
      <c r="D1327" s="257"/>
      <c r="E1327" s="258">
        <v>7.81</v>
      </c>
      <c r="F1327" s="220"/>
      <c r="G1327" s="220"/>
      <c r="H1327" s="220"/>
      <c r="I1327" s="220"/>
      <c r="J1327" s="220"/>
      <c r="K1327" s="220"/>
      <c r="L1327" s="220"/>
      <c r="M1327" s="220"/>
      <c r="N1327" s="219"/>
      <c r="O1327" s="219"/>
      <c r="P1327" s="219"/>
      <c r="Q1327" s="219"/>
      <c r="R1327" s="220"/>
      <c r="S1327" s="220"/>
      <c r="T1327" s="220"/>
      <c r="U1327" s="220"/>
      <c r="V1327" s="220"/>
      <c r="W1327" s="220"/>
      <c r="X1327" s="220"/>
      <c r="Y1327" s="220"/>
      <c r="Z1327" s="210"/>
      <c r="AA1327" s="210"/>
      <c r="AB1327" s="210"/>
      <c r="AC1327" s="210"/>
      <c r="AD1327" s="210"/>
      <c r="AE1327" s="210"/>
      <c r="AF1327" s="210"/>
      <c r="AG1327" s="210" t="s">
        <v>356</v>
      </c>
      <c r="AH1327" s="210">
        <v>2</v>
      </c>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3" x14ac:dyDescent="0.2">
      <c r="A1328" s="217"/>
      <c r="B1328" s="218"/>
      <c r="C1328" s="268" t="s">
        <v>767</v>
      </c>
      <c r="D1328" s="257"/>
      <c r="E1328" s="258">
        <v>3.72</v>
      </c>
      <c r="F1328" s="220"/>
      <c r="G1328" s="220"/>
      <c r="H1328" s="220"/>
      <c r="I1328" s="220"/>
      <c r="J1328" s="220"/>
      <c r="K1328" s="220"/>
      <c r="L1328" s="220"/>
      <c r="M1328" s="220"/>
      <c r="N1328" s="219"/>
      <c r="O1328" s="219"/>
      <c r="P1328" s="219"/>
      <c r="Q1328" s="219"/>
      <c r="R1328" s="220"/>
      <c r="S1328" s="220"/>
      <c r="T1328" s="220"/>
      <c r="U1328" s="220"/>
      <c r="V1328" s="220"/>
      <c r="W1328" s="220"/>
      <c r="X1328" s="220"/>
      <c r="Y1328" s="220"/>
      <c r="Z1328" s="210"/>
      <c r="AA1328" s="210"/>
      <c r="AB1328" s="210"/>
      <c r="AC1328" s="210"/>
      <c r="AD1328" s="210"/>
      <c r="AE1328" s="210"/>
      <c r="AF1328" s="210"/>
      <c r="AG1328" s="210" t="s">
        <v>356</v>
      </c>
      <c r="AH1328" s="210">
        <v>2</v>
      </c>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outlineLevel="3" x14ac:dyDescent="0.2">
      <c r="A1329" s="217"/>
      <c r="B1329" s="218"/>
      <c r="C1329" s="268" t="s">
        <v>768</v>
      </c>
      <c r="D1329" s="257"/>
      <c r="E1329" s="258">
        <v>86.52</v>
      </c>
      <c r="F1329" s="220"/>
      <c r="G1329" s="220"/>
      <c r="H1329" s="220"/>
      <c r="I1329" s="220"/>
      <c r="J1329" s="220"/>
      <c r="K1329" s="220"/>
      <c r="L1329" s="220"/>
      <c r="M1329" s="220"/>
      <c r="N1329" s="219"/>
      <c r="O1329" s="219"/>
      <c r="P1329" s="219"/>
      <c r="Q1329" s="219"/>
      <c r="R1329" s="220"/>
      <c r="S1329" s="220"/>
      <c r="T1329" s="220"/>
      <c r="U1329" s="220"/>
      <c r="V1329" s="220"/>
      <c r="W1329" s="220"/>
      <c r="X1329" s="220"/>
      <c r="Y1329" s="220"/>
      <c r="Z1329" s="210"/>
      <c r="AA1329" s="210"/>
      <c r="AB1329" s="210"/>
      <c r="AC1329" s="210"/>
      <c r="AD1329" s="210"/>
      <c r="AE1329" s="210"/>
      <c r="AF1329" s="210"/>
      <c r="AG1329" s="210" t="s">
        <v>356</v>
      </c>
      <c r="AH1329" s="210">
        <v>2</v>
      </c>
      <c r="AI1329" s="210"/>
      <c r="AJ1329" s="210"/>
      <c r="AK1329" s="210"/>
      <c r="AL1329" s="210"/>
      <c r="AM1329" s="210"/>
      <c r="AN1329" s="210"/>
      <c r="AO1329" s="210"/>
      <c r="AP1329" s="210"/>
      <c r="AQ1329" s="210"/>
      <c r="AR1329" s="210"/>
      <c r="AS1329" s="210"/>
      <c r="AT1329" s="210"/>
      <c r="AU1329" s="210"/>
      <c r="AV1329" s="210"/>
      <c r="AW1329" s="210"/>
      <c r="AX1329" s="210"/>
      <c r="AY1329" s="210"/>
      <c r="AZ1329" s="210"/>
      <c r="BA1329" s="210"/>
      <c r="BB1329" s="210"/>
      <c r="BC1329" s="210"/>
      <c r="BD1329" s="210"/>
      <c r="BE1329" s="210"/>
      <c r="BF1329" s="210"/>
      <c r="BG1329" s="210"/>
      <c r="BH1329" s="210"/>
    </row>
    <row r="1330" spans="1:60" outlineLevel="3" x14ac:dyDescent="0.2">
      <c r="A1330" s="217"/>
      <c r="B1330" s="218"/>
      <c r="C1330" s="268" t="s">
        <v>769</v>
      </c>
      <c r="D1330" s="257"/>
      <c r="E1330" s="258">
        <v>4.09</v>
      </c>
      <c r="F1330" s="220"/>
      <c r="G1330" s="220"/>
      <c r="H1330" s="220"/>
      <c r="I1330" s="220"/>
      <c r="J1330" s="220"/>
      <c r="K1330" s="220"/>
      <c r="L1330" s="220"/>
      <c r="M1330" s="220"/>
      <c r="N1330" s="219"/>
      <c r="O1330" s="219"/>
      <c r="P1330" s="219"/>
      <c r="Q1330" s="219"/>
      <c r="R1330" s="220"/>
      <c r="S1330" s="220"/>
      <c r="T1330" s="220"/>
      <c r="U1330" s="220"/>
      <c r="V1330" s="220"/>
      <c r="W1330" s="220"/>
      <c r="X1330" s="220"/>
      <c r="Y1330" s="220"/>
      <c r="Z1330" s="210"/>
      <c r="AA1330" s="210"/>
      <c r="AB1330" s="210"/>
      <c r="AC1330" s="210"/>
      <c r="AD1330" s="210"/>
      <c r="AE1330" s="210"/>
      <c r="AF1330" s="210"/>
      <c r="AG1330" s="210" t="s">
        <v>356</v>
      </c>
      <c r="AH1330" s="210">
        <v>2</v>
      </c>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3" x14ac:dyDescent="0.2">
      <c r="A1331" s="217"/>
      <c r="B1331" s="218"/>
      <c r="C1331" s="268" t="s">
        <v>770</v>
      </c>
      <c r="D1331" s="257"/>
      <c r="E1331" s="258">
        <v>16.440000000000001</v>
      </c>
      <c r="F1331" s="220"/>
      <c r="G1331" s="220"/>
      <c r="H1331" s="220"/>
      <c r="I1331" s="220"/>
      <c r="J1331" s="220"/>
      <c r="K1331" s="220"/>
      <c r="L1331" s="220"/>
      <c r="M1331" s="220"/>
      <c r="N1331" s="219"/>
      <c r="O1331" s="219"/>
      <c r="P1331" s="219"/>
      <c r="Q1331" s="219"/>
      <c r="R1331" s="220"/>
      <c r="S1331" s="220"/>
      <c r="T1331" s="220"/>
      <c r="U1331" s="220"/>
      <c r="V1331" s="220"/>
      <c r="W1331" s="220"/>
      <c r="X1331" s="220"/>
      <c r="Y1331" s="220"/>
      <c r="Z1331" s="210"/>
      <c r="AA1331" s="210"/>
      <c r="AB1331" s="210"/>
      <c r="AC1331" s="210"/>
      <c r="AD1331" s="210"/>
      <c r="AE1331" s="210"/>
      <c r="AF1331" s="210"/>
      <c r="AG1331" s="210" t="s">
        <v>356</v>
      </c>
      <c r="AH1331" s="210">
        <v>2</v>
      </c>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3" x14ac:dyDescent="0.2">
      <c r="A1332" s="217"/>
      <c r="B1332" s="218"/>
      <c r="C1332" s="268" t="s">
        <v>787</v>
      </c>
      <c r="D1332" s="257"/>
      <c r="E1332" s="258">
        <v>4.71</v>
      </c>
      <c r="F1332" s="220"/>
      <c r="G1332" s="220"/>
      <c r="H1332" s="220"/>
      <c r="I1332" s="220"/>
      <c r="J1332" s="220"/>
      <c r="K1332" s="220"/>
      <c r="L1332" s="220"/>
      <c r="M1332" s="220"/>
      <c r="N1332" s="219"/>
      <c r="O1332" s="219"/>
      <c r="P1332" s="219"/>
      <c r="Q1332" s="219"/>
      <c r="R1332" s="220"/>
      <c r="S1332" s="220"/>
      <c r="T1332" s="220"/>
      <c r="U1332" s="220"/>
      <c r="V1332" s="220"/>
      <c r="W1332" s="220"/>
      <c r="X1332" s="220"/>
      <c r="Y1332" s="220"/>
      <c r="Z1332" s="210"/>
      <c r="AA1332" s="210"/>
      <c r="AB1332" s="210"/>
      <c r="AC1332" s="210"/>
      <c r="AD1332" s="210"/>
      <c r="AE1332" s="210"/>
      <c r="AF1332" s="210"/>
      <c r="AG1332" s="210" t="s">
        <v>356</v>
      </c>
      <c r="AH1332" s="210">
        <v>2</v>
      </c>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3" x14ac:dyDescent="0.2">
      <c r="A1333" s="217"/>
      <c r="B1333" s="218"/>
      <c r="C1333" s="268" t="s">
        <v>788</v>
      </c>
      <c r="D1333" s="257"/>
      <c r="E1333" s="258">
        <v>1.23</v>
      </c>
      <c r="F1333" s="220"/>
      <c r="G1333" s="220"/>
      <c r="H1333" s="220"/>
      <c r="I1333" s="220"/>
      <c r="J1333" s="220"/>
      <c r="K1333" s="220"/>
      <c r="L1333" s="220"/>
      <c r="M1333" s="220"/>
      <c r="N1333" s="219"/>
      <c r="O1333" s="219"/>
      <c r="P1333" s="219"/>
      <c r="Q1333" s="219"/>
      <c r="R1333" s="220"/>
      <c r="S1333" s="220"/>
      <c r="T1333" s="220"/>
      <c r="U1333" s="220"/>
      <c r="V1333" s="220"/>
      <c r="W1333" s="220"/>
      <c r="X1333" s="220"/>
      <c r="Y1333" s="220"/>
      <c r="Z1333" s="210"/>
      <c r="AA1333" s="210"/>
      <c r="AB1333" s="210"/>
      <c r="AC1333" s="210"/>
      <c r="AD1333" s="210"/>
      <c r="AE1333" s="210"/>
      <c r="AF1333" s="210"/>
      <c r="AG1333" s="210" t="s">
        <v>356</v>
      </c>
      <c r="AH1333" s="210">
        <v>2</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outlineLevel="3" x14ac:dyDescent="0.2">
      <c r="A1334" s="217"/>
      <c r="B1334" s="218"/>
      <c r="C1334" s="268" t="s">
        <v>789</v>
      </c>
      <c r="D1334" s="257"/>
      <c r="E1334" s="258">
        <v>1.25</v>
      </c>
      <c r="F1334" s="220"/>
      <c r="G1334" s="220"/>
      <c r="H1334" s="220"/>
      <c r="I1334" s="220"/>
      <c r="J1334" s="220"/>
      <c r="K1334" s="220"/>
      <c r="L1334" s="220"/>
      <c r="M1334" s="220"/>
      <c r="N1334" s="219"/>
      <c r="O1334" s="219"/>
      <c r="P1334" s="219"/>
      <c r="Q1334" s="219"/>
      <c r="R1334" s="220"/>
      <c r="S1334" s="220"/>
      <c r="T1334" s="220"/>
      <c r="U1334" s="220"/>
      <c r="V1334" s="220"/>
      <c r="W1334" s="220"/>
      <c r="X1334" s="220"/>
      <c r="Y1334" s="220"/>
      <c r="Z1334" s="210"/>
      <c r="AA1334" s="210"/>
      <c r="AB1334" s="210"/>
      <c r="AC1334" s="210"/>
      <c r="AD1334" s="210"/>
      <c r="AE1334" s="210"/>
      <c r="AF1334" s="210"/>
      <c r="AG1334" s="210" t="s">
        <v>356</v>
      </c>
      <c r="AH1334" s="210">
        <v>2</v>
      </c>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3" x14ac:dyDescent="0.2">
      <c r="A1335" s="217"/>
      <c r="B1335" s="218"/>
      <c r="C1335" s="268" t="s">
        <v>790</v>
      </c>
      <c r="D1335" s="257"/>
      <c r="E1335" s="258">
        <v>6.28</v>
      </c>
      <c r="F1335" s="220"/>
      <c r="G1335" s="220"/>
      <c r="H1335" s="220"/>
      <c r="I1335" s="220"/>
      <c r="J1335" s="220"/>
      <c r="K1335" s="220"/>
      <c r="L1335" s="220"/>
      <c r="M1335" s="220"/>
      <c r="N1335" s="219"/>
      <c r="O1335" s="219"/>
      <c r="P1335" s="219"/>
      <c r="Q1335" s="219"/>
      <c r="R1335" s="220"/>
      <c r="S1335" s="220"/>
      <c r="T1335" s="220"/>
      <c r="U1335" s="220"/>
      <c r="V1335" s="220"/>
      <c r="W1335" s="220"/>
      <c r="X1335" s="220"/>
      <c r="Y1335" s="220"/>
      <c r="Z1335" s="210"/>
      <c r="AA1335" s="210"/>
      <c r="AB1335" s="210"/>
      <c r="AC1335" s="210"/>
      <c r="AD1335" s="210"/>
      <c r="AE1335" s="210"/>
      <c r="AF1335" s="210"/>
      <c r="AG1335" s="210" t="s">
        <v>356</v>
      </c>
      <c r="AH1335" s="210">
        <v>2</v>
      </c>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3" x14ac:dyDescent="0.2">
      <c r="A1336" s="217"/>
      <c r="B1336" s="218"/>
      <c r="C1336" s="268" t="s">
        <v>791</v>
      </c>
      <c r="D1336" s="257"/>
      <c r="E1336" s="258">
        <v>4.25</v>
      </c>
      <c r="F1336" s="220"/>
      <c r="G1336" s="220"/>
      <c r="H1336" s="220"/>
      <c r="I1336" s="220"/>
      <c r="J1336" s="220"/>
      <c r="K1336" s="220"/>
      <c r="L1336" s="220"/>
      <c r="M1336" s="220"/>
      <c r="N1336" s="219"/>
      <c r="O1336" s="219"/>
      <c r="P1336" s="219"/>
      <c r="Q1336" s="219"/>
      <c r="R1336" s="220"/>
      <c r="S1336" s="220"/>
      <c r="T1336" s="220"/>
      <c r="U1336" s="220"/>
      <c r="V1336" s="220"/>
      <c r="W1336" s="220"/>
      <c r="X1336" s="220"/>
      <c r="Y1336" s="220"/>
      <c r="Z1336" s="210"/>
      <c r="AA1336" s="210"/>
      <c r="AB1336" s="210"/>
      <c r="AC1336" s="210"/>
      <c r="AD1336" s="210"/>
      <c r="AE1336" s="210"/>
      <c r="AF1336" s="210"/>
      <c r="AG1336" s="210" t="s">
        <v>356</v>
      </c>
      <c r="AH1336" s="210">
        <v>2</v>
      </c>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3" x14ac:dyDescent="0.2">
      <c r="A1337" s="217"/>
      <c r="B1337" s="218"/>
      <c r="C1337" s="268" t="s">
        <v>792</v>
      </c>
      <c r="D1337" s="257"/>
      <c r="E1337" s="258">
        <v>1.96</v>
      </c>
      <c r="F1337" s="220"/>
      <c r="G1337" s="220"/>
      <c r="H1337" s="220"/>
      <c r="I1337" s="220"/>
      <c r="J1337" s="220"/>
      <c r="K1337" s="220"/>
      <c r="L1337" s="220"/>
      <c r="M1337" s="220"/>
      <c r="N1337" s="219"/>
      <c r="O1337" s="219"/>
      <c r="P1337" s="219"/>
      <c r="Q1337" s="219"/>
      <c r="R1337" s="220"/>
      <c r="S1337" s="220"/>
      <c r="T1337" s="220"/>
      <c r="U1337" s="220"/>
      <c r="V1337" s="220"/>
      <c r="W1337" s="220"/>
      <c r="X1337" s="220"/>
      <c r="Y1337" s="220"/>
      <c r="Z1337" s="210"/>
      <c r="AA1337" s="210"/>
      <c r="AB1337" s="210"/>
      <c r="AC1337" s="210"/>
      <c r="AD1337" s="210"/>
      <c r="AE1337" s="210"/>
      <c r="AF1337" s="210"/>
      <c r="AG1337" s="210" t="s">
        <v>356</v>
      </c>
      <c r="AH1337" s="210">
        <v>2</v>
      </c>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3" x14ac:dyDescent="0.2">
      <c r="A1338" s="217"/>
      <c r="B1338" s="218"/>
      <c r="C1338" s="268" t="s">
        <v>793</v>
      </c>
      <c r="D1338" s="257"/>
      <c r="E1338" s="258">
        <v>6.76</v>
      </c>
      <c r="F1338" s="220"/>
      <c r="G1338" s="220"/>
      <c r="H1338" s="220"/>
      <c r="I1338" s="220"/>
      <c r="J1338" s="220"/>
      <c r="K1338" s="220"/>
      <c r="L1338" s="220"/>
      <c r="M1338" s="220"/>
      <c r="N1338" s="219"/>
      <c r="O1338" s="219"/>
      <c r="P1338" s="219"/>
      <c r="Q1338" s="219"/>
      <c r="R1338" s="220"/>
      <c r="S1338" s="220"/>
      <c r="T1338" s="220"/>
      <c r="U1338" s="220"/>
      <c r="V1338" s="220"/>
      <c r="W1338" s="220"/>
      <c r="X1338" s="220"/>
      <c r="Y1338" s="220"/>
      <c r="Z1338" s="210"/>
      <c r="AA1338" s="210"/>
      <c r="AB1338" s="210"/>
      <c r="AC1338" s="210"/>
      <c r="AD1338" s="210"/>
      <c r="AE1338" s="210"/>
      <c r="AF1338" s="210"/>
      <c r="AG1338" s="210" t="s">
        <v>356</v>
      </c>
      <c r="AH1338" s="210">
        <v>2</v>
      </c>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3" x14ac:dyDescent="0.2">
      <c r="A1339" s="217"/>
      <c r="B1339" s="218"/>
      <c r="C1339" s="268" t="s">
        <v>771</v>
      </c>
      <c r="D1339" s="257"/>
      <c r="E1339" s="258">
        <v>11.35</v>
      </c>
      <c r="F1339" s="220"/>
      <c r="G1339" s="220"/>
      <c r="H1339" s="220"/>
      <c r="I1339" s="220"/>
      <c r="J1339" s="220"/>
      <c r="K1339" s="220"/>
      <c r="L1339" s="220"/>
      <c r="M1339" s="220"/>
      <c r="N1339" s="219"/>
      <c r="O1339" s="219"/>
      <c r="P1339" s="219"/>
      <c r="Q1339" s="219"/>
      <c r="R1339" s="220"/>
      <c r="S1339" s="220"/>
      <c r="T1339" s="220"/>
      <c r="U1339" s="220"/>
      <c r="V1339" s="220"/>
      <c r="W1339" s="220"/>
      <c r="X1339" s="220"/>
      <c r="Y1339" s="220"/>
      <c r="Z1339" s="210"/>
      <c r="AA1339" s="210"/>
      <c r="AB1339" s="210"/>
      <c r="AC1339" s="210"/>
      <c r="AD1339" s="210"/>
      <c r="AE1339" s="210"/>
      <c r="AF1339" s="210"/>
      <c r="AG1339" s="210" t="s">
        <v>356</v>
      </c>
      <c r="AH1339" s="210">
        <v>2</v>
      </c>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3" x14ac:dyDescent="0.2">
      <c r="A1340" s="217"/>
      <c r="B1340" s="218"/>
      <c r="C1340" s="268" t="s">
        <v>794</v>
      </c>
      <c r="D1340" s="257"/>
      <c r="E1340" s="258">
        <v>1.84</v>
      </c>
      <c r="F1340" s="220"/>
      <c r="G1340" s="220"/>
      <c r="H1340" s="220"/>
      <c r="I1340" s="220"/>
      <c r="J1340" s="220"/>
      <c r="K1340" s="220"/>
      <c r="L1340" s="220"/>
      <c r="M1340" s="220"/>
      <c r="N1340" s="219"/>
      <c r="O1340" s="219"/>
      <c r="P1340" s="219"/>
      <c r="Q1340" s="219"/>
      <c r="R1340" s="220"/>
      <c r="S1340" s="220"/>
      <c r="T1340" s="220"/>
      <c r="U1340" s="220"/>
      <c r="V1340" s="220"/>
      <c r="W1340" s="220"/>
      <c r="X1340" s="220"/>
      <c r="Y1340" s="220"/>
      <c r="Z1340" s="210"/>
      <c r="AA1340" s="210"/>
      <c r="AB1340" s="210"/>
      <c r="AC1340" s="210"/>
      <c r="AD1340" s="210"/>
      <c r="AE1340" s="210"/>
      <c r="AF1340" s="210"/>
      <c r="AG1340" s="210" t="s">
        <v>356</v>
      </c>
      <c r="AH1340" s="210">
        <v>2</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3" x14ac:dyDescent="0.2">
      <c r="A1341" s="217"/>
      <c r="B1341" s="218"/>
      <c r="C1341" s="268" t="s">
        <v>795</v>
      </c>
      <c r="D1341" s="257"/>
      <c r="E1341" s="258">
        <v>2.48</v>
      </c>
      <c r="F1341" s="220"/>
      <c r="G1341" s="220"/>
      <c r="H1341" s="220"/>
      <c r="I1341" s="220"/>
      <c r="J1341" s="220"/>
      <c r="K1341" s="220"/>
      <c r="L1341" s="220"/>
      <c r="M1341" s="220"/>
      <c r="N1341" s="219"/>
      <c r="O1341" s="219"/>
      <c r="P1341" s="219"/>
      <c r="Q1341" s="219"/>
      <c r="R1341" s="220"/>
      <c r="S1341" s="220"/>
      <c r="T1341" s="220"/>
      <c r="U1341" s="220"/>
      <c r="V1341" s="220"/>
      <c r="W1341" s="220"/>
      <c r="X1341" s="220"/>
      <c r="Y1341" s="220"/>
      <c r="Z1341" s="210"/>
      <c r="AA1341" s="210"/>
      <c r="AB1341" s="210"/>
      <c r="AC1341" s="210"/>
      <c r="AD1341" s="210"/>
      <c r="AE1341" s="210"/>
      <c r="AF1341" s="210"/>
      <c r="AG1341" s="210" t="s">
        <v>356</v>
      </c>
      <c r="AH1341" s="210">
        <v>2</v>
      </c>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3" x14ac:dyDescent="0.2">
      <c r="A1342" s="217"/>
      <c r="B1342" s="218"/>
      <c r="C1342" s="268" t="s">
        <v>772</v>
      </c>
      <c r="D1342" s="257"/>
      <c r="E1342" s="258">
        <v>6.55</v>
      </c>
      <c r="F1342" s="220"/>
      <c r="G1342" s="220"/>
      <c r="H1342" s="220"/>
      <c r="I1342" s="220"/>
      <c r="J1342" s="220"/>
      <c r="K1342" s="220"/>
      <c r="L1342" s="220"/>
      <c r="M1342" s="220"/>
      <c r="N1342" s="219"/>
      <c r="O1342" s="219"/>
      <c r="P1342" s="219"/>
      <c r="Q1342" s="219"/>
      <c r="R1342" s="220"/>
      <c r="S1342" s="220"/>
      <c r="T1342" s="220"/>
      <c r="U1342" s="220"/>
      <c r="V1342" s="220"/>
      <c r="W1342" s="220"/>
      <c r="X1342" s="220"/>
      <c r="Y1342" s="220"/>
      <c r="Z1342" s="210"/>
      <c r="AA1342" s="210"/>
      <c r="AB1342" s="210"/>
      <c r="AC1342" s="210"/>
      <c r="AD1342" s="210"/>
      <c r="AE1342" s="210"/>
      <c r="AF1342" s="210"/>
      <c r="AG1342" s="210" t="s">
        <v>356</v>
      </c>
      <c r="AH1342" s="210">
        <v>2</v>
      </c>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3" x14ac:dyDescent="0.2">
      <c r="A1343" s="217"/>
      <c r="B1343" s="218"/>
      <c r="C1343" s="268" t="s">
        <v>773</v>
      </c>
      <c r="D1343" s="257"/>
      <c r="E1343" s="258">
        <v>6.37</v>
      </c>
      <c r="F1343" s="220"/>
      <c r="G1343" s="220"/>
      <c r="H1343" s="220"/>
      <c r="I1343" s="220"/>
      <c r="J1343" s="220"/>
      <c r="K1343" s="220"/>
      <c r="L1343" s="220"/>
      <c r="M1343" s="220"/>
      <c r="N1343" s="219"/>
      <c r="O1343" s="219"/>
      <c r="P1343" s="219"/>
      <c r="Q1343" s="219"/>
      <c r="R1343" s="220"/>
      <c r="S1343" s="220"/>
      <c r="T1343" s="220"/>
      <c r="U1343" s="220"/>
      <c r="V1343" s="220"/>
      <c r="W1343" s="220"/>
      <c r="X1343" s="220"/>
      <c r="Y1343" s="220"/>
      <c r="Z1343" s="210"/>
      <c r="AA1343" s="210"/>
      <c r="AB1343" s="210"/>
      <c r="AC1343" s="210"/>
      <c r="AD1343" s="210"/>
      <c r="AE1343" s="210"/>
      <c r="AF1343" s="210"/>
      <c r="AG1343" s="210" t="s">
        <v>356</v>
      </c>
      <c r="AH1343" s="210">
        <v>2</v>
      </c>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outlineLevel="3" x14ac:dyDescent="0.2">
      <c r="A1344" s="217"/>
      <c r="B1344" s="218"/>
      <c r="C1344" s="268" t="s">
        <v>796</v>
      </c>
      <c r="D1344" s="257"/>
      <c r="E1344" s="258">
        <v>2.44</v>
      </c>
      <c r="F1344" s="220"/>
      <c r="G1344" s="220"/>
      <c r="H1344" s="220"/>
      <c r="I1344" s="220"/>
      <c r="J1344" s="220"/>
      <c r="K1344" s="220"/>
      <c r="L1344" s="220"/>
      <c r="M1344" s="220"/>
      <c r="N1344" s="219"/>
      <c r="O1344" s="219"/>
      <c r="P1344" s="219"/>
      <c r="Q1344" s="219"/>
      <c r="R1344" s="220"/>
      <c r="S1344" s="220"/>
      <c r="T1344" s="220"/>
      <c r="U1344" s="220"/>
      <c r="V1344" s="220"/>
      <c r="W1344" s="220"/>
      <c r="X1344" s="220"/>
      <c r="Y1344" s="220"/>
      <c r="Z1344" s="210"/>
      <c r="AA1344" s="210"/>
      <c r="AB1344" s="210"/>
      <c r="AC1344" s="210"/>
      <c r="AD1344" s="210"/>
      <c r="AE1344" s="210"/>
      <c r="AF1344" s="210"/>
      <c r="AG1344" s="210" t="s">
        <v>356</v>
      </c>
      <c r="AH1344" s="210">
        <v>2</v>
      </c>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3" x14ac:dyDescent="0.2">
      <c r="A1345" s="217"/>
      <c r="B1345" s="218"/>
      <c r="C1345" s="268" t="s">
        <v>785</v>
      </c>
      <c r="D1345" s="257"/>
      <c r="E1345" s="258">
        <v>9.42</v>
      </c>
      <c r="F1345" s="220"/>
      <c r="G1345" s="220"/>
      <c r="H1345" s="220"/>
      <c r="I1345" s="220"/>
      <c r="J1345" s="220"/>
      <c r="K1345" s="220"/>
      <c r="L1345" s="220"/>
      <c r="M1345" s="220"/>
      <c r="N1345" s="219"/>
      <c r="O1345" s="219"/>
      <c r="P1345" s="219"/>
      <c r="Q1345" s="219"/>
      <c r="R1345" s="220"/>
      <c r="S1345" s="220"/>
      <c r="T1345" s="220"/>
      <c r="U1345" s="220"/>
      <c r="V1345" s="220"/>
      <c r="W1345" s="220"/>
      <c r="X1345" s="220"/>
      <c r="Y1345" s="220"/>
      <c r="Z1345" s="210"/>
      <c r="AA1345" s="210"/>
      <c r="AB1345" s="210"/>
      <c r="AC1345" s="210"/>
      <c r="AD1345" s="210"/>
      <c r="AE1345" s="210"/>
      <c r="AF1345" s="210"/>
      <c r="AG1345" s="210" t="s">
        <v>356</v>
      </c>
      <c r="AH1345" s="210">
        <v>2</v>
      </c>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3" x14ac:dyDescent="0.2">
      <c r="A1346" s="217"/>
      <c r="B1346" s="218"/>
      <c r="C1346" s="268" t="s">
        <v>786</v>
      </c>
      <c r="D1346" s="257"/>
      <c r="E1346" s="258">
        <v>3.46</v>
      </c>
      <c r="F1346" s="220"/>
      <c r="G1346" s="220"/>
      <c r="H1346" s="220"/>
      <c r="I1346" s="220"/>
      <c r="J1346" s="220"/>
      <c r="K1346" s="220"/>
      <c r="L1346" s="220"/>
      <c r="M1346" s="220"/>
      <c r="N1346" s="219"/>
      <c r="O1346" s="219"/>
      <c r="P1346" s="219"/>
      <c r="Q1346" s="219"/>
      <c r="R1346" s="220"/>
      <c r="S1346" s="220"/>
      <c r="T1346" s="220"/>
      <c r="U1346" s="220"/>
      <c r="V1346" s="220"/>
      <c r="W1346" s="220"/>
      <c r="X1346" s="220"/>
      <c r="Y1346" s="220"/>
      <c r="Z1346" s="210"/>
      <c r="AA1346" s="210"/>
      <c r="AB1346" s="210"/>
      <c r="AC1346" s="210"/>
      <c r="AD1346" s="210"/>
      <c r="AE1346" s="210"/>
      <c r="AF1346" s="210"/>
      <c r="AG1346" s="210" t="s">
        <v>356</v>
      </c>
      <c r="AH1346" s="210">
        <v>2</v>
      </c>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3" x14ac:dyDescent="0.2">
      <c r="A1347" s="217"/>
      <c r="B1347" s="218"/>
      <c r="C1347" s="268" t="s">
        <v>797</v>
      </c>
      <c r="D1347" s="257"/>
      <c r="E1347" s="258">
        <v>1.42</v>
      </c>
      <c r="F1347" s="220"/>
      <c r="G1347" s="220"/>
      <c r="H1347" s="220"/>
      <c r="I1347" s="220"/>
      <c r="J1347" s="220"/>
      <c r="K1347" s="220"/>
      <c r="L1347" s="220"/>
      <c r="M1347" s="220"/>
      <c r="N1347" s="219"/>
      <c r="O1347" s="219"/>
      <c r="P1347" s="219"/>
      <c r="Q1347" s="219"/>
      <c r="R1347" s="220"/>
      <c r="S1347" s="220"/>
      <c r="T1347" s="220"/>
      <c r="U1347" s="220"/>
      <c r="V1347" s="220"/>
      <c r="W1347" s="220"/>
      <c r="X1347" s="220"/>
      <c r="Y1347" s="220"/>
      <c r="Z1347" s="210"/>
      <c r="AA1347" s="210"/>
      <c r="AB1347" s="210"/>
      <c r="AC1347" s="210"/>
      <c r="AD1347" s="210"/>
      <c r="AE1347" s="210"/>
      <c r="AF1347" s="210"/>
      <c r="AG1347" s="210" t="s">
        <v>356</v>
      </c>
      <c r="AH1347" s="210">
        <v>2</v>
      </c>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outlineLevel="3" x14ac:dyDescent="0.2">
      <c r="A1348" s="217"/>
      <c r="B1348" s="218"/>
      <c r="C1348" s="268" t="s">
        <v>782</v>
      </c>
      <c r="D1348" s="257"/>
      <c r="E1348" s="258">
        <v>39.65</v>
      </c>
      <c r="F1348" s="220"/>
      <c r="G1348" s="220"/>
      <c r="H1348" s="220"/>
      <c r="I1348" s="220"/>
      <c r="J1348" s="220"/>
      <c r="K1348" s="220"/>
      <c r="L1348" s="220"/>
      <c r="M1348" s="220"/>
      <c r="N1348" s="219"/>
      <c r="O1348" s="219"/>
      <c r="P1348" s="219"/>
      <c r="Q1348" s="219"/>
      <c r="R1348" s="220"/>
      <c r="S1348" s="220"/>
      <c r="T1348" s="220"/>
      <c r="U1348" s="220"/>
      <c r="V1348" s="220"/>
      <c r="W1348" s="220"/>
      <c r="X1348" s="220"/>
      <c r="Y1348" s="220"/>
      <c r="Z1348" s="210"/>
      <c r="AA1348" s="210"/>
      <c r="AB1348" s="210"/>
      <c r="AC1348" s="210"/>
      <c r="AD1348" s="210"/>
      <c r="AE1348" s="210"/>
      <c r="AF1348" s="210"/>
      <c r="AG1348" s="210" t="s">
        <v>356</v>
      </c>
      <c r="AH1348" s="210">
        <v>2</v>
      </c>
      <c r="AI1348" s="210"/>
      <c r="AJ1348" s="210"/>
      <c r="AK1348" s="210"/>
      <c r="AL1348" s="210"/>
      <c r="AM1348" s="210"/>
      <c r="AN1348" s="210"/>
      <c r="AO1348" s="210"/>
      <c r="AP1348" s="210"/>
      <c r="AQ1348" s="210"/>
      <c r="AR1348" s="210"/>
      <c r="AS1348" s="210"/>
      <c r="AT1348" s="210"/>
      <c r="AU1348" s="210"/>
      <c r="AV1348" s="210"/>
      <c r="AW1348" s="210"/>
      <c r="AX1348" s="210"/>
      <c r="AY1348" s="210"/>
      <c r="AZ1348" s="210"/>
      <c r="BA1348" s="210"/>
      <c r="BB1348" s="210"/>
      <c r="BC1348" s="210"/>
      <c r="BD1348" s="210"/>
      <c r="BE1348" s="210"/>
      <c r="BF1348" s="210"/>
      <c r="BG1348" s="210"/>
      <c r="BH1348" s="210"/>
    </row>
    <row r="1349" spans="1:60" outlineLevel="3" x14ac:dyDescent="0.2">
      <c r="A1349" s="217"/>
      <c r="B1349" s="218"/>
      <c r="C1349" s="268" t="s">
        <v>783</v>
      </c>
      <c r="D1349" s="257"/>
      <c r="E1349" s="258">
        <v>10.96</v>
      </c>
      <c r="F1349" s="220"/>
      <c r="G1349" s="220"/>
      <c r="H1349" s="220"/>
      <c r="I1349" s="220"/>
      <c r="J1349" s="220"/>
      <c r="K1349" s="220"/>
      <c r="L1349" s="220"/>
      <c r="M1349" s="220"/>
      <c r="N1349" s="219"/>
      <c r="O1349" s="219"/>
      <c r="P1349" s="219"/>
      <c r="Q1349" s="219"/>
      <c r="R1349" s="220"/>
      <c r="S1349" s="220"/>
      <c r="T1349" s="220"/>
      <c r="U1349" s="220"/>
      <c r="V1349" s="220"/>
      <c r="W1349" s="220"/>
      <c r="X1349" s="220"/>
      <c r="Y1349" s="220"/>
      <c r="Z1349" s="210"/>
      <c r="AA1349" s="210"/>
      <c r="AB1349" s="210"/>
      <c r="AC1349" s="210"/>
      <c r="AD1349" s="210"/>
      <c r="AE1349" s="210"/>
      <c r="AF1349" s="210"/>
      <c r="AG1349" s="210" t="s">
        <v>356</v>
      </c>
      <c r="AH1349" s="210">
        <v>2</v>
      </c>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3" x14ac:dyDescent="0.2">
      <c r="A1350" s="217"/>
      <c r="B1350" s="218"/>
      <c r="C1350" s="268" t="s">
        <v>784</v>
      </c>
      <c r="D1350" s="257"/>
      <c r="E1350" s="258">
        <v>10.96</v>
      </c>
      <c r="F1350" s="220"/>
      <c r="G1350" s="220"/>
      <c r="H1350" s="220"/>
      <c r="I1350" s="220"/>
      <c r="J1350" s="220"/>
      <c r="K1350" s="220"/>
      <c r="L1350" s="220"/>
      <c r="M1350" s="220"/>
      <c r="N1350" s="219"/>
      <c r="O1350" s="219"/>
      <c r="P1350" s="219"/>
      <c r="Q1350" s="219"/>
      <c r="R1350" s="220"/>
      <c r="S1350" s="220"/>
      <c r="T1350" s="220"/>
      <c r="U1350" s="220"/>
      <c r="V1350" s="220"/>
      <c r="W1350" s="220"/>
      <c r="X1350" s="220"/>
      <c r="Y1350" s="220"/>
      <c r="Z1350" s="210"/>
      <c r="AA1350" s="210"/>
      <c r="AB1350" s="210"/>
      <c r="AC1350" s="210"/>
      <c r="AD1350" s="210"/>
      <c r="AE1350" s="210"/>
      <c r="AF1350" s="210"/>
      <c r="AG1350" s="210" t="s">
        <v>356</v>
      </c>
      <c r="AH1350" s="210">
        <v>2</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outlineLevel="3" x14ac:dyDescent="0.2">
      <c r="A1351" s="217"/>
      <c r="B1351" s="218"/>
      <c r="C1351" s="268" t="s">
        <v>798</v>
      </c>
      <c r="D1351" s="257"/>
      <c r="E1351" s="258">
        <v>8.0299999999999994</v>
      </c>
      <c r="F1351" s="220"/>
      <c r="G1351" s="220"/>
      <c r="H1351" s="220"/>
      <c r="I1351" s="220"/>
      <c r="J1351" s="220"/>
      <c r="K1351" s="220"/>
      <c r="L1351" s="220"/>
      <c r="M1351" s="220"/>
      <c r="N1351" s="219"/>
      <c r="O1351" s="219"/>
      <c r="P1351" s="219"/>
      <c r="Q1351" s="219"/>
      <c r="R1351" s="220"/>
      <c r="S1351" s="220"/>
      <c r="T1351" s="220"/>
      <c r="U1351" s="220"/>
      <c r="V1351" s="220"/>
      <c r="W1351" s="220"/>
      <c r="X1351" s="220"/>
      <c r="Y1351" s="220"/>
      <c r="Z1351" s="210"/>
      <c r="AA1351" s="210"/>
      <c r="AB1351" s="210"/>
      <c r="AC1351" s="210"/>
      <c r="AD1351" s="210"/>
      <c r="AE1351" s="210"/>
      <c r="AF1351" s="210"/>
      <c r="AG1351" s="210" t="s">
        <v>356</v>
      </c>
      <c r="AH1351" s="210">
        <v>2</v>
      </c>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3" x14ac:dyDescent="0.2">
      <c r="A1352" s="217"/>
      <c r="B1352" s="218"/>
      <c r="C1352" s="268" t="s">
        <v>799</v>
      </c>
      <c r="D1352" s="257"/>
      <c r="E1352" s="258">
        <v>7.15</v>
      </c>
      <c r="F1352" s="220"/>
      <c r="G1352" s="220"/>
      <c r="H1352" s="220"/>
      <c r="I1352" s="220"/>
      <c r="J1352" s="220"/>
      <c r="K1352" s="220"/>
      <c r="L1352" s="220"/>
      <c r="M1352" s="220"/>
      <c r="N1352" s="219"/>
      <c r="O1352" s="219"/>
      <c r="P1352" s="219"/>
      <c r="Q1352" s="219"/>
      <c r="R1352" s="220"/>
      <c r="S1352" s="220"/>
      <c r="T1352" s="220"/>
      <c r="U1352" s="220"/>
      <c r="V1352" s="220"/>
      <c r="W1352" s="220"/>
      <c r="X1352" s="220"/>
      <c r="Y1352" s="220"/>
      <c r="Z1352" s="210"/>
      <c r="AA1352" s="210"/>
      <c r="AB1352" s="210"/>
      <c r="AC1352" s="210"/>
      <c r="AD1352" s="210"/>
      <c r="AE1352" s="210"/>
      <c r="AF1352" s="210"/>
      <c r="AG1352" s="210" t="s">
        <v>356</v>
      </c>
      <c r="AH1352" s="210">
        <v>2</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outlineLevel="3" x14ac:dyDescent="0.2">
      <c r="A1353" s="217"/>
      <c r="B1353" s="218"/>
      <c r="C1353" s="268" t="s">
        <v>800</v>
      </c>
      <c r="D1353" s="257"/>
      <c r="E1353" s="258">
        <v>1.65</v>
      </c>
      <c r="F1353" s="220"/>
      <c r="G1353" s="220"/>
      <c r="H1353" s="220"/>
      <c r="I1353" s="220"/>
      <c r="J1353" s="220"/>
      <c r="K1353" s="220"/>
      <c r="L1353" s="220"/>
      <c r="M1353" s="220"/>
      <c r="N1353" s="219"/>
      <c r="O1353" s="219"/>
      <c r="P1353" s="219"/>
      <c r="Q1353" s="219"/>
      <c r="R1353" s="220"/>
      <c r="S1353" s="220"/>
      <c r="T1353" s="220"/>
      <c r="U1353" s="220"/>
      <c r="V1353" s="220"/>
      <c r="W1353" s="220"/>
      <c r="X1353" s="220"/>
      <c r="Y1353" s="220"/>
      <c r="Z1353" s="210"/>
      <c r="AA1353" s="210"/>
      <c r="AB1353" s="210"/>
      <c r="AC1353" s="210"/>
      <c r="AD1353" s="210"/>
      <c r="AE1353" s="210"/>
      <c r="AF1353" s="210"/>
      <c r="AG1353" s="210" t="s">
        <v>356</v>
      </c>
      <c r="AH1353" s="210">
        <v>2</v>
      </c>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3" x14ac:dyDescent="0.2">
      <c r="A1354" s="217"/>
      <c r="B1354" s="218"/>
      <c r="C1354" s="268" t="s">
        <v>801</v>
      </c>
      <c r="D1354" s="257"/>
      <c r="E1354" s="258">
        <v>1.63</v>
      </c>
      <c r="F1354" s="220"/>
      <c r="G1354" s="220"/>
      <c r="H1354" s="220"/>
      <c r="I1354" s="220"/>
      <c r="J1354" s="220"/>
      <c r="K1354" s="220"/>
      <c r="L1354" s="220"/>
      <c r="M1354" s="220"/>
      <c r="N1354" s="219"/>
      <c r="O1354" s="219"/>
      <c r="P1354" s="219"/>
      <c r="Q1354" s="219"/>
      <c r="R1354" s="220"/>
      <c r="S1354" s="220"/>
      <c r="T1354" s="220"/>
      <c r="U1354" s="220"/>
      <c r="V1354" s="220"/>
      <c r="W1354" s="220"/>
      <c r="X1354" s="220"/>
      <c r="Y1354" s="220"/>
      <c r="Z1354" s="210"/>
      <c r="AA1354" s="210"/>
      <c r="AB1354" s="210"/>
      <c r="AC1354" s="210"/>
      <c r="AD1354" s="210"/>
      <c r="AE1354" s="210"/>
      <c r="AF1354" s="210"/>
      <c r="AG1354" s="210" t="s">
        <v>356</v>
      </c>
      <c r="AH1354" s="210">
        <v>2</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3" x14ac:dyDescent="0.2">
      <c r="A1355" s="217"/>
      <c r="B1355" s="218"/>
      <c r="C1355" s="268" t="s">
        <v>780</v>
      </c>
      <c r="D1355" s="257"/>
      <c r="E1355" s="258">
        <v>10.96</v>
      </c>
      <c r="F1355" s="220"/>
      <c r="G1355" s="220"/>
      <c r="H1355" s="220"/>
      <c r="I1355" s="220"/>
      <c r="J1355" s="220"/>
      <c r="K1355" s="220"/>
      <c r="L1355" s="220"/>
      <c r="M1355" s="220"/>
      <c r="N1355" s="219"/>
      <c r="O1355" s="219"/>
      <c r="P1355" s="219"/>
      <c r="Q1355" s="219"/>
      <c r="R1355" s="220"/>
      <c r="S1355" s="220"/>
      <c r="T1355" s="220"/>
      <c r="U1355" s="220"/>
      <c r="V1355" s="220"/>
      <c r="W1355" s="220"/>
      <c r="X1355" s="220"/>
      <c r="Y1355" s="220"/>
      <c r="Z1355" s="210"/>
      <c r="AA1355" s="210"/>
      <c r="AB1355" s="210"/>
      <c r="AC1355" s="210"/>
      <c r="AD1355" s="210"/>
      <c r="AE1355" s="210"/>
      <c r="AF1355" s="210"/>
      <c r="AG1355" s="210" t="s">
        <v>356</v>
      </c>
      <c r="AH1355" s="210">
        <v>2</v>
      </c>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3" x14ac:dyDescent="0.2">
      <c r="A1356" s="217"/>
      <c r="B1356" s="218"/>
      <c r="C1356" s="268" t="s">
        <v>781</v>
      </c>
      <c r="D1356" s="257"/>
      <c r="E1356" s="258">
        <v>10.96</v>
      </c>
      <c r="F1356" s="220"/>
      <c r="G1356" s="220"/>
      <c r="H1356" s="220"/>
      <c r="I1356" s="220"/>
      <c r="J1356" s="220"/>
      <c r="K1356" s="220"/>
      <c r="L1356" s="220"/>
      <c r="M1356" s="220"/>
      <c r="N1356" s="219"/>
      <c r="O1356" s="219"/>
      <c r="P1356" s="219"/>
      <c r="Q1356" s="219"/>
      <c r="R1356" s="220"/>
      <c r="S1356" s="220"/>
      <c r="T1356" s="220"/>
      <c r="U1356" s="220"/>
      <c r="V1356" s="220"/>
      <c r="W1356" s="220"/>
      <c r="X1356" s="220"/>
      <c r="Y1356" s="220"/>
      <c r="Z1356" s="210"/>
      <c r="AA1356" s="210"/>
      <c r="AB1356" s="210"/>
      <c r="AC1356" s="210"/>
      <c r="AD1356" s="210"/>
      <c r="AE1356" s="210"/>
      <c r="AF1356" s="210"/>
      <c r="AG1356" s="210" t="s">
        <v>356</v>
      </c>
      <c r="AH1356" s="210">
        <v>2</v>
      </c>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3" x14ac:dyDescent="0.2">
      <c r="A1357" s="217"/>
      <c r="B1357" s="218"/>
      <c r="C1357" s="268" t="s">
        <v>802</v>
      </c>
      <c r="D1357" s="257"/>
      <c r="E1357" s="258">
        <v>8.0299999999999994</v>
      </c>
      <c r="F1357" s="220"/>
      <c r="G1357" s="220"/>
      <c r="H1357" s="220"/>
      <c r="I1357" s="220"/>
      <c r="J1357" s="220"/>
      <c r="K1357" s="220"/>
      <c r="L1357" s="220"/>
      <c r="M1357" s="220"/>
      <c r="N1357" s="219"/>
      <c r="O1357" s="219"/>
      <c r="P1357" s="219"/>
      <c r="Q1357" s="219"/>
      <c r="R1357" s="220"/>
      <c r="S1357" s="220"/>
      <c r="T1357" s="220"/>
      <c r="U1357" s="220"/>
      <c r="V1357" s="220"/>
      <c r="W1357" s="220"/>
      <c r="X1357" s="220"/>
      <c r="Y1357" s="220"/>
      <c r="Z1357" s="210"/>
      <c r="AA1357" s="210"/>
      <c r="AB1357" s="210"/>
      <c r="AC1357" s="210"/>
      <c r="AD1357" s="210"/>
      <c r="AE1357" s="210"/>
      <c r="AF1357" s="210"/>
      <c r="AG1357" s="210" t="s">
        <v>356</v>
      </c>
      <c r="AH1357" s="210">
        <v>2</v>
      </c>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3" x14ac:dyDescent="0.2">
      <c r="A1358" s="217"/>
      <c r="B1358" s="218"/>
      <c r="C1358" s="268" t="s">
        <v>803</v>
      </c>
      <c r="D1358" s="257"/>
      <c r="E1358" s="258">
        <v>7.15</v>
      </c>
      <c r="F1358" s="220"/>
      <c r="G1358" s="220"/>
      <c r="H1358" s="220"/>
      <c r="I1358" s="220"/>
      <c r="J1358" s="220"/>
      <c r="K1358" s="220"/>
      <c r="L1358" s="220"/>
      <c r="M1358" s="220"/>
      <c r="N1358" s="219"/>
      <c r="O1358" s="219"/>
      <c r="P1358" s="219"/>
      <c r="Q1358" s="219"/>
      <c r="R1358" s="220"/>
      <c r="S1358" s="220"/>
      <c r="T1358" s="220"/>
      <c r="U1358" s="220"/>
      <c r="V1358" s="220"/>
      <c r="W1358" s="220"/>
      <c r="X1358" s="220"/>
      <c r="Y1358" s="220"/>
      <c r="Z1358" s="210"/>
      <c r="AA1358" s="210"/>
      <c r="AB1358" s="210"/>
      <c r="AC1358" s="210"/>
      <c r="AD1358" s="210"/>
      <c r="AE1358" s="210"/>
      <c r="AF1358" s="210"/>
      <c r="AG1358" s="210" t="s">
        <v>356</v>
      </c>
      <c r="AH1358" s="210">
        <v>2</v>
      </c>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3" x14ac:dyDescent="0.2">
      <c r="A1359" s="217"/>
      <c r="B1359" s="218"/>
      <c r="C1359" s="268" t="s">
        <v>804</v>
      </c>
      <c r="D1359" s="257"/>
      <c r="E1359" s="258">
        <v>1.65</v>
      </c>
      <c r="F1359" s="220"/>
      <c r="G1359" s="220"/>
      <c r="H1359" s="220"/>
      <c r="I1359" s="220"/>
      <c r="J1359" s="220"/>
      <c r="K1359" s="220"/>
      <c r="L1359" s="220"/>
      <c r="M1359" s="220"/>
      <c r="N1359" s="219"/>
      <c r="O1359" s="219"/>
      <c r="P1359" s="219"/>
      <c r="Q1359" s="219"/>
      <c r="R1359" s="220"/>
      <c r="S1359" s="220"/>
      <c r="T1359" s="220"/>
      <c r="U1359" s="220"/>
      <c r="V1359" s="220"/>
      <c r="W1359" s="220"/>
      <c r="X1359" s="220"/>
      <c r="Y1359" s="220"/>
      <c r="Z1359" s="210"/>
      <c r="AA1359" s="210"/>
      <c r="AB1359" s="210"/>
      <c r="AC1359" s="210"/>
      <c r="AD1359" s="210"/>
      <c r="AE1359" s="210"/>
      <c r="AF1359" s="210"/>
      <c r="AG1359" s="210" t="s">
        <v>356</v>
      </c>
      <c r="AH1359" s="210">
        <v>2</v>
      </c>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outlineLevel="3" x14ac:dyDescent="0.2">
      <c r="A1360" s="217"/>
      <c r="B1360" s="218"/>
      <c r="C1360" s="268" t="s">
        <v>805</v>
      </c>
      <c r="D1360" s="257"/>
      <c r="E1360" s="258">
        <v>1.65</v>
      </c>
      <c r="F1360" s="220"/>
      <c r="G1360" s="220"/>
      <c r="H1360" s="220"/>
      <c r="I1360" s="220"/>
      <c r="J1360" s="220"/>
      <c r="K1360" s="220"/>
      <c r="L1360" s="220"/>
      <c r="M1360" s="220"/>
      <c r="N1360" s="219"/>
      <c r="O1360" s="219"/>
      <c r="P1360" s="219"/>
      <c r="Q1360" s="219"/>
      <c r="R1360" s="220"/>
      <c r="S1360" s="220"/>
      <c r="T1360" s="220"/>
      <c r="U1360" s="220"/>
      <c r="V1360" s="220"/>
      <c r="W1360" s="220"/>
      <c r="X1360" s="220"/>
      <c r="Y1360" s="220"/>
      <c r="Z1360" s="210"/>
      <c r="AA1360" s="210"/>
      <c r="AB1360" s="210"/>
      <c r="AC1360" s="210"/>
      <c r="AD1360" s="210"/>
      <c r="AE1360" s="210"/>
      <c r="AF1360" s="210"/>
      <c r="AG1360" s="210" t="s">
        <v>356</v>
      </c>
      <c r="AH1360" s="210">
        <v>2</v>
      </c>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10"/>
      <c r="BB1360" s="210"/>
      <c r="BC1360" s="210"/>
      <c r="BD1360" s="210"/>
      <c r="BE1360" s="210"/>
      <c r="BF1360" s="210"/>
      <c r="BG1360" s="210"/>
      <c r="BH1360" s="210"/>
    </row>
    <row r="1361" spans="1:60" outlineLevel="3" x14ac:dyDescent="0.2">
      <c r="A1361" s="217"/>
      <c r="B1361" s="218"/>
      <c r="C1361" s="268" t="s">
        <v>778</v>
      </c>
      <c r="D1361" s="257"/>
      <c r="E1361" s="258">
        <v>12.3</v>
      </c>
      <c r="F1361" s="220"/>
      <c r="G1361" s="220"/>
      <c r="H1361" s="220"/>
      <c r="I1361" s="220"/>
      <c r="J1361" s="220"/>
      <c r="K1361" s="220"/>
      <c r="L1361" s="220"/>
      <c r="M1361" s="220"/>
      <c r="N1361" s="219"/>
      <c r="O1361" s="219"/>
      <c r="P1361" s="219"/>
      <c r="Q1361" s="219"/>
      <c r="R1361" s="220"/>
      <c r="S1361" s="220"/>
      <c r="T1361" s="220"/>
      <c r="U1361" s="220"/>
      <c r="V1361" s="220"/>
      <c r="W1361" s="220"/>
      <c r="X1361" s="220"/>
      <c r="Y1361" s="220"/>
      <c r="Z1361" s="210"/>
      <c r="AA1361" s="210"/>
      <c r="AB1361" s="210"/>
      <c r="AC1361" s="210"/>
      <c r="AD1361" s="210"/>
      <c r="AE1361" s="210"/>
      <c r="AF1361" s="210"/>
      <c r="AG1361" s="210" t="s">
        <v>356</v>
      </c>
      <c r="AH1361" s="210">
        <v>2</v>
      </c>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3" x14ac:dyDescent="0.2">
      <c r="A1362" s="217"/>
      <c r="B1362" s="218"/>
      <c r="C1362" s="268" t="s">
        <v>779</v>
      </c>
      <c r="D1362" s="257"/>
      <c r="E1362" s="258">
        <v>18.11</v>
      </c>
      <c r="F1362" s="220"/>
      <c r="G1362" s="220"/>
      <c r="H1362" s="220"/>
      <c r="I1362" s="220"/>
      <c r="J1362" s="220"/>
      <c r="K1362" s="220"/>
      <c r="L1362" s="220"/>
      <c r="M1362" s="220"/>
      <c r="N1362" s="219"/>
      <c r="O1362" s="219"/>
      <c r="P1362" s="219"/>
      <c r="Q1362" s="219"/>
      <c r="R1362" s="220"/>
      <c r="S1362" s="220"/>
      <c r="T1362" s="220"/>
      <c r="U1362" s="220"/>
      <c r="V1362" s="220"/>
      <c r="W1362" s="220"/>
      <c r="X1362" s="220"/>
      <c r="Y1362" s="220"/>
      <c r="Z1362" s="210"/>
      <c r="AA1362" s="210"/>
      <c r="AB1362" s="210"/>
      <c r="AC1362" s="210"/>
      <c r="AD1362" s="210"/>
      <c r="AE1362" s="210"/>
      <c r="AF1362" s="210"/>
      <c r="AG1362" s="210" t="s">
        <v>356</v>
      </c>
      <c r="AH1362" s="210">
        <v>2</v>
      </c>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3" x14ac:dyDescent="0.2">
      <c r="A1363" s="217"/>
      <c r="B1363" s="218"/>
      <c r="C1363" s="268" t="s">
        <v>806</v>
      </c>
      <c r="D1363" s="257"/>
      <c r="E1363" s="258">
        <v>7.7</v>
      </c>
      <c r="F1363" s="220"/>
      <c r="G1363" s="220"/>
      <c r="H1363" s="220"/>
      <c r="I1363" s="220"/>
      <c r="J1363" s="220"/>
      <c r="K1363" s="220"/>
      <c r="L1363" s="220"/>
      <c r="M1363" s="220"/>
      <c r="N1363" s="219"/>
      <c r="O1363" s="219"/>
      <c r="P1363" s="219"/>
      <c r="Q1363" s="219"/>
      <c r="R1363" s="220"/>
      <c r="S1363" s="220"/>
      <c r="T1363" s="220"/>
      <c r="U1363" s="220"/>
      <c r="V1363" s="220"/>
      <c r="W1363" s="220"/>
      <c r="X1363" s="220"/>
      <c r="Y1363" s="220"/>
      <c r="Z1363" s="210"/>
      <c r="AA1363" s="210"/>
      <c r="AB1363" s="210"/>
      <c r="AC1363" s="210"/>
      <c r="AD1363" s="210"/>
      <c r="AE1363" s="210"/>
      <c r="AF1363" s="210"/>
      <c r="AG1363" s="210" t="s">
        <v>356</v>
      </c>
      <c r="AH1363" s="210">
        <v>2</v>
      </c>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3" x14ac:dyDescent="0.2">
      <c r="A1364" s="217"/>
      <c r="B1364" s="218"/>
      <c r="C1364" s="268" t="s">
        <v>807</v>
      </c>
      <c r="D1364" s="257"/>
      <c r="E1364" s="258">
        <v>7.45</v>
      </c>
      <c r="F1364" s="220"/>
      <c r="G1364" s="220"/>
      <c r="H1364" s="220"/>
      <c r="I1364" s="220"/>
      <c r="J1364" s="220"/>
      <c r="K1364" s="220"/>
      <c r="L1364" s="220"/>
      <c r="M1364" s="220"/>
      <c r="N1364" s="219"/>
      <c r="O1364" s="219"/>
      <c r="P1364" s="219"/>
      <c r="Q1364" s="219"/>
      <c r="R1364" s="220"/>
      <c r="S1364" s="220"/>
      <c r="T1364" s="220"/>
      <c r="U1364" s="220"/>
      <c r="V1364" s="220"/>
      <c r="W1364" s="220"/>
      <c r="X1364" s="220"/>
      <c r="Y1364" s="220"/>
      <c r="Z1364" s="210"/>
      <c r="AA1364" s="210"/>
      <c r="AB1364" s="210"/>
      <c r="AC1364" s="210"/>
      <c r="AD1364" s="210"/>
      <c r="AE1364" s="210"/>
      <c r="AF1364" s="210"/>
      <c r="AG1364" s="210" t="s">
        <v>356</v>
      </c>
      <c r="AH1364" s="210">
        <v>2</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outlineLevel="3" x14ac:dyDescent="0.2">
      <c r="A1365" s="217"/>
      <c r="B1365" s="218"/>
      <c r="C1365" s="268" t="s">
        <v>808</v>
      </c>
      <c r="D1365" s="257"/>
      <c r="E1365" s="258">
        <v>2.15</v>
      </c>
      <c r="F1365" s="220"/>
      <c r="G1365" s="220"/>
      <c r="H1365" s="220"/>
      <c r="I1365" s="220"/>
      <c r="J1365" s="220"/>
      <c r="K1365" s="220"/>
      <c r="L1365" s="220"/>
      <c r="M1365" s="220"/>
      <c r="N1365" s="219"/>
      <c r="O1365" s="219"/>
      <c r="P1365" s="219"/>
      <c r="Q1365" s="219"/>
      <c r="R1365" s="220"/>
      <c r="S1365" s="220"/>
      <c r="T1365" s="220"/>
      <c r="U1365" s="220"/>
      <c r="V1365" s="220"/>
      <c r="W1365" s="220"/>
      <c r="X1365" s="220"/>
      <c r="Y1365" s="220"/>
      <c r="Z1365" s="210"/>
      <c r="AA1365" s="210"/>
      <c r="AB1365" s="210"/>
      <c r="AC1365" s="210"/>
      <c r="AD1365" s="210"/>
      <c r="AE1365" s="210"/>
      <c r="AF1365" s="210"/>
      <c r="AG1365" s="210" t="s">
        <v>356</v>
      </c>
      <c r="AH1365" s="210">
        <v>2</v>
      </c>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3" x14ac:dyDescent="0.2">
      <c r="A1366" s="217"/>
      <c r="B1366" s="218"/>
      <c r="C1366" s="268" t="s">
        <v>809</v>
      </c>
      <c r="D1366" s="257"/>
      <c r="E1366" s="258">
        <v>4.4800000000000004</v>
      </c>
      <c r="F1366" s="220"/>
      <c r="G1366" s="220"/>
      <c r="H1366" s="220"/>
      <c r="I1366" s="220"/>
      <c r="J1366" s="220"/>
      <c r="K1366" s="220"/>
      <c r="L1366" s="220"/>
      <c r="M1366" s="220"/>
      <c r="N1366" s="219"/>
      <c r="O1366" s="219"/>
      <c r="P1366" s="219"/>
      <c r="Q1366" s="219"/>
      <c r="R1366" s="220"/>
      <c r="S1366" s="220"/>
      <c r="T1366" s="220"/>
      <c r="U1366" s="220"/>
      <c r="V1366" s="220"/>
      <c r="W1366" s="220"/>
      <c r="X1366" s="220"/>
      <c r="Y1366" s="220"/>
      <c r="Z1366" s="210"/>
      <c r="AA1366" s="210"/>
      <c r="AB1366" s="210"/>
      <c r="AC1366" s="210"/>
      <c r="AD1366" s="210"/>
      <c r="AE1366" s="210"/>
      <c r="AF1366" s="210"/>
      <c r="AG1366" s="210" t="s">
        <v>356</v>
      </c>
      <c r="AH1366" s="210">
        <v>2</v>
      </c>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3" x14ac:dyDescent="0.2">
      <c r="A1367" s="217"/>
      <c r="B1367" s="218"/>
      <c r="C1367" s="268" t="s">
        <v>774</v>
      </c>
      <c r="D1367" s="257"/>
      <c r="E1367" s="258">
        <v>36.79</v>
      </c>
      <c r="F1367" s="220"/>
      <c r="G1367" s="220"/>
      <c r="H1367" s="220"/>
      <c r="I1367" s="220"/>
      <c r="J1367" s="220"/>
      <c r="K1367" s="220"/>
      <c r="L1367" s="220"/>
      <c r="M1367" s="220"/>
      <c r="N1367" s="219"/>
      <c r="O1367" s="219"/>
      <c r="P1367" s="219"/>
      <c r="Q1367" s="219"/>
      <c r="R1367" s="220"/>
      <c r="S1367" s="220"/>
      <c r="T1367" s="220"/>
      <c r="U1367" s="220"/>
      <c r="V1367" s="220"/>
      <c r="W1367" s="220"/>
      <c r="X1367" s="220"/>
      <c r="Y1367" s="220"/>
      <c r="Z1367" s="210"/>
      <c r="AA1367" s="210"/>
      <c r="AB1367" s="210"/>
      <c r="AC1367" s="210"/>
      <c r="AD1367" s="210"/>
      <c r="AE1367" s="210"/>
      <c r="AF1367" s="210"/>
      <c r="AG1367" s="210" t="s">
        <v>356</v>
      </c>
      <c r="AH1367" s="210">
        <v>2</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3" x14ac:dyDescent="0.2">
      <c r="A1368" s="217"/>
      <c r="B1368" s="218"/>
      <c r="C1368" s="268" t="s">
        <v>775</v>
      </c>
      <c r="D1368" s="257"/>
      <c r="E1368" s="258">
        <v>11.28</v>
      </c>
      <c r="F1368" s="220"/>
      <c r="G1368" s="220"/>
      <c r="H1368" s="220"/>
      <c r="I1368" s="220"/>
      <c r="J1368" s="220"/>
      <c r="K1368" s="220"/>
      <c r="L1368" s="220"/>
      <c r="M1368" s="220"/>
      <c r="N1368" s="219"/>
      <c r="O1368" s="219"/>
      <c r="P1368" s="219"/>
      <c r="Q1368" s="219"/>
      <c r="R1368" s="220"/>
      <c r="S1368" s="220"/>
      <c r="T1368" s="220"/>
      <c r="U1368" s="220"/>
      <c r="V1368" s="220"/>
      <c r="W1368" s="220"/>
      <c r="X1368" s="220"/>
      <c r="Y1368" s="220"/>
      <c r="Z1368" s="210"/>
      <c r="AA1368" s="210"/>
      <c r="AB1368" s="210"/>
      <c r="AC1368" s="210"/>
      <c r="AD1368" s="210"/>
      <c r="AE1368" s="210"/>
      <c r="AF1368" s="210"/>
      <c r="AG1368" s="210" t="s">
        <v>356</v>
      </c>
      <c r="AH1368" s="210">
        <v>2</v>
      </c>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3" x14ac:dyDescent="0.2">
      <c r="A1369" s="217"/>
      <c r="B1369" s="218"/>
      <c r="C1369" s="268" t="s">
        <v>776</v>
      </c>
      <c r="D1369" s="257"/>
      <c r="E1369" s="258">
        <v>7.79</v>
      </c>
      <c r="F1369" s="220"/>
      <c r="G1369" s="220"/>
      <c r="H1369" s="220"/>
      <c r="I1369" s="220"/>
      <c r="J1369" s="220"/>
      <c r="K1369" s="220"/>
      <c r="L1369" s="220"/>
      <c r="M1369" s="220"/>
      <c r="N1369" s="219"/>
      <c r="O1369" s="219"/>
      <c r="P1369" s="219"/>
      <c r="Q1369" s="219"/>
      <c r="R1369" s="220"/>
      <c r="S1369" s="220"/>
      <c r="T1369" s="220"/>
      <c r="U1369" s="220"/>
      <c r="V1369" s="220"/>
      <c r="W1369" s="220"/>
      <c r="X1369" s="220"/>
      <c r="Y1369" s="220"/>
      <c r="Z1369" s="210"/>
      <c r="AA1369" s="210"/>
      <c r="AB1369" s="210"/>
      <c r="AC1369" s="210"/>
      <c r="AD1369" s="210"/>
      <c r="AE1369" s="210"/>
      <c r="AF1369" s="210"/>
      <c r="AG1369" s="210" t="s">
        <v>356</v>
      </c>
      <c r="AH1369" s="210">
        <v>2</v>
      </c>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3" x14ac:dyDescent="0.2">
      <c r="A1370" s="217"/>
      <c r="B1370" s="218"/>
      <c r="C1370" s="268" t="s">
        <v>810</v>
      </c>
      <c r="D1370" s="257"/>
      <c r="E1370" s="258">
        <v>2.12</v>
      </c>
      <c r="F1370" s="220"/>
      <c r="G1370" s="220"/>
      <c r="H1370" s="220"/>
      <c r="I1370" s="220"/>
      <c r="J1370" s="220"/>
      <c r="K1370" s="220"/>
      <c r="L1370" s="220"/>
      <c r="M1370" s="220"/>
      <c r="N1370" s="219"/>
      <c r="O1370" s="219"/>
      <c r="P1370" s="219"/>
      <c r="Q1370" s="219"/>
      <c r="R1370" s="220"/>
      <c r="S1370" s="220"/>
      <c r="T1370" s="220"/>
      <c r="U1370" s="220"/>
      <c r="V1370" s="220"/>
      <c r="W1370" s="220"/>
      <c r="X1370" s="220"/>
      <c r="Y1370" s="220"/>
      <c r="Z1370" s="210"/>
      <c r="AA1370" s="210"/>
      <c r="AB1370" s="210"/>
      <c r="AC1370" s="210"/>
      <c r="AD1370" s="210"/>
      <c r="AE1370" s="210"/>
      <c r="AF1370" s="210"/>
      <c r="AG1370" s="210" t="s">
        <v>356</v>
      </c>
      <c r="AH1370" s="210">
        <v>2</v>
      </c>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3" x14ac:dyDescent="0.2">
      <c r="A1371" s="217"/>
      <c r="B1371" s="218"/>
      <c r="C1371" s="268" t="s">
        <v>777</v>
      </c>
      <c r="D1371" s="257"/>
      <c r="E1371" s="258">
        <v>19.61</v>
      </c>
      <c r="F1371" s="220"/>
      <c r="G1371" s="220"/>
      <c r="H1371" s="220"/>
      <c r="I1371" s="220"/>
      <c r="J1371" s="220"/>
      <c r="K1371" s="220"/>
      <c r="L1371" s="220"/>
      <c r="M1371" s="220"/>
      <c r="N1371" s="219"/>
      <c r="O1371" s="219"/>
      <c r="P1371" s="219"/>
      <c r="Q1371" s="219"/>
      <c r="R1371" s="220"/>
      <c r="S1371" s="220"/>
      <c r="T1371" s="220"/>
      <c r="U1371" s="220"/>
      <c r="V1371" s="220"/>
      <c r="W1371" s="220"/>
      <c r="X1371" s="220"/>
      <c r="Y1371" s="220"/>
      <c r="Z1371" s="210"/>
      <c r="AA1371" s="210"/>
      <c r="AB1371" s="210"/>
      <c r="AC1371" s="210"/>
      <c r="AD1371" s="210"/>
      <c r="AE1371" s="210"/>
      <c r="AF1371" s="210"/>
      <c r="AG1371" s="210" t="s">
        <v>356</v>
      </c>
      <c r="AH1371" s="210">
        <v>2</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3" x14ac:dyDescent="0.2">
      <c r="A1372" s="217"/>
      <c r="B1372" s="218"/>
      <c r="C1372" s="268" t="s">
        <v>811</v>
      </c>
      <c r="D1372" s="257"/>
      <c r="E1372" s="258">
        <v>3.98</v>
      </c>
      <c r="F1372" s="220"/>
      <c r="G1372" s="220"/>
      <c r="H1372" s="220"/>
      <c r="I1372" s="220"/>
      <c r="J1372" s="220"/>
      <c r="K1372" s="220"/>
      <c r="L1372" s="220"/>
      <c r="M1372" s="220"/>
      <c r="N1372" s="219"/>
      <c r="O1372" s="219"/>
      <c r="P1372" s="219"/>
      <c r="Q1372" s="219"/>
      <c r="R1372" s="220"/>
      <c r="S1372" s="220"/>
      <c r="T1372" s="220"/>
      <c r="U1372" s="220"/>
      <c r="V1372" s="220"/>
      <c r="W1372" s="220"/>
      <c r="X1372" s="220"/>
      <c r="Y1372" s="220"/>
      <c r="Z1372" s="210"/>
      <c r="AA1372" s="210"/>
      <c r="AB1372" s="210"/>
      <c r="AC1372" s="210"/>
      <c r="AD1372" s="210"/>
      <c r="AE1372" s="210"/>
      <c r="AF1372" s="210"/>
      <c r="AG1372" s="210" t="s">
        <v>356</v>
      </c>
      <c r="AH1372" s="210">
        <v>2</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3" x14ac:dyDescent="0.2">
      <c r="A1373" s="217"/>
      <c r="B1373" s="218"/>
      <c r="C1373" s="268" t="s">
        <v>812</v>
      </c>
      <c r="D1373" s="257"/>
      <c r="E1373" s="258">
        <v>2.2200000000000002</v>
      </c>
      <c r="F1373" s="220"/>
      <c r="G1373" s="220"/>
      <c r="H1373" s="220"/>
      <c r="I1373" s="220"/>
      <c r="J1373" s="220"/>
      <c r="K1373" s="220"/>
      <c r="L1373" s="220"/>
      <c r="M1373" s="220"/>
      <c r="N1373" s="219"/>
      <c r="O1373" s="219"/>
      <c r="P1373" s="219"/>
      <c r="Q1373" s="219"/>
      <c r="R1373" s="220"/>
      <c r="S1373" s="220"/>
      <c r="T1373" s="220"/>
      <c r="U1373" s="220"/>
      <c r="V1373" s="220"/>
      <c r="W1373" s="220"/>
      <c r="X1373" s="220"/>
      <c r="Y1373" s="220"/>
      <c r="Z1373" s="210"/>
      <c r="AA1373" s="210"/>
      <c r="AB1373" s="210"/>
      <c r="AC1373" s="210"/>
      <c r="AD1373" s="210"/>
      <c r="AE1373" s="210"/>
      <c r="AF1373" s="210"/>
      <c r="AG1373" s="210" t="s">
        <v>356</v>
      </c>
      <c r="AH1373" s="210">
        <v>2</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3" x14ac:dyDescent="0.2">
      <c r="A1374" s="217"/>
      <c r="B1374" s="218"/>
      <c r="C1374" s="268" t="s">
        <v>813</v>
      </c>
      <c r="D1374" s="257"/>
      <c r="E1374" s="258">
        <v>3.03</v>
      </c>
      <c r="F1374" s="220"/>
      <c r="G1374" s="220"/>
      <c r="H1374" s="220"/>
      <c r="I1374" s="220"/>
      <c r="J1374" s="220"/>
      <c r="K1374" s="220"/>
      <c r="L1374" s="220"/>
      <c r="M1374" s="220"/>
      <c r="N1374" s="219"/>
      <c r="O1374" s="219"/>
      <c r="P1374" s="219"/>
      <c r="Q1374" s="219"/>
      <c r="R1374" s="220"/>
      <c r="S1374" s="220"/>
      <c r="T1374" s="220"/>
      <c r="U1374" s="220"/>
      <c r="V1374" s="220"/>
      <c r="W1374" s="220"/>
      <c r="X1374" s="220"/>
      <c r="Y1374" s="220"/>
      <c r="Z1374" s="210"/>
      <c r="AA1374" s="210"/>
      <c r="AB1374" s="210"/>
      <c r="AC1374" s="210"/>
      <c r="AD1374" s="210"/>
      <c r="AE1374" s="210"/>
      <c r="AF1374" s="210"/>
      <c r="AG1374" s="210" t="s">
        <v>356</v>
      </c>
      <c r="AH1374" s="210">
        <v>2</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3" x14ac:dyDescent="0.2">
      <c r="A1375" s="217"/>
      <c r="B1375" s="218"/>
      <c r="C1375" s="268" t="s">
        <v>1444</v>
      </c>
      <c r="D1375" s="257"/>
      <c r="E1375" s="258">
        <v>33.644199999999998</v>
      </c>
      <c r="F1375" s="220"/>
      <c r="G1375" s="220"/>
      <c r="H1375" s="220"/>
      <c r="I1375" s="220"/>
      <c r="J1375" s="220"/>
      <c r="K1375" s="220"/>
      <c r="L1375" s="220"/>
      <c r="M1375" s="220"/>
      <c r="N1375" s="219"/>
      <c r="O1375" s="219"/>
      <c r="P1375" s="219"/>
      <c r="Q1375" s="219"/>
      <c r="R1375" s="220"/>
      <c r="S1375" s="220"/>
      <c r="T1375" s="220"/>
      <c r="U1375" s="220"/>
      <c r="V1375" s="220"/>
      <c r="W1375" s="220"/>
      <c r="X1375" s="220"/>
      <c r="Y1375" s="220"/>
      <c r="Z1375" s="210"/>
      <c r="AA1375" s="210"/>
      <c r="AB1375" s="210"/>
      <c r="AC1375" s="210"/>
      <c r="AD1375" s="210"/>
      <c r="AE1375" s="210"/>
      <c r="AF1375" s="210"/>
      <c r="AG1375" s="210" t="s">
        <v>356</v>
      </c>
      <c r="AH1375" s="210">
        <v>2</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3" x14ac:dyDescent="0.2">
      <c r="A1376" s="217"/>
      <c r="B1376" s="218"/>
      <c r="C1376" s="269" t="s">
        <v>424</v>
      </c>
      <c r="D1376" s="259"/>
      <c r="E1376" s="260">
        <v>483.43419999999998</v>
      </c>
      <c r="F1376" s="220"/>
      <c r="G1376" s="220"/>
      <c r="H1376" s="220"/>
      <c r="I1376" s="220"/>
      <c r="J1376" s="220"/>
      <c r="K1376" s="220"/>
      <c r="L1376" s="220"/>
      <c r="M1376" s="220"/>
      <c r="N1376" s="219"/>
      <c r="O1376" s="219"/>
      <c r="P1376" s="219"/>
      <c r="Q1376" s="219"/>
      <c r="R1376" s="220"/>
      <c r="S1376" s="220"/>
      <c r="T1376" s="220"/>
      <c r="U1376" s="220"/>
      <c r="V1376" s="220"/>
      <c r="W1376" s="220"/>
      <c r="X1376" s="220"/>
      <c r="Y1376" s="220"/>
      <c r="Z1376" s="210"/>
      <c r="AA1376" s="210"/>
      <c r="AB1376" s="210"/>
      <c r="AC1376" s="210"/>
      <c r="AD1376" s="210"/>
      <c r="AE1376" s="210"/>
      <c r="AF1376" s="210"/>
      <c r="AG1376" s="210" t="s">
        <v>356</v>
      </c>
      <c r="AH1376" s="210">
        <v>3</v>
      </c>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3" x14ac:dyDescent="0.2">
      <c r="A1377" s="217"/>
      <c r="B1377" s="218"/>
      <c r="C1377" s="267" t="s">
        <v>425</v>
      </c>
      <c r="D1377" s="257"/>
      <c r="E1377" s="258"/>
      <c r="F1377" s="220"/>
      <c r="G1377" s="220"/>
      <c r="H1377" s="220"/>
      <c r="I1377" s="220"/>
      <c r="J1377" s="220"/>
      <c r="K1377" s="220"/>
      <c r="L1377" s="220"/>
      <c r="M1377" s="220"/>
      <c r="N1377" s="219"/>
      <c r="O1377" s="219"/>
      <c r="P1377" s="219"/>
      <c r="Q1377" s="219"/>
      <c r="R1377" s="220"/>
      <c r="S1377" s="220"/>
      <c r="T1377" s="220"/>
      <c r="U1377" s="220"/>
      <c r="V1377" s="220"/>
      <c r="W1377" s="220"/>
      <c r="X1377" s="220"/>
      <c r="Y1377" s="220"/>
      <c r="Z1377" s="210"/>
      <c r="AA1377" s="210"/>
      <c r="AB1377" s="210"/>
      <c r="AC1377" s="210"/>
      <c r="AD1377" s="210"/>
      <c r="AE1377" s="210"/>
      <c r="AF1377" s="210"/>
      <c r="AG1377" s="210" t="s">
        <v>356</v>
      </c>
      <c r="AH1377" s="210"/>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3" x14ac:dyDescent="0.2">
      <c r="A1378" s="217"/>
      <c r="B1378" s="218"/>
      <c r="C1378" s="265" t="s">
        <v>1445</v>
      </c>
      <c r="D1378" s="255"/>
      <c r="E1378" s="256">
        <v>96.686840000000004</v>
      </c>
      <c r="F1378" s="220"/>
      <c r="G1378" s="220"/>
      <c r="H1378" s="220"/>
      <c r="I1378" s="220"/>
      <c r="J1378" s="220"/>
      <c r="K1378" s="220"/>
      <c r="L1378" s="220"/>
      <c r="M1378" s="220"/>
      <c r="N1378" s="219"/>
      <c r="O1378" s="219"/>
      <c r="P1378" s="219"/>
      <c r="Q1378" s="219"/>
      <c r="R1378" s="220"/>
      <c r="S1378" s="220"/>
      <c r="T1378" s="220"/>
      <c r="U1378" s="220"/>
      <c r="V1378" s="220"/>
      <c r="W1378" s="220"/>
      <c r="X1378" s="220"/>
      <c r="Y1378" s="220"/>
      <c r="Z1378" s="210"/>
      <c r="AA1378" s="210"/>
      <c r="AB1378" s="210"/>
      <c r="AC1378" s="210"/>
      <c r="AD1378" s="210"/>
      <c r="AE1378" s="210"/>
      <c r="AF1378" s="210"/>
      <c r="AG1378" s="210" t="s">
        <v>356</v>
      </c>
      <c r="AH1378" s="210">
        <v>0</v>
      </c>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ht="22.5" outlineLevel="1" x14ac:dyDescent="0.2">
      <c r="A1379" s="232">
        <v>196</v>
      </c>
      <c r="B1379" s="233" t="s">
        <v>1446</v>
      </c>
      <c r="C1379" s="250" t="s">
        <v>1447</v>
      </c>
      <c r="D1379" s="234" t="s">
        <v>1443</v>
      </c>
      <c r="E1379" s="235">
        <v>2030.42364</v>
      </c>
      <c r="F1379" s="236"/>
      <c r="G1379" s="237">
        <f>ROUND(E1379*F1379,2)</f>
        <v>0</v>
      </c>
      <c r="H1379" s="236"/>
      <c r="I1379" s="237">
        <f>ROUND(E1379*H1379,2)</f>
        <v>0</v>
      </c>
      <c r="J1379" s="236"/>
      <c r="K1379" s="237">
        <f>ROUND(E1379*J1379,2)</f>
        <v>0</v>
      </c>
      <c r="L1379" s="237">
        <v>21</v>
      </c>
      <c r="M1379" s="237">
        <f>G1379*(1+L1379/100)</f>
        <v>0</v>
      </c>
      <c r="N1379" s="235">
        <v>1E-3</v>
      </c>
      <c r="O1379" s="235">
        <f>ROUND(E1379*N1379,2)</f>
        <v>2.0299999999999998</v>
      </c>
      <c r="P1379" s="235">
        <v>0</v>
      </c>
      <c r="Q1379" s="235">
        <f>ROUND(E1379*P1379,2)</f>
        <v>0</v>
      </c>
      <c r="R1379" s="237" t="s">
        <v>652</v>
      </c>
      <c r="S1379" s="237" t="s">
        <v>302</v>
      </c>
      <c r="T1379" s="238" t="s">
        <v>354</v>
      </c>
      <c r="U1379" s="220">
        <v>0</v>
      </c>
      <c r="V1379" s="220">
        <f>ROUND(E1379*U1379,2)</f>
        <v>0</v>
      </c>
      <c r="W1379" s="220"/>
      <c r="X1379" s="220" t="s">
        <v>653</v>
      </c>
      <c r="Y1379" s="220" t="s">
        <v>305</v>
      </c>
      <c r="Z1379" s="210"/>
      <c r="AA1379" s="210"/>
      <c r="AB1379" s="210"/>
      <c r="AC1379" s="210"/>
      <c r="AD1379" s="210"/>
      <c r="AE1379" s="210"/>
      <c r="AF1379" s="210"/>
      <c r="AG1379" s="210" t="s">
        <v>654</v>
      </c>
      <c r="AH1379" s="210"/>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2" x14ac:dyDescent="0.2">
      <c r="A1380" s="217"/>
      <c r="B1380" s="218"/>
      <c r="C1380" s="265" t="s">
        <v>1448</v>
      </c>
      <c r="D1380" s="255"/>
      <c r="E1380" s="256">
        <v>2030.42364</v>
      </c>
      <c r="F1380" s="220"/>
      <c r="G1380" s="220"/>
      <c r="H1380" s="220"/>
      <c r="I1380" s="220"/>
      <c r="J1380" s="220"/>
      <c r="K1380" s="220"/>
      <c r="L1380" s="220"/>
      <c r="M1380" s="220"/>
      <c r="N1380" s="219"/>
      <c r="O1380" s="219"/>
      <c r="P1380" s="219"/>
      <c r="Q1380" s="219"/>
      <c r="R1380" s="220"/>
      <c r="S1380" s="220"/>
      <c r="T1380" s="220"/>
      <c r="U1380" s="220"/>
      <c r="V1380" s="220"/>
      <c r="W1380" s="220"/>
      <c r="X1380" s="220"/>
      <c r="Y1380" s="220"/>
      <c r="Z1380" s="210"/>
      <c r="AA1380" s="210"/>
      <c r="AB1380" s="210"/>
      <c r="AC1380" s="210"/>
      <c r="AD1380" s="210"/>
      <c r="AE1380" s="210"/>
      <c r="AF1380" s="210"/>
      <c r="AG1380" s="210" t="s">
        <v>356</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1" x14ac:dyDescent="0.2">
      <c r="A1381" s="232">
        <v>197</v>
      </c>
      <c r="B1381" s="233" t="s">
        <v>1449</v>
      </c>
      <c r="C1381" s="250" t="s">
        <v>1450</v>
      </c>
      <c r="D1381" s="234" t="s">
        <v>372</v>
      </c>
      <c r="E1381" s="235">
        <v>580.12103999999999</v>
      </c>
      <c r="F1381" s="236"/>
      <c r="G1381" s="237">
        <f>ROUND(E1381*F1381,2)</f>
        <v>0</v>
      </c>
      <c r="H1381" s="236"/>
      <c r="I1381" s="237">
        <f>ROUND(E1381*H1381,2)</f>
        <v>0</v>
      </c>
      <c r="J1381" s="236"/>
      <c r="K1381" s="237">
        <f>ROUND(E1381*J1381,2)</f>
        <v>0</v>
      </c>
      <c r="L1381" s="237">
        <v>21</v>
      </c>
      <c r="M1381" s="237">
        <f>G1381*(1+L1381/100)</f>
        <v>0</v>
      </c>
      <c r="N1381" s="235">
        <v>1.9199999999999998E-2</v>
      </c>
      <c r="O1381" s="235">
        <f>ROUND(E1381*N1381,2)</f>
        <v>11.14</v>
      </c>
      <c r="P1381" s="235">
        <v>0</v>
      </c>
      <c r="Q1381" s="235">
        <f>ROUND(E1381*P1381,2)</f>
        <v>0</v>
      </c>
      <c r="R1381" s="237"/>
      <c r="S1381" s="237" t="s">
        <v>313</v>
      </c>
      <c r="T1381" s="238" t="s">
        <v>303</v>
      </c>
      <c r="U1381" s="220">
        <v>0</v>
      </c>
      <c r="V1381" s="220">
        <f>ROUND(E1381*U1381,2)</f>
        <v>0</v>
      </c>
      <c r="W1381" s="220"/>
      <c r="X1381" s="220" t="s">
        <v>653</v>
      </c>
      <c r="Y1381" s="220" t="s">
        <v>305</v>
      </c>
      <c r="Z1381" s="210"/>
      <c r="AA1381" s="210"/>
      <c r="AB1381" s="210"/>
      <c r="AC1381" s="210"/>
      <c r="AD1381" s="210"/>
      <c r="AE1381" s="210"/>
      <c r="AF1381" s="210"/>
      <c r="AG1381" s="210" t="s">
        <v>654</v>
      </c>
      <c r="AH1381" s="210"/>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2" x14ac:dyDescent="0.2">
      <c r="A1382" s="217"/>
      <c r="B1382" s="218"/>
      <c r="C1382" s="265" t="s">
        <v>1451</v>
      </c>
      <c r="D1382" s="255"/>
      <c r="E1382" s="256">
        <v>539.74800000000005</v>
      </c>
      <c r="F1382" s="220"/>
      <c r="G1382" s="220"/>
      <c r="H1382" s="220"/>
      <c r="I1382" s="220"/>
      <c r="J1382" s="220"/>
      <c r="K1382" s="220"/>
      <c r="L1382" s="220"/>
      <c r="M1382" s="220"/>
      <c r="N1382" s="219"/>
      <c r="O1382" s="219"/>
      <c r="P1382" s="219"/>
      <c r="Q1382" s="219"/>
      <c r="R1382" s="220"/>
      <c r="S1382" s="220"/>
      <c r="T1382" s="220"/>
      <c r="U1382" s="220"/>
      <c r="V1382" s="220"/>
      <c r="W1382" s="220"/>
      <c r="X1382" s="220"/>
      <c r="Y1382" s="220"/>
      <c r="Z1382" s="210"/>
      <c r="AA1382" s="210"/>
      <c r="AB1382" s="210"/>
      <c r="AC1382" s="210"/>
      <c r="AD1382" s="210"/>
      <c r="AE1382" s="210"/>
      <c r="AF1382" s="210"/>
      <c r="AG1382" s="210" t="s">
        <v>356</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3" x14ac:dyDescent="0.2">
      <c r="A1383" s="217"/>
      <c r="B1383" s="218"/>
      <c r="C1383" s="265" t="s">
        <v>1452</v>
      </c>
      <c r="D1383" s="255"/>
      <c r="E1383" s="256">
        <v>40.373040000000003</v>
      </c>
      <c r="F1383" s="220"/>
      <c r="G1383" s="220"/>
      <c r="H1383" s="220"/>
      <c r="I1383" s="220"/>
      <c r="J1383" s="220"/>
      <c r="K1383" s="220"/>
      <c r="L1383" s="220"/>
      <c r="M1383" s="220"/>
      <c r="N1383" s="219"/>
      <c r="O1383" s="219"/>
      <c r="P1383" s="219"/>
      <c r="Q1383" s="219"/>
      <c r="R1383" s="220"/>
      <c r="S1383" s="220"/>
      <c r="T1383" s="220"/>
      <c r="U1383" s="220"/>
      <c r="V1383" s="220"/>
      <c r="W1383" s="220"/>
      <c r="X1383" s="220"/>
      <c r="Y1383" s="220"/>
      <c r="Z1383" s="210"/>
      <c r="AA1383" s="210"/>
      <c r="AB1383" s="210"/>
      <c r="AC1383" s="210"/>
      <c r="AD1383" s="210"/>
      <c r="AE1383" s="210"/>
      <c r="AF1383" s="210"/>
      <c r="AG1383" s="210" t="s">
        <v>356</v>
      </c>
      <c r="AH1383" s="210">
        <v>0</v>
      </c>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1" x14ac:dyDescent="0.2">
      <c r="A1384" s="232">
        <v>198</v>
      </c>
      <c r="B1384" s="233" t="s">
        <v>1453</v>
      </c>
      <c r="C1384" s="250" t="s">
        <v>1454</v>
      </c>
      <c r="D1384" s="234" t="s">
        <v>701</v>
      </c>
      <c r="E1384" s="235">
        <v>13.96433</v>
      </c>
      <c r="F1384" s="236"/>
      <c r="G1384" s="237">
        <f>ROUND(E1384*F1384,2)</f>
        <v>0</v>
      </c>
      <c r="H1384" s="236"/>
      <c r="I1384" s="237">
        <f>ROUND(E1384*H1384,2)</f>
        <v>0</v>
      </c>
      <c r="J1384" s="236"/>
      <c r="K1384" s="237">
        <f>ROUND(E1384*J1384,2)</f>
        <v>0</v>
      </c>
      <c r="L1384" s="237">
        <v>21</v>
      </c>
      <c r="M1384" s="237">
        <f>G1384*(1+L1384/100)</f>
        <v>0</v>
      </c>
      <c r="N1384" s="235">
        <v>0</v>
      </c>
      <c r="O1384" s="235">
        <f>ROUND(E1384*N1384,2)</f>
        <v>0</v>
      </c>
      <c r="P1384" s="235">
        <v>0</v>
      </c>
      <c r="Q1384" s="235">
        <f>ROUND(E1384*P1384,2)</f>
        <v>0</v>
      </c>
      <c r="R1384" s="237" t="s">
        <v>1381</v>
      </c>
      <c r="S1384" s="237" t="s">
        <v>302</v>
      </c>
      <c r="T1384" s="238" t="s">
        <v>354</v>
      </c>
      <c r="U1384" s="220">
        <v>1.2649999999999999</v>
      </c>
      <c r="V1384" s="220">
        <f>ROUND(E1384*U1384,2)</f>
        <v>17.66</v>
      </c>
      <c r="W1384" s="220"/>
      <c r="X1384" s="220" t="s">
        <v>314</v>
      </c>
      <c r="Y1384" s="220" t="s">
        <v>305</v>
      </c>
      <c r="Z1384" s="210"/>
      <c r="AA1384" s="210"/>
      <c r="AB1384" s="210"/>
      <c r="AC1384" s="210"/>
      <c r="AD1384" s="210"/>
      <c r="AE1384" s="210"/>
      <c r="AF1384" s="210"/>
      <c r="AG1384" s="210" t="s">
        <v>642</v>
      </c>
      <c r="AH1384" s="210"/>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2" x14ac:dyDescent="0.2">
      <c r="A1385" s="217"/>
      <c r="B1385" s="218"/>
      <c r="C1385" s="266" t="s">
        <v>1145</v>
      </c>
      <c r="D1385" s="263"/>
      <c r="E1385" s="263"/>
      <c r="F1385" s="263"/>
      <c r="G1385" s="263"/>
      <c r="H1385" s="220"/>
      <c r="I1385" s="220"/>
      <c r="J1385" s="220"/>
      <c r="K1385" s="220"/>
      <c r="L1385" s="220"/>
      <c r="M1385" s="220"/>
      <c r="N1385" s="219"/>
      <c r="O1385" s="219"/>
      <c r="P1385" s="219"/>
      <c r="Q1385" s="219"/>
      <c r="R1385" s="220"/>
      <c r="S1385" s="220"/>
      <c r="T1385" s="220"/>
      <c r="U1385" s="220"/>
      <c r="V1385" s="220"/>
      <c r="W1385" s="220"/>
      <c r="X1385" s="220"/>
      <c r="Y1385" s="220"/>
      <c r="Z1385" s="210"/>
      <c r="AA1385" s="210"/>
      <c r="AB1385" s="210"/>
      <c r="AC1385" s="210"/>
      <c r="AD1385" s="210"/>
      <c r="AE1385" s="210"/>
      <c r="AF1385" s="210"/>
      <c r="AG1385" s="210" t="s">
        <v>374</v>
      </c>
      <c r="AH1385" s="210"/>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x14ac:dyDescent="0.2">
      <c r="A1386" s="225" t="s">
        <v>297</v>
      </c>
      <c r="B1386" s="226" t="s">
        <v>232</v>
      </c>
      <c r="C1386" s="248" t="s">
        <v>233</v>
      </c>
      <c r="D1386" s="227"/>
      <c r="E1386" s="228"/>
      <c r="F1386" s="229"/>
      <c r="G1386" s="229">
        <f>SUMIF(AG1387:AG1444,"&lt;&gt;NOR",G1387:G1444)</f>
        <v>0</v>
      </c>
      <c r="H1386" s="229"/>
      <c r="I1386" s="229">
        <f>SUM(I1387:I1444)</f>
        <v>0</v>
      </c>
      <c r="J1386" s="229"/>
      <c r="K1386" s="229">
        <f>SUM(K1387:K1444)</f>
        <v>0</v>
      </c>
      <c r="L1386" s="229"/>
      <c r="M1386" s="229">
        <f>SUM(M1387:M1444)</f>
        <v>0</v>
      </c>
      <c r="N1386" s="228"/>
      <c r="O1386" s="228">
        <f>SUM(O1387:O1444)</f>
        <v>8.51</v>
      </c>
      <c r="P1386" s="228"/>
      <c r="Q1386" s="228">
        <f>SUM(Q1387:Q1444)</f>
        <v>0</v>
      </c>
      <c r="R1386" s="229"/>
      <c r="S1386" s="229"/>
      <c r="T1386" s="230"/>
      <c r="U1386" s="224"/>
      <c r="V1386" s="224">
        <f>SUM(V1387:V1444)</f>
        <v>461.02</v>
      </c>
      <c r="W1386" s="224"/>
      <c r="X1386" s="224"/>
      <c r="Y1386" s="224"/>
      <c r="AG1386" t="s">
        <v>298</v>
      </c>
    </row>
    <row r="1387" spans="1:60" ht="33.75" outlineLevel="1" x14ac:dyDescent="0.2">
      <c r="A1387" s="232">
        <v>199</v>
      </c>
      <c r="B1387" s="233" t="s">
        <v>1455</v>
      </c>
      <c r="C1387" s="250" t="s">
        <v>1456</v>
      </c>
      <c r="D1387" s="234" t="s">
        <v>450</v>
      </c>
      <c r="E1387" s="235">
        <v>24.88</v>
      </c>
      <c r="F1387" s="236"/>
      <c r="G1387" s="237">
        <f>ROUND(E1387*F1387,2)</f>
        <v>0</v>
      </c>
      <c r="H1387" s="236"/>
      <c r="I1387" s="237">
        <f>ROUND(E1387*H1387,2)</f>
        <v>0</v>
      </c>
      <c r="J1387" s="236"/>
      <c r="K1387" s="237">
        <f>ROUND(E1387*J1387,2)</f>
        <v>0</v>
      </c>
      <c r="L1387" s="237">
        <v>21</v>
      </c>
      <c r="M1387" s="237">
        <f>G1387*(1+L1387/100)</f>
        <v>0</v>
      </c>
      <c r="N1387" s="235">
        <v>1E-4</v>
      </c>
      <c r="O1387" s="235">
        <f>ROUND(E1387*N1387,2)</f>
        <v>0</v>
      </c>
      <c r="P1387" s="235">
        <v>0</v>
      </c>
      <c r="Q1387" s="235">
        <f>ROUND(E1387*P1387,2)</f>
        <v>0</v>
      </c>
      <c r="R1387" s="237" t="s">
        <v>1381</v>
      </c>
      <c r="S1387" s="237" t="s">
        <v>302</v>
      </c>
      <c r="T1387" s="238" t="s">
        <v>354</v>
      </c>
      <c r="U1387" s="220">
        <v>0.15</v>
      </c>
      <c r="V1387" s="220">
        <f>ROUND(E1387*U1387,2)</f>
        <v>3.73</v>
      </c>
      <c r="W1387" s="220"/>
      <c r="X1387" s="220" t="s">
        <v>314</v>
      </c>
      <c r="Y1387" s="220" t="s">
        <v>305</v>
      </c>
      <c r="Z1387" s="210"/>
      <c r="AA1387" s="210"/>
      <c r="AB1387" s="210"/>
      <c r="AC1387" s="210"/>
      <c r="AD1387" s="210"/>
      <c r="AE1387" s="210"/>
      <c r="AF1387" s="210"/>
      <c r="AG1387" s="210" t="s">
        <v>642</v>
      </c>
      <c r="AH1387" s="210"/>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2" x14ac:dyDescent="0.2">
      <c r="A1388" s="217"/>
      <c r="B1388" s="218"/>
      <c r="C1388" s="265" t="s">
        <v>1457</v>
      </c>
      <c r="D1388" s="255"/>
      <c r="E1388" s="256">
        <v>24.88</v>
      </c>
      <c r="F1388" s="220"/>
      <c r="G1388" s="220"/>
      <c r="H1388" s="220"/>
      <c r="I1388" s="220"/>
      <c r="J1388" s="220"/>
      <c r="K1388" s="220"/>
      <c r="L1388" s="220"/>
      <c r="M1388" s="220"/>
      <c r="N1388" s="219"/>
      <c r="O1388" s="219"/>
      <c r="P1388" s="219"/>
      <c r="Q1388" s="219"/>
      <c r="R1388" s="220"/>
      <c r="S1388" s="220"/>
      <c r="T1388" s="220"/>
      <c r="U1388" s="220"/>
      <c r="V1388" s="220"/>
      <c r="W1388" s="220"/>
      <c r="X1388" s="220"/>
      <c r="Y1388" s="220"/>
      <c r="Z1388" s="210"/>
      <c r="AA1388" s="210"/>
      <c r="AB1388" s="210"/>
      <c r="AC1388" s="210"/>
      <c r="AD1388" s="210"/>
      <c r="AE1388" s="210"/>
      <c r="AF1388" s="210"/>
      <c r="AG1388" s="210" t="s">
        <v>356</v>
      </c>
      <c r="AH1388" s="210">
        <v>0</v>
      </c>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1" x14ac:dyDescent="0.2">
      <c r="A1389" s="232">
        <v>200</v>
      </c>
      <c r="B1389" s="233" t="s">
        <v>1437</v>
      </c>
      <c r="C1389" s="250" t="s">
        <v>1438</v>
      </c>
      <c r="D1389" s="234" t="s">
        <v>372</v>
      </c>
      <c r="E1389" s="235">
        <v>1472.06</v>
      </c>
      <c r="F1389" s="236"/>
      <c r="G1389" s="237">
        <f>ROUND(E1389*F1389,2)</f>
        <v>0</v>
      </c>
      <c r="H1389" s="236"/>
      <c r="I1389" s="237">
        <f>ROUND(E1389*H1389,2)</f>
        <v>0</v>
      </c>
      <c r="J1389" s="236"/>
      <c r="K1389" s="237">
        <f>ROUND(E1389*J1389,2)</f>
        <v>0</v>
      </c>
      <c r="L1389" s="237">
        <v>21</v>
      </c>
      <c r="M1389" s="237">
        <f>G1389*(1+L1389/100)</f>
        <v>0</v>
      </c>
      <c r="N1389" s="235">
        <v>0</v>
      </c>
      <c r="O1389" s="235">
        <f>ROUND(E1389*N1389,2)</f>
        <v>0</v>
      </c>
      <c r="P1389" s="235">
        <v>0</v>
      </c>
      <c r="Q1389" s="235">
        <f>ROUND(E1389*P1389,2)</f>
        <v>0</v>
      </c>
      <c r="R1389" s="237" t="s">
        <v>1439</v>
      </c>
      <c r="S1389" s="237" t="s">
        <v>302</v>
      </c>
      <c r="T1389" s="238" t="s">
        <v>354</v>
      </c>
      <c r="U1389" s="220">
        <v>1.6E-2</v>
      </c>
      <c r="V1389" s="220">
        <f>ROUND(E1389*U1389,2)</f>
        <v>23.55</v>
      </c>
      <c r="W1389" s="220"/>
      <c r="X1389" s="220" t="s">
        <v>314</v>
      </c>
      <c r="Y1389" s="220" t="s">
        <v>305</v>
      </c>
      <c r="Z1389" s="210"/>
      <c r="AA1389" s="210"/>
      <c r="AB1389" s="210"/>
      <c r="AC1389" s="210"/>
      <c r="AD1389" s="210"/>
      <c r="AE1389" s="210"/>
      <c r="AF1389" s="210"/>
      <c r="AG1389" s="210" t="s">
        <v>642</v>
      </c>
      <c r="AH1389" s="210"/>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2" x14ac:dyDescent="0.2">
      <c r="A1390" s="217"/>
      <c r="B1390" s="218"/>
      <c r="C1390" s="266" t="s">
        <v>1440</v>
      </c>
      <c r="D1390" s="263"/>
      <c r="E1390" s="263"/>
      <c r="F1390" s="263"/>
      <c r="G1390" s="263"/>
      <c r="H1390" s="220"/>
      <c r="I1390" s="220"/>
      <c r="J1390" s="220"/>
      <c r="K1390" s="220"/>
      <c r="L1390" s="220"/>
      <c r="M1390" s="220"/>
      <c r="N1390" s="219"/>
      <c r="O1390" s="219"/>
      <c r="P1390" s="219"/>
      <c r="Q1390" s="219"/>
      <c r="R1390" s="220"/>
      <c r="S1390" s="220"/>
      <c r="T1390" s="220"/>
      <c r="U1390" s="220"/>
      <c r="V1390" s="220"/>
      <c r="W1390" s="220"/>
      <c r="X1390" s="220"/>
      <c r="Y1390" s="220"/>
      <c r="Z1390" s="210"/>
      <c r="AA1390" s="210"/>
      <c r="AB1390" s="210"/>
      <c r="AC1390" s="210"/>
      <c r="AD1390" s="210"/>
      <c r="AE1390" s="210"/>
      <c r="AF1390" s="210"/>
      <c r="AG1390" s="210" t="s">
        <v>374</v>
      </c>
      <c r="AH1390" s="210"/>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2" x14ac:dyDescent="0.2">
      <c r="A1391" s="217"/>
      <c r="B1391" s="218"/>
      <c r="C1391" s="265" t="s">
        <v>1458</v>
      </c>
      <c r="D1391" s="255"/>
      <c r="E1391" s="256">
        <v>5.8</v>
      </c>
      <c r="F1391" s="220"/>
      <c r="G1391" s="220"/>
      <c r="H1391" s="220"/>
      <c r="I1391" s="220"/>
      <c r="J1391" s="220"/>
      <c r="K1391" s="220"/>
      <c r="L1391" s="220"/>
      <c r="M1391" s="220"/>
      <c r="N1391" s="219"/>
      <c r="O1391" s="219"/>
      <c r="P1391" s="219"/>
      <c r="Q1391" s="219"/>
      <c r="R1391" s="220"/>
      <c r="S1391" s="220"/>
      <c r="T1391" s="220"/>
      <c r="U1391" s="220"/>
      <c r="V1391" s="220"/>
      <c r="W1391" s="220"/>
      <c r="X1391" s="220"/>
      <c r="Y1391" s="220"/>
      <c r="Z1391" s="210"/>
      <c r="AA1391" s="210"/>
      <c r="AB1391" s="210"/>
      <c r="AC1391" s="210"/>
      <c r="AD1391" s="210"/>
      <c r="AE1391" s="210"/>
      <c r="AF1391" s="210"/>
      <c r="AG1391" s="210" t="s">
        <v>356</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3" x14ac:dyDescent="0.2">
      <c r="A1392" s="217"/>
      <c r="B1392" s="218"/>
      <c r="C1392" s="265" t="s">
        <v>1459</v>
      </c>
      <c r="D1392" s="255"/>
      <c r="E1392" s="256">
        <v>13.22</v>
      </c>
      <c r="F1392" s="220"/>
      <c r="G1392" s="220"/>
      <c r="H1392" s="220"/>
      <c r="I1392" s="220"/>
      <c r="J1392" s="220"/>
      <c r="K1392" s="220"/>
      <c r="L1392" s="220"/>
      <c r="M1392" s="220"/>
      <c r="N1392" s="219"/>
      <c r="O1392" s="219"/>
      <c r="P1392" s="219"/>
      <c r="Q1392" s="219"/>
      <c r="R1392" s="220"/>
      <c r="S1392" s="220"/>
      <c r="T1392" s="220"/>
      <c r="U1392" s="220"/>
      <c r="V1392" s="220"/>
      <c r="W1392" s="220"/>
      <c r="X1392" s="220"/>
      <c r="Y1392" s="220"/>
      <c r="Z1392" s="210"/>
      <c r="AA1392" s="210"/>
      <c r="AB1392" s="210"/>
      <c r="AC1392" s="210"/>
      <c r="AD1392" s="210"/>
      <c r="AE1392" s="210"/>
      <c r="AF1392" s="210"/>
      <c r="AG1392" s="210" t="s">
        <v>356</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3" x14ac:dyDescent="0.2">
      <c r="A1393" s="217"/>
      <c r="B1393" s="218"/>
      <c r="C1393" s="265" t="s">
        <v>1460</v>
      </c>
      <c r="D1393" s="255"/>
      <c r="E1393" s="256">
        <v>1188.6600000000001</v>
      </c>
      <c r="F1393" s="220"/>
      <c r="G1393" s="220"/>
      <c r="H1393" s="220"/>
      <c r="I1393" s="220"/>
      <c r="J1393" s="220"/>
      <c r="K1393" s="220"/>
      <c r="L1393" s="220"/>
      <c r="M1393" s="220"/>
      <c r="N1393" s="219"/>
      <c r="O1393" s="219"/>
      <c r="P1393" s="219"/>
      <c r="Q1393" s="219"/>
      <c r="R1393" s="220"/>
      <c r="S1393" s="220"/>
      <c r="T1393" s="220"/>
      <c r="U1393" s="220"/>
      <c r="V1393" s="220"/>
      <c r="W1393" s="220"/>
      <c r="X1393" s="220"/>
      <c r="Y1393" s="220"/>
      <c r="Z1393" s="210"/>
      <c r="AA1393" s="210"/>
      <c r="AB1393" s="210"/>
      <c r="AC1393" s="210"/>
      <c r="AD1393" s="210"/>
      <c r="AE1393" s="210"/>
      <c r="AF1393" s="210"/>
      <c r="AG1393" s="210" t="s">
        <v>356</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3" x14ac:dyDescent="0.2">
      <c r="A1394" s="217"/>
      <c r="B1394" s="218"/>
      <c r="C1394" s="265" t="s">
        <v>1461</v>
      </c>
      <c r="D1394" s="255"/>
      <c r="E1394" s="256">
        <v>10.53</v>
      </c>
      <c r="F1394" s="220"/>
      <c r="G1394" s="220"/>
      <c r="H1394" s="220"/>
      <c r="I1394" s="220"/>
      <c r="J1394" s="220"/>
      <c r="K1394" s="220"/>
      <c r="L1394" s="220"/>
      <c r="M1394" s="220"/>
      <c r="N1394" s="219"/>
      <c r="O1394" s="219"/>
      <c r="P1394" s="219"/>
      <c r="Q1394" s="219"/>
      <c r="R1394" s="220"/>
      <c r="S1394" s="220"/>
      <c r="T1394" s="220"/>
      <c r="U1394" s="220"/>
      <c r="V1394" s="220"/>
      <c r="W1394" s="220"/>
      <c r="X1394" s="220"/>
      <c r="Y1394" s="220"/>
      <c r="Z1394" s="210"/>
      <c r="AA1394" s="210"/>
      <c r="AB1394" s="210"/>
      <c r="AC1394" s="210"/>
      <c r="AD1394" s="210"/>
      <c r="AE1394" s="210"/>
      <c r="AF1394" s="210"/>
      <c r="AG1394" s="210" t="s">
        <v>356</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3" x14ac:dyDescent="0.2">
      <c r="A1395" s="217"/>
      <c r="B1395" s="218"/>
      <c r="C1395" s="265" t="s">
        <v>1462</v>
      </c>
      <c r="D1395" s="255"/>
      <c r="E1395" s="256">
        <v>12.61</v>
      </c>
      <c r="F1395" s="220"/>
      <c r="G1395" s="220"/>
      <c r="H1395" s="220"/>
      <c r="I1395" s="220"/>
      <c r="J1395" s="220"/>
      <c r="K1395" s="220"/>
      <c r="L1395" s="220"/>
      <c r="M1395" s="220"/>
      <c r="N1395" s="219"/>
      <c r="O1395" s="219"/>
      <c r="P1395" s="219"/>
      <c r="Q1395" s="219"/>
      <c r="R1395" s="220"/>
      <c r="S1395" s="220"/>
      <c r="T1395" s="220"/>
      <c r="U1395" s="220"/>
      <c r="V1395" s="220"/>
      <c r="W1395" s="220"/>
      <c r="X1395" s="220"/>
      <c r="Y1395" s="220"/>
      <c r="Z1395" s="210"/>
      <c r="AA1395" s="210"/>
      <c r="AB1395" s="210"/>
      <c r="AC1395" s="210"/>
      <c r="AD1395" s="210"/>
      <c r="AE1395" s="210"/>
      <c r="AF1395" s="210"/>
      <c r="AG1395" s="210" t="s">
        <v>356</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3" x14ac:dyDescent="0.2">
      <c r="A1396" s="217"/>
      <c r="B1396" s="218"/>
      <c r="C1396" s="265" t="s">
        <v>1463</v>
      </c>
      <c r="D1396" s="255"/>
      <c r="E1396" s="256">
        <v>2</v>
      </c>
      <c r="F1396" s="220"/>
      <c r="G1396" s="220"/>
      <c r="H1396" s="220"/>
      <c r="I1396" s="220"/>
      <c r="J1396" s="220"/>
      <c r="K1396" s="220"/>
      <c r="L1396" s="220"/>
      <c r="M1396" s="220"/>
      <c r="N1396" s="219"/>
      <c r="O1396" s="219"/>
      <c r="P1396" s="219"/>
      <c r="Q1396" s="219"/>
      <c r="R1396" s="220"/>
      <c r="S1396" s="220"/>
      <c r="T1396" s="220"/>
      <c r="U1396" s="220"/>
      <c r="V1396" s="220"/>
      <c r="W1396" s="220"/>
      <c r="X1396" s="220"/>
      <c r="Y1396" s="220"/>
      <c r="Z1396" s="210"/>
      <c r="AA1396" s="210"/>
      <c r="AB1396" s="210"/>
      <c r="AC1396" s="210"/>
      <c r="AD1396" s="210"/>
      <c r="AE1396" s="210"/>
      <c r="AF1396" s="210"/>
      <c r="AG1396" s="210" t="s">
        <v>356</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3" x14ac:dyDescent="0.2">
      <c r="A1397" s="217"/>
      <c r="B1397" s="218"/>
      <c r="C1397" s="265" t="s">
        <v>762</v>
      </c>
      <c r="D1397" s="255"/>
      <c r="E1397" s="256">
        <v>31.44</v>
      </c>
      <c r="F1397" s="220"/>
      <c r="G1397" s="220"/>
      <c r="H1397" s="220"/>
      <c r="I1397" s="220"/>
      <c r="J1397" s="220"/>
      <c r="K1397" s="220"/>
      <c r="L1397" s="220"/>
      <c r="M1397" s="220"/>
      <c r="N1397" s="219"/>
      <c r="O1397" s="219"/>
      <c r="P1397" s="219"/>
      <c r="Q1397" s="219"/>
      <c r="R1397" s="220"/>
      <c r="S1397" s="220"/>
      <c r="T1397" s="220"/>
      <c r="U1397" s="220"/>
      <c r="V1397" s="220"/>
      <c r="W1397" s="220"/>
      <c r="X1397" s="220"/>
      <c r="Y1397" s="220"/>
      <c r="Z1397" s="210"/>
      <c r="AA1397" s="210"/>
      <c r="AB1397" s="210"/>
      <c r="AC1397" s="210"/>
      <c r="AD1397" s="210"/>
      <c r="AE1397" s="210"/>
      <c r="AF1397" s="210"/>
      <c r="AG1397" s="210" t="s">
        <v>356</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3" x14ac:dyDescent="0.2">
      <c r="A1398" s="217"/>
      <c r="B1398" s="218"/>
      <c r="C1398" s="265" t="s">
        <v>1123</v>
      </c>
      <c r="D1398" s="255"/>
      <c r="E1398" s="256">
        <v>30.98</v>
      </c>
      <c r="F1398" s="220"/>
      <c r="G1398" s="220"/>
      <c r="H1398" s="220"/>
      <c r="I1398" s="220"/>
      <c r="J1398" s="220"/>
      <c r="K1398" s="220"/>
      <c r="L1398" s="220"/>
      <c r="M1398" s="220"/>
      <c r="N1398" s="219"/>
      <c r="O1398" s="219"/>
      <c r="P1398" s="219"/>
      <c r="Q1398" s="219"/>
      <c r="R1398" s="220"/>
      <c r="S1398" s="220"/>
      <c r="T1398" s="220"/>
      <c r="U1398" s="220"/>
      <c r="V1398" s="220"/>
      <c r="W1398" s="220"/>
      <c r="X1398" s="220"/>
      <c r="Y1398" s="220"/>
      <c r="Z1398" s="210"/>
      <c r="AA1398" s="210"/>
      <c r="AB1398" s="210"/>
      <c r="AC1398" s="210"/>
      <c r="AD1398" s="210"/>
      <c r="AE1398" s="210"/>
      <c r="AF1398" s="210"/>
      <c r="AG1398" s="210" t="s">
        <v>356</v>
      </c>
      <c r="AH1398" s="210">
        <v>0</v>
      </c>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3" x14ac:dyDescent="0.2">
      <c r="A1399" s="217"/>
      <c r="B1399" s="218"/>
      <c r="C1399" s="265" t="s">
        <v>1464</v>
      </c>
      <c r="D1399" s="255"/>
      <c r="E1399" s="256">
        <v>2</v>
      </c>
      <c r="F1399" s="220"/>
      <c r="G1399" s="220"/>
      <c r="H1399" s="220"/>
      <c r="I1399" s="220"/>
      <c r="J1399" s="220"/>
      <c r="K1399" s="220"/>
      <c r="L1399" s="220"/>
      <c r="M1399" s="220"/>
      <c r="N1399" s="219"/>
      <c r="O1399" s="219"/>
      <c r="P1399" s="219"/>
      <c r="Q1399" s="219"/>
      <c r="R1399" s="220"/>
      <c r="S1399" s="220"/>
      <c r="T1399" s="220"/>
      <c r="U1399" s="220"/>
      <c r="V1399" s="220"/>
      <c r="W1399" s="220"/>
      <c r="X1399" s="220"/>
      <c r="Y1399" s="220"/>
      <c r="Z1399" s="210"/>
      <c r="AA1399" s="210"/>
      <c r="AB1399" s="210"/>
      <c r="AC1399" s="210"/>
      <c r="AD1399" s="210"/>
      <c r="AE1399" s="210"/>
      <c r="AF1399" s="210"/>
      <c r="AG1399" s="210" t="s">
        <v>356</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3" x14ac:dyDescent="0.2">
      <c r="A1400" s="217"/>
      <c r="B1400" s="218"/>
      <c r="C1400" s="265" t="s">
        <v>707</v>
      </c>
      <c r="D1400" s="255"/>
      <c r="E1400" s="256">
        <v>2.0699999999999998</v>
      </c>
      <c r="F1400" s="220"/>
      <c r="G1400" s="220"/>
      <c r="H1400" s="220"/>
      <c r="I1400" s="220"/>
      <c r="J1400" s="220"/>
      <c r="K1400" s="220"/>
      <c r="L1400" s="220"/>
      <c r="M1400" s="220"/>
      <c r="N1400" s="219"/>
      <c r="O1400" s="219"/>
      <c r="P1400" s="219"/>
      <c r="Q1400" s="219"/>
      <c r="R1400" s="220"/>
      <c r="S1400" s="220"/>
      <c r="T1400" s="220"/>
      <c r="U1400" s="220"/>
      <c r="V1400" s="220"/>
      <c r="W1400" s="220"/>
      <c r="X1400" s="220"/>
      <c r="Y1400" s="220"/>
      <c r="Z1400" s="210"/>
      <c r="AA1400" s="210"/>
      <c r="AB1400" s="210"/>
      <c r="AC1400" s="210"/>
      <c r="AD1400" s="210"/>
      <c r="AE1400" s="210"/>
      <c r="AF1400" s="210"/>
      <c r="AG1400" s="210" t="s">
        <v>356</v>
      </c>
      <c r="AH1400" s="210">
        <v>0</v>
      </c>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3" x14ac:dyDescent="0.2">
      <c r="A1401" s="217"/>
      <c r="B1401" s="218"/>
      <c r="C1401" s="265" t="s">
        <v>708</v>
      </c>
      <c r="D1401" s="255"/>
      <c r="E1401" s="256">
        <v>167.23</v>
      </c>
      <c r="F1401" s="220"/>
      <c r="G1401" s="220"/>
      <c r="H1401" s="220"/>
      <c r="I1401" s="220"/>
      <c r="J1401" s="220"/>
      <c r="K1401" s="220"/>
      <c r="L1401" s="220"/>
      <c r="M1401" s="220"/>
      <c r="N1401" s="219"/>
      <c r="O1401" s="219"/>
      <c r="P1401" s="219"/>
      <c r="Q1401" s="219"/>
      <c r="R1401" s="220"/>
      <c r="S1401" s="220"/>
      <c r="T1401" s="220"/>
      <c r="U1401" s="220"/>
      <c r="V1401" s="220"/>
      <c r="W1401" s="220"/>
      <c r="X1401" s="220"/>
      <c r="Y1401" s="220"/>
      <c r="Z1401" s="210"/>
      <c r="AA1401" s="210"/>
      <c r="AB1401" s="210"/>
      <c r="AC1401" s="210"/>
      <c r="AD1401" s="210"/>
      <c r="AE1401" s="210"/>
      <c r="AF1401" s="210"/>
      <c r="AG1401" s="210" t="s">
        <v>356</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outlineLevel="3" x14ac:dyDescent="0.2">
      <c r="A1402" s="217"/>
      <c r="B1402" s="218"/>
      <c r="C1402" s="265" t="s">
        <v>709</v>
      </c>
      <c r="D1402" s="255"/>
      <c r="E1402" s="256">
        <v>5.52</v>
      </c>
      <c r="F1402" s="220"/>
      <c r="G1402" s="220"/>
      <c r="H1402" s="220"/>
      <c r="I1402" s="220"/>
      <c r="J1402" s="220"/>
      <c r="K1402" s="220"/>
      <c r="L1402" s="220"/>
      <c r="M1402" s="220"/>
      <c r="N1402" s="219"/>
      <c r="O1402" s="219"/>
      <c r="P1402" s="219"/>
      <c r="Q1402" s="219"/>
      <c r="R1402" s="220"/>
      <c r="S1402" s="220"/>
      <c r="T1402" s="220"/>
      <c r="U1402" s="220"/>
      <c r="V1402" s="220"/>
      <c r="W1402" s="220"/>
      <c r="X1402" s="220"/>
      <c r="Y1402" s="220"/>
      <c r="Z1402" s="210"/>
      <c r="AA1402" s="210"/>
      <c r="AB1402" s="210"/>
      <c r="AC1402" s="210"/>
      <c r="AD1402" s="210"/>
      <c r="AE1402" s="210"/>
      <c r="AF1402" s="210"/>
      <c r="AG1402" s="210" t="s">
        <v>356</v>
      </c>
      <c r="AH1402" s="210">
        <v>0</v>
      </c>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1" x14ac:dyDescent="0.2">
      <c r="A1403" s="232">
        <v>201</v>
      </c>
      <c r="B1403" s="233" t="s">
        <v>1465</v>
      </c>
      <c r="C1403" s="250" t="s">
        <v>1466</v>
      </c>
      <c r="D1403" s="234" t="s">
        <v>372</v>
      </c>
      <c r="E1403" s="235">
        <v>1472.06</v>
      </c>
      <c r="F1403" s="236"/>
      <c r="G1403" s="237">
        <f>ROUND(E1403*F1403,2)</f>
        <v>0</v>
      </c>
      <c r="H1403" s="236"/>
      <c r="I1403" s="237">
        <f>ROUND(E1403*H1403,2)</f>
        <v>0</v>
      </c>
      <c r="J1403" s="236"/>
      <c r="K1403" s="237">
        <f>ROUND(E1403*J1403,2)</f>
        <v>0</v>
      </c>
      <c r="L1403" s="237">
        <v>21</v>
      </c>
      <c r="M1403" s="237">
        <f>G1403*(1+L1403/100)</f>
        <v>0</v>
      </c>
      <c r="N1403" s="235">
        <v>0</v>
      </c>
      <c r="O1403" s="235">
        <f>ROUND(E1403*N1403,2)</f>
        <v>0</v>
      </c>
      <c r="P1403" s="235">
        <v>0</v>
      </c>
      <c r="Q1403" s="235">
        <f>ROUND(E1403*P1403,2)</f>
        <v>0</v>
      </c>
      <c r="R1403" s="237" t="s">
        <v>1439</v>
      </c>
      <c r="S1403" s="237" t="s">
        <v>302</v>
      </c>
      <c r="T1403" s="238" t="s">
        <v>354</v>
      </c>
      <c r="U1403" s="220">
        <v>0.14699999999999999</v>
      </c>
      <c r="V1403" s="220">
        <f>ROUND(E1403*U1403,2)</f>
        <v>216.39</v>
      </c>
      <c r="W1403" s="220"/>
      <c r="X1403" s="220" t="s">
        <v>314</v>
      </c>
      <c r="Y1403" s="220" t="s">
        <v>305</v>
      </c>
      <c r="Z1403" s="210"/>
      <c r="AA1403" s="210"/>
      <c r="AB1403" s="210"/>
      <c r="AC1403" s="210"/>
      <c r="AD1403" s="210"/>
      <c r="AE1403" s="210"/>
      <c r="AF1403" s="210"/>
      <c r="AG1403" s="210" t="s">
        <v>642</v>
      </c>
      <c r="AH1403" s="210"/>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2" x14ac:dyDescent="0.2">
      <c r="A1404" s="217"/>
      <c r="B1404" s="218"/>
      <c r="C1404" s="266" t="s">
        <v>1440</v>
      </c>
      <c r="D1404" s="263"/>
      <c r="E1404" s="263"/>
      <c r="F1404" s="263"/>
      <c r="G1404" s="263"/>
      <c r="H1404" s="220"/>
      <c r="I1404" s="220"/>
      <c r="J1404" s="220"/>
      <c r="K1404" s="220"/>
      <c r="L1404" s="220"/>
      <c r="M1404" s="220"/>
      <c r="N1404" s="219"/>
      <c r="O1404" s="219"/>
      <c r="P1404" s="219"/>
      <c r="Q1404" s="219"/>
      <c r="R1404" s="220"/>
      <c r="S1404" s="220"/>
      <c r="T1404" s="220"/>
      <c r="U1404" s="220"/>
      <c r="V1404" s="220"/>
      <c r="W1404" s="220"/>
      <c r="X1404" s="220"/>
      <c r="Y1404" s="220"/>
      <c r="Z1404" s="210"/>
      <c r="AA1404" s="210"/>
      <c r="AB1404" s="210"/>
      <c r="AC1404" s="210"/>
      <c r="AD1404" s="210"/>
      <c r="AE1404" s="210"/>
      <c r="AF1404" s="210"/>
      <c r="AG1404" s="210" t="s">
        <v>374</v>
      </c>
      <c r="AH1404" s="210"/>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outlineLevel="2" x14ac:dyDescent="0.2">
      <c r="A1405" s="217"/>
      <c r="B1405" s="218"/>
      <c r="C1405" s="265" t="s">
        <v>1467</v>
      </c>
      <c r="D1405" s="255"/>
      <c r="E1405" s="256">
        <v>1472.06</v>
      </c>
      <c r="F1405" s="220"/>
      <c r="G1405" s="220"/>
      <c r="H1405" s="220"/>
      <c r="I1405" s="220"/>
      <c r="J1405" s="220"/>
      <c r="K1405" s="220"/>
      <c r="L1405" s="220"/>
      <c r="M1405" s="220"/>
      <c r="N1405" s="219"/>
      <c r="O1405" s="219"/>
      <c r="P1405" s="219"/>
      <c r="Q1405" s="219"/>
      <c r="R1405" s="220"/>
      <c r="S1405" s="220"/>
      <c r="T1405" s="220"/>
      <c r="U1405" s="220"/>
      <c r="V1405" s="220"/>
      <c r="W1405" s="220"/>
      <c r="X1405" s="220"/>
      <c r="Y1405" s="220"/>
      <c r="Z1405" s="210"/>
      <c r="AA1405" s="210"/>
      <c r="AB1405" s="210"/>
      <c r="AC1405" s="210"/>
      <c r="AD1405" s="210"/>
      <c r="AE1405" s="210"/>
      <c r="AF1405" s="210"/>
      <c r="AG1405" s="210" t="s">
        <v>356</v>
      </c>
      <c r="AH1405" s="210">
        <v>0</v>
      </c>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1" x14ac:dyDescent="0.2">
      <c r="A1406" s="232">
        <v>202</v>
      </c>
      <c r="B1406" s="233" t="s">
        <v>1468</v>
      </c>
      <c r="C1406" s="250" t="s">
        <v>1469</v>
      </c>
      <c r="D1406" s="234" t="s">
        <v>450</v>
      </c>
      <c r="E1406" s="235">
        <v>78.86</v>
      </c>
      <c r="F1406" s="236"/>
      <c r="G1406" s="237">
        <f>ROUND(E1406*F1406,2)</f>
        <v>0</v>
      </c>
      <c r="H1406" s="236"/>
      <c r="I1406" s="237">
        <f>ROUND(E1406*H1406,2)</f>
        <v>0</v>
      </c>
      <c r="J1406" s="236"/>
      <c r="K1406" s="237">
        <f>ROUND(E1406*J1406,2)</f>
        <v>0</v>
      </c>
      <c r="L1406" s="237">
        <v>21</v>
      </c>
      <c r="M1406" s="237">
        <f>G1406*(1+L1406/100)</f>
        <v>0</v>
      </c>
      <c r="N1406" s="235">
        <v>1.6000000000000001E-4</v>
      </c>
      <c r="O1406" s="235">
        <f>ROUND(E1406*N1406,2)</f>
        <v>0.01</v>
      </c>
      <c r="P1406" s="235">
        <v>0</v>
      </c>
      <c r="Q1406" s="235">
        <f>ROUND(E1406*P1406,2)</f>
        <v>0</v>
      </c>
      <c r="R1406" s="237"/>
      <c r="S1406" s="237" t="s">
        <v>313</v>
      </c>
      <c r="T1406" s="238" t="s">
        <v>303</v>
      </c>
      <c r="U1406" s="220">
        <v>0</v>
      </c>
      <c r="V1406" s="220">
        <f>ROUND(E1406*U1406,2)</f>
        <v>0</v>
      </c>
      <c r="W1406" s="220"/>
      <c r="X1406" s="220" t="s">
        <v>314</v>
      </c>
      <c r="Y1406" s="220" t="s">
        <v>305</v>
      </c>
      <c r="Z1406" s="210"/>
      <c r="AA1406" s="210"/>
      <c r="AB1406" s="210"/>
      <c r="AC1406" s="210"/>
      <c r="AD1406" s="210"/>
      <c r="AE1406" s="210"/>
      <c r="AF1406" s="210"/>
      <c r="AG1406" s="210" t="s">
        <v>642</v>
      </c>
      <c r="AH1406" s="210"/>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outlineLevel="2" x14ac:dyDescent="0.2">
      <c r="A1407" s="217"/>
      <c r="B1407" s="218"/>
      <c r="C1407" s="251" t="s">
        <v>1470</v>
      </c>
      <c r="D1407" s="247"/>
      <c r="E1407" s="247"/>
      <c r="F1407" s="247"/>
      <c r="G1407" s="247"/>
      <c r="H1407" s="220"/>
      <c r="I1407" s="220"/>
      <c r="J1407" s="220"/>
      <c r="K1407" s="220"/>
      <c r="L1407" s="220"/>
      <c r="M1407" s="220"/>
      <c r="N1407" s="219"/>
      <c r="O1407" s="219"/>
      <c r="P1407" s="219"/>
      <c r="Q1407" s="219"/>
      <c r="R1407" s="220"/>
      <c r="S1407" s="220"/>
      <c r="T1407" s="220"/>
      <c r="U1407" s="220"/>
      <c r="V1407" s="220"/>
      <c r="W1407" s="220"/>
      <c r="X1407" s="220"/>
      <c r="Y1407" s="220"/>
      <c r="Z1407" s="210"/>
      <c r="AA1407" s="210"/>
      <c r="AB1407" s="210"/>
      <c r="AC1407" s="210"/>
      <c r="AD1407" s="210"/>
      <c r="AE1407" s="210"/>
      <c r="AF1407" s="210"/>
      <c r="AG1407" s="210" t="s">
        <v>317</v>
      </c>
      <c r="AH1407" s="210"/>
      <c r="AI1407" s="210"/>
      <c r="AJ1407" s="210"/>
      <c r="AK1407" s="210"/>
      <c r="AL1407" s="210"/>
      <c r="AM1407" s="210"/>
      <c r="AN1407" s="210"/>
      <c r="AO1407" s="210"/>
      <c r="AP1407" s="210"/>
      <c r="AQ1407" s="210"/>
      <c r="AR1407" s="210"/>
      <c r="AS1407" s="210"/>
      <c r="AT1407" s="210"/>
      <c r="AU1407" s="210"/>
      <c r="AV1407" s="210"/>
      <c r="AW1407" s="210"/>
      <c r="AX1407" s="210"/>
      <c r="AY1407" s="210"/>
      <c r="AZ1407" s="210"/>
      <c r="BA1407" s="210"/>
      <c r="BB1407" s="210"/>
      <c r="BC1407" s="210"/>
      <c r="BD1407" s="210"/>
      <c r="BE1407" s="210"/>
      <c r="BF1407" s="210"/>
      <c r="BG1407" s="210"/>
      <c r="BH1407" s="210"/>
    </row>
    <row r="1408" spans="1:60" outlineLevel="2" x14ac:dyDescent="0.2">
      <c r="A1408" s="217"/>
      <c r="B1408" s="218"/>
      <c r="C1408" s="265" t="s">
        <v>1471</v>
      </c>
      <c r="D1408" s="255"/>
      <c r="E1408" s="256">
        <v>78.86</v>
      </c>
      <c r="F1408" s="220"/>
      <c r="G1408" s="220"/>
      <c r="H1408" s="220"/>
      <c r="I1408" s="220"/>
      <c r="J1408" s="220"/>
      <c r="K1408" s="220"/>
      <c r="L1408" s="220"/>
      <c r="M1408" s="220"/>
      <c r="N1408" s="219"/>
      <c r="O1408" s="219"/>
      <c r="P1408" s="219"/>
      <c r="Q1408" s="219"/>
      <c r="R1408" s="220"/>
      <c r="S1408" s="220"/>
      <c r="T1408" s="220"/>
      <c r="U1408" s="220"/>
      <c r="V1408" s="220"/>
      <c r="W1408" s="220"/>
      <c r="X1408" s="220"/>
      <c r="Y1408" s="220"/>
      <c r="Z1408" s="210"/>
      <c r="AA1408" s="210"/>
      <c r="AB1408" s="210"/>
      <c r="AC1408" s="210"/>
      <c r="AD1408" s="210"/>
      <c r="AE1408" s="210"/>
      <c r="AF1408" s="210"/>
      <c r="AG1408" s="210" t="s">
        <v>356</v>
      </c>
      <c r="AH1408" s="210">
        <v>0</v>
      </c>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1" x14ac:dyDescent="0.2">
      <c r="A1409" s="232">
        <v>203</v>
      </c>
      <c r="B1409" s="233" t="s">
        <v>1472</v>
      </c>
      <c r="C1409" s="250" t="s">
        <v>1473</v>
      </c>
      <c r="D1409" s="234" t="s">
        <v>450</v>
      </c>
      <c r="E1409" s="235">
        <v>160.47999999999999</v>
      </c>
      <c r="F1409" s="236"/>
      <c r="G1409" s="237">
        <f>ROUND(E1409*F1409,2)</f>
        <v>0</v>
      </c>
      <c r="H1409" s="236"/>
      <c r="I1409" s="237">
        <f>ROUND(E1409*H1409,2)</f>
        <v>0</v>
      </c>
      <c r="J1409" s="236"/>
      <c r="K1409" s="237">
        <f>ROUND(E1409*J1409,2)</f>
        <v>0</v>
      </c>
      <c r="L1409" s="237">
        <v>21</v>
      </c>
      <c r="M1409" s="237">
        <f>G1409*(1+L1409/100)</f>
        <v>0</v>
      </c>
      <c r="N1409" s="235">
        <v>1.6000000000000001E-4</v>
      </c>
      <c r="O1409" s="235">
        <f>ROUND(E1409*N1409,2)</f>
        <v>0.03</v>
      </c>
      <c r="P1409" s="235">
        <v>0</v>
      </c>
      <c r="Q1409" s="235">
        <f>ROUND(E1409*P1409,2)</f>
        <v>0</v>
      </c>
      <c r="R1409" s="237"/>
      <c r="S1409" s="237" t="s">
        <v>313</v>
      </c>
      <c r="T1409" s="238" t="s">
        <v>303</v>
      </c>
      <c r="U1409" s="220">
        <v>0</v>
      </c>
      <c r="V1409" s="220">
        <f>ROUND(E1409*U1409,2)</f>
        <v>0</v>
      </c>
      <c r="W1409" s="220"/>
      <c r="X1409" s="220" t="s">
        <v>314</v>
      </c>
      <c r="Y1409" s="220" t="s">
        <v>305</v>
      </c>
      <c r="Z1409" s="210"/>
      <c r="AA1409" s="210"/>
      <c r="AB1409" s="210"/>
      <c r="AC1409" s="210"/>
      <c r="AD1409" s="210"/>
      <c r="AE1409" s="210"/>
      <c r="AF1409" s="210"/>
      <c r="AG1409" s="210" t="s">
        <v>642</v>
      </c>
      <c r="AH1409" s="210"/>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2" x14ac:dyDescent="0.2">
      <c r="A1410" s="217"/>
      <c r="B1410" s="218"/>
      <c r="C1410" s="251" t="s">
        <v>1470</v>
      </c>
      <c r="D1410" s="247"/>
      <c r="E1410" s="247"/>
      <c r="F1410" s="247"/>
      <c r="G1410" s="247"/>
      <c r="H1410" s="220"/>
      <c r="I1410" s="220"/>
      <c r="J1410" s="220"/>
      <c r="K1410" s="220"/>
      <c r="L1410" s="220"/>
      <c r="M1410" s="220"/>
      <c r="N1410" s="219"/>
      <c r="O1410" s="219"/>
      <c r="P1410" s="219"/>
      <c r="Q1410" s="219"/>
      <c r="R1410" s="220"/>
      <c r="S1410" s="220"/>
      <c r="T1410" s="220"/>
      <c r="U1410" s="220"/>
      <c r="V1410" s="220"/>
      <c r="W1410" s="220"/>
      <c r="X1410" s="220"/>
      <c r="Y1410" s="220"/>
      <c r="Z1410" s="210"/>
      <c r="AA1410" s="210"/>
      <c r="AB1410" s="210"/>
      <c r="AC1410" s="210"/>
      <c r="AD1410" s="210"/>
      <c r="AE1410" s="210"/>
      <c r="AF1410" s="210"/>
      <c r="AG1410" s="210" t="s">
        <v>317</v>
      </c>
      <c r="AH1410" s="210"/>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outlineLevel="2" x14ac:dyDescent="0.2">
      <c r="A1411" s="217"/>
      <c r="B1411" s="218"/>
      <c r="C1411" s="265" t="s">
        <v>1474</v>
      </c>
      <c r="D1411" s="255"/>
      <c r="E1411" s="256">
        <v>160.47999999999999</v>
      </c>
      <c r="F1411" s="220"/>
      <c r="G1411" s="220"/>
      <c r="H1411" s="220"/>
      <c r="I1411" s="220"/>
      <c r="J1411" s="220"/>
      <c r="K1411" s="220"/>
      <c r="L1411" s="220"/>
      <c r="M1411" s="220"/>
      <c r="N1411" s="219"/>
      <c r="O1411" s="219"/>
      <c r="P1411" s="219"/>
      <c r="Q1411" s="219"/>
      <c r="R1411" s="220"/>
      <c r="S1411" s="220"/>
      <c r="T1411" s="220"/>
      <c r="U1411" s="220"/>
      <c r="V1411" s="220"/>
      <c r="W1411" s="220"/>
      <c r="X1411" s="220"/>
      <c r="Y1411" s="220"/>
      <c r="Z1411" s="210"/>
      <c r="AA1411" s="210"/>
      <c r="AB1411" s="210"/>
      <c r="AC1411" s="210"/>
      <c r="AD1411" s="210"/>
      <c r="AE1411" s="210"/>
      <c r="AF1411" s="210"/>
      <c r="AG1411" s="210" t="s">
        <v>356</v>
      </c>
      <c r="AH1411" s="210">
        <v>0</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ht="22.5" outlineLevel="1" x14ac:dyDescent="0.2">
      <c r="A1412" s="232">
        <v>204</v>
      </c>
      <c r="B1412" s="233" t="s">
        <v>1475</v>
      </c>
      <c r="C1412" s="250" t="s">
        <v>1476</v>
      </c>
      <c r="D1412" s="234" t="s">
        <v>450</v>
      </c>
      <c r="E1412" s="235">
        <v>87.19</v>
      </c>
      <c r="F1412" s="236"/>
      <c r="G1412" s="237">
        <f>ROUND(E1412*F1412,2)</f>
        <v>0</v>
      </c>
      <c r="H1412" s="236"/>
      <c r="I1412" s="237">
        <f>ROUND(E1412*H1412,2)</f>
        <v>0</v>
      </c>
      <c r="J1412" s="236"/>
      <c r="K1412" s="237">
        <f>ROUND(E1412*J1412,2)</f>
        <v>0</v>
      </c>
      <c r="L1412" s="237">
        <v>21</v>
      </c>
      <c r="M1412" s="237">
        <f>G1412*(1+L1412/100)</f>
        <v>0</v>
      </c>
      <c r="N1412" s="235">
        <v>1.6000000000000001E-4</v>
      </c>
      <c r="O1412" s="235">
        <f>ROUND(E1412*N1412,2)</f>
        <v>0.01</v>
      </c>
      <c r="P1412" s="235">
        <v>0</v>
      </c>
      <c r="Q1412" s="235">
        <f>ROUND(E1412*P1412,2)</f>
        <v>0</v>
      </c>
      <c r="R1412" s="237"/>
      <c r="S1412" s="237" t="s">
        <v>313</v>
      </c>
      <c r="T1412" s="238" t="s">
        <v>303</v>
      </c>
      <c r="U1412" s="220">
        <v>0</v>
      </c>
      <c r="V1412" s="220">
        <f>ROUND(E1412*U1412,2)</f>
        <v>0</v>
      </c>
      <c r="W1412" s="220"/>
      <c r="X1412" s="220" t="s">
        <v>314</v>
      </c>
      <c r="Y1412" s="220" t="s">
        <v>305</v>
      </c>
      <c r="Z1412" s="210"/>
      <c r="AA1412" s="210"/>
      <c r="AB1412" s="210"/>
      <c r="AC1412" s="210"/>
      <c r="AD1412" s="210"/>
      <c r="AE1412" s="210"/>
      <c r="AF1412" s="210"/>
      <c r="AG1412" s="210" t="s">
        <v>642</v>
      </c>
      <c r="AH1412" s="210"/>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2" x14ac:dyDescent="0.2">
      <c r="A1413" s="217"/>
      <c r="B1413" s="218"/>
      <c r="C1413" s="265" t="s">
        <v>1477</v>
      </c>
      <c r="D1413" s="255"/>
      <c r="E1413" s="256">
        <v>87.19</v>
      </c>
      <c r="F1413" s="220"/>
      <c r="G1413" s="220"/>
      <c r="H1413" s="220"/>
      <c r="I1413" s="220"/>
      <c r="J1413" s="220"/>
      <c r="K1413" s="220"/>
      <c r="L1413" s="220"/>
      <c r="M1413" s="220"/>
      <c r="N1413" s="219"/>
      <c r="O1413" s="219"/>
      <c r="P1413" s="219"/>
      <c r="Q1413" s="219"/>
      <c r="R1413" s="220"/>
      <c r="S1413" s="220"/>
      <c r="T1413" s="220"/>
      <c r="U1413" s="220"/>
      <c r="V1413" s="220"/>
      <c r="W1413" s="220"/>
      <c r="X1413" s="220"/>
      <c r="Y1413" s="220"/>
      <c r="Z1413" s="210"/>
      <c r="AA1413" s="210"/>
      <c r="AB1413" s="210"/>
      <c r="AC1413" s="210"/>
      <c r="AD1413" s="210"/>
      <c r="AE1413" s="210"/>
      <c r="AF1413" s="210"/>
      <c r="AG1413" s="210" t="s">
        <v>356</v>
      </c>
      <c r="AH1413" s="210">
        <v>0</v>
      </c>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ht="22.5" outlineLevel="1" x14ac:dyDescent="0.2">
      <c r="A1414" s="232">
        <v>205</v>
      </c>
      <c r="B1414" s="233" t="s">
        <v>1478</v>
      </c>
      <c r="C1414" s="250" t="s">
        <v>1479</v>
      </c>
      <c r="D1414" s="234" t="s">
        <v>372</v>
      </c>
      <c r="E1414" s="235">
        <v>3.33</v>
      </c>
      <c r="F1414" s="236"/>
      <c r="G1414" s="237">
        <f>ROUND(E1414*F1414,2)</f>
        <v>0</v>
      </c>
      <c r="H1414" s="236"/>
      <c r="I1414" s="237">
        <f>ROUND(E1414*H1414,2)</f>
        <v>0</v>
      </c>
      <c r="J1414" s="236"/>
      <c r="K1414" s="237">
        <f>ROUND(E1414*J1414,2)</f>
        <v>0</v>
      </c>
      <c r="L1414" s="237">
        <v>21</v>
      </c>
      <c r="M1414" s="237">
        <f>G1414*(1+L1414/100)</f>
        <v>0</v>
      </c>
      <c r="N1414" s="235">
        <v>4.1999999999999997E-3</v>
      </c>
      <c r="O1414" s="235">
        <f>ROUND(E1414*N1414,2)</f>
        <v>0.01</v>
      </c>
      <c r="P1414" s="235">
        <v>0</v>
      </c>
      <c r="Q1414" s="235">
        <f>ROUND(E1414*P1414,2)</f>
        <v>0</v>
      </c>
      <c r="R1414" s="237" t="s">
        <v>1439</v>
      </c>
      <c r="S1414" s="237" t="s">
        <v>354</v>
      </c>
      <c r="T1414" s="238" t="s">
        <v>354</v>
      </c>
      <c r="U1414" s="220">
        <v>0.05</v>
      </c>
      <c r="V1414" s="220">
        <f>ROUND(E1414*U1414,2)</f>
        <v>0.17</v>
      </c>
      <c r="W1414" s="220"/>
      <c r="X1414" s="220" t="s">
        <v>314</v>
      </c>
      <c r="Y1414" s="220" t="s">
        <v>305</v>
      </c>
      <c r="Z1414" s="210"/>
      <c r="AA1414" s="210"/>
      <c r="AB1414" s="210"/>
      <c r="AC1414" s="210"/>
      <c r="AD1414" s="210"/>
      <c r="AE1414" s="210"/>
      <c r="AF1414" s="210"/>
      <c r="AG1414" s="210" t="s">
        <v>642</v>
      </c>
      <c r="AH1414" s="210"/>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outlineLevel="2" x14ac:dyDescent="0.2">
      <c r="A1415" s="217"/>
      <c r="B1415" s="218"/>
      <c r="C1415" s="265" t="s">
        <v>1480</v>
      </c>
      <c r="D1415" s="255"/>
      <c r="E1415" s="256">
        <v>3.33</v>
      </c>
      <c r="F1415" s="220"/>
      <c r="G1415" s="220"/>
      <c r="H1415" s="220"/>
      <c r="I1415" s="220"/>
      <c r="J1415" s="220"/>
      <c r="K1415" s="220"/>
      <c r="L1415" s="220"/>
      <c r="M1415" s="220"/>
      <c r="N1415" s="219"/>
      <c r="O1415" s="219"/>
      <c r="P1415" s="219"/>
      <c r="Q1415" s="219"/>
      <c r="R1415" s="220"/>
      <c r="S1415" s="220"/>
      <c r="T1415" s="220"/>
      <c r="U1415" s="220"/>
      <c r="V1415" s="220"/>
      <c r="W1415" s="220"/>
      <c r="X1415" s="220"/>
      <c r="Y1415" s="220"/>
      <c r="Z1415" s="210"/>
      <c r="AA1415" s="210"/>
      <c r="AB1415" s="210"/>
      <c r="AC1415" s="210"/>
      <c r="AD1415" s="210"/>
      <c r="AE1415" s="210"/>
      <c r="AF1415" s="210"/>
      <c r="AG1415" s="210" t="s">
        <v>356</v>
      </c>
      <c r="AH1415" s="210">
        <v>0</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ht="22.5" outlineLevel="1" x14ac:dyDescent="0.2">
      <c r="A1416" s="232">
        <v>206</v>
      </c>
      <c r="B1416" s="233" t="s">
        <v>1481</v>
      </c>
      <c r="C1416" s="250" t="s">
        <v>1482</v>
      </c>
      <c r="D1416" s="234" t="s">
        <v>372</v>
      </c>
      <c r="E1416" s="235">
        <v>1.8</v>
      </c>
      <c r="F1416" s="236"/>
      <c r="G1416" s="237">
        <f>ROUND(E1416*F1416,2)</f>
        <v>0</v>
      </c>
      <c r="H1416" s="236"/>
      <c r="I1416" s="237">
        <f>ROUND(E1416*H1416,2)</f>
        <v>0</v>
      </c>
      <c r="J1416" s="236"/>
      <c r="K1416" s="237">
        <f>ROUND(E1416*J1416,2)</f>
        <v>0</v>
      </c>
      <c r="L1416" s="237">
        <v>21</v>
      </c>
      <c r="M1416" s="237">
        <f>G1416*(1+L1416/100)</f>
        <v>0</v>
      </c>
      <c r="N1416" s="235">
        <v>0.01</v>
      </c>
      <c r="O1416" s="235">
        <f>ROUND(E1416*N1416,2)</f>
        <v>0.02</v>
      </c>
      <c r="P1416" s="235">
        <v>0</v>
      </c>
      <c r="Q1416" s="235">
        <f>ROUND(E1416*P1416,2)</f>
        <v>0</v>
      </c>
      <c r="R1416" s="237" t="s">
        <v>1439</v>
      </c>
      <c r="S1416" s="237" t="s">
        <v>302</v>
      </c>
      <c r="T1416" s="238" t="s">
        <v>354</v>
      </c>
      <c r="U1416" s="220">
        <v>0.05</v>
      </c>
      <c r="V1416" s="220">
        <f>ROUND(E1416*U1416,2)</f>
        <v>0.09</v>
      </c>
      <c r="W1416" s="220"/>
      <c r="X1416" s="220" t="s">
        <v>314</v>
      </c>
      <c r="Y1416" s="220" t="s">
        <v>305</v>
      </c>
      <c r="Z1416" s="210"/>
      <c r="AA1416" s="210"/>
      <c r="AB1416" s="210"/>
      <c r="AC1416" s="210"/>
      <c r="AD1416" s="210"/>
      <c r="AE1416" s="210"/>
      <c r="AF1416" s="210"/>
      <c r="AG1416" s="210" t="s">
        <v>642</v>
      </c>
      <c r="AH1416" s="210"/>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2" x14ac:dyDescent="0.2">
      <c r="A1417" s="217"/>
      <c r="B1417" s="218"/>
      <c r="C1417" s="265" t="s">
        <v>1483</v>
      </c>
      <c r="D1417" s="255"/>
      <c r="E1417" s="256">
        <v>1.8</v>
      </c>
      <c r="F1417" s="220"/>
      <c r="G1417" s="220"/>
      <c r="H1417" s="220"/>
      <c r="I1417" s="220"/>
      <c r="J1417" s="220"/>
      <c r="K1417" s="220"/>
      <c r="L1417" s="220"/>
      <c r="M1417" s="220"/>
      <c r="N1417" s="219"/>
      <c r="O1417" s="219"/>
      <c r="P1417" s="219"/>
      <c r="Q1417" s="219"/>
      <c r="R1417" s="220"/>
      <c r="S1417" s="220"/>
      <c r="T1417" s="220"/>
      <c r="U1417" s="220"/>
      <c r="V1417" s="220"/>
      <c r="W1417" s="220"/>
      <c r="X1417" s="220"/>
      <c r="Y1417" s="220"/>
      <c r="Z1417" s="210"/>
      <c r="AA1417" s="210"/>
      <c r="AB1417" s="210"/>
      <c r="AC1417" s="210"/>
      <c r="AD1417" s="210"/>
      <c r="AE1417" s="210"/>
      <c r="AF1417" s="210"/>
      <c r="AG1417" s="210" t="s">
        <v>356</v>
      </c>
      <c r="AH1417" s="210">
        <v>0</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
      <c r="A1418" s="232">
        <v>207</v>
      </c>
      <c r="B1418" s="233" t="s">
        <v>1484</v>
      </c>
      <c r="C1418" s="250" t="s">
        <v>1485</v>
      </c>
      <c r="D1418" s="234" t="s">
        <v>537</v>
      </c>
      <c r="E1418" s="235">
        <v>12.9</v>
      </c>
      <c r="F1418" s="236"/>
      <c r="G1418" s="237">
        <f>ROUND(E1418*F1418,2)</f>
        <v>0</v>
      </c>
      <c r="H1418" s="236"/>
      <c r="I1418" s="237">
        <f>ROUND(E1418*H1418,2)</f>
        <v>0</v>
      </c>
      <c r="J1418" s="236"/>
      <c r="K1418" s="237">
        <f>ROUND(E1418*J1418,2)</f>
        <v>0</v>
      </c>
      <c r="L1418" s="237">
        <v>21</v>
      </c>
      <c r="M1418" s="237">
        <f>G1418*(1+L1418/100)</f>
        <v>0</v>
      </c>
      <c r="N1418" s="235">
        <v>5.2999999999999998E-4</v>
      </c>
      <c r="O1418" s="235">
        <f>ROUND(E1418*N1418,2)</f>
        <v>0.01</v>
      </c>
      <c r="P1418" s="235">
        <v>0</v>
      </c>
      <c r="Q1418" s="235">
        <f>ROUND(E1418*P1418,2)</f>
        <v>0</v>
      </c>
      <c r="R1418" s="237" t="s">
        <v>1439</v>
      </c>
      <c r="S1418" s="237" t="s">
        <v>302</v>
      </c>
      <c r="T1418" s="238" t="s">
        <v>354</v>
      </c>
      <c r="U1418" s="220">
        <v>0.2</v>
      </c>
      <c r="V1418" s="220">
        <f>ROUND(E1418*U1418,2)</f>
        <v>2.58</v>
      </c>
      <c r="W1418" s="220"/>
      <c r="X1418" s="220" t="s">
        <v>314</v>
      </c>
      <c r="Y1418" s="220" t="s">
        <v>305</v>
      </c>
      <c r="Z1418" s="210"/>
      <c r="AA1418" s="210"/>
      <c r="AB1418" s="210"/>
      <c r="AC1418" s="210"/>
      <c r="AD1418" s="210"/>
      <c r="AE1418" s="210"/>
      <c r="AF1418" s="210"/>
      <c r="AG1418" s="210" t="s">
        <v>642</v>
      </c>
      <c r="AH1418" s="210"/>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2" x14ac:dyDescent="0.2">
      <c r="A1419" s="217"/>
      <c r="B1419" s="218"/>
      <c r="C1419" s="265" t="s">
        <v>1486</v>
      </c>
      <c r="D1419" s="255"/>
      <c r="E1419" s="256">
        <v>7.3</v>
      </c>
      <c r="F1419" s="220"/>
      <c r="G1419" s="220"/>
      <c r="H1419" s="220"/>
      <c r="I1419" s="220"/>
      <c r="J1419" s="220"/>
      <c r="K1419" s="220"/>
      <c r="L1419" s="220"/>
      <c r="M1419" s="220"/>
      <c r="N1419" s="219"/>
      <c r="O1419" s="219"/>
      <c r="P1419" s="219"/>
      <c r="Q1419" s="219"/>
      <c r="R1419" s="220"/>
      <c r="S1419" s="220"/>
      <c r="T1419" s="220"/>
      <c r="U1419" s="220"/>
      <c r="V1419" s="220"/>
      <c r="W1419" s="220"/>
      <c r="X1419" s="220"/>
      <c r="Y1419" s="220"/>
      <c r="Z1419" s="210"/>
      <c r="AA1419" s="210"/>
      <c r="AB1419" s="210"/>
      <c r="AC1419" s="210"/>
      <c r="AD1419" s="210"/>
      <c r="AE1419" s="210"/>
      <c r="AF1419" s="210"/>
      <c r="AG1419" s="210" t="s">
        <v>356</v>
      </c>
      <c r="AH1419" s="210">
        <v>0</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outlineLevel="3" x14ac:dyDescent="0.2">
      <c r="A1420" s="217"/>
      <c r="B1420" s="218"/>
      <c r="C1420" s="265" t="s">
        <v>1487</v>
      </c>
      <c r="D1420" s="255"/>
      <c r="E1420" s="256">
        <v>5.6</v>
      </c>
      <c r="F1420" s="220"/>
      <c r="G1420" s="220"/>
      <c r="H1420" s="220"/>
      <c r="I1420" s="220"/>
      <c r="J1420" s="220"/>
      <c r="K1420" s="220"/>
      <c r="L1420" s="220"/>
      <c r="M1420" s="220"/>
      <c r="N1420" s="219"/>
      <c r="O1420" s="219"/>
      <c r="P1420" s="219"/>
      <c r="Q1420" s="219"/>
      <c r="R1420" s="220"/>
      <c r="S1420" s="220"/>
      <c r="T1420" s="220"/>
      <c r="U1420" s="220"/>
      <c r="V1420" s="220"/>
      <c r="W1420" s="220"/>
      <c r="X1420" s="220"/>
      <c r="Y1420" s="220"/>
      <c r="Z1420" s="210"/>
      <c r="AA1420" s="210"/>
      <c r="AB1420" s="210"/>
      <c r="AC1420" s="210"/>
      <c r="AD1420" s="210"/>
      <c r="AE1420" s="210"/>
      <c r="AF1420" s="210"/>
      <c r="AG1420" s="210" t="s">
        <v>356</v>
      </c>
      <c r="AH1420" s="210">
        <v>0</v>
      </c>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ht="22.5" outlineLevel="1" x14ac:dyDescent="0.2">
      <c r="A1421" s="232">
        <v>208</v>
      </c>
      <c r="B1421" s="233" t="s">
        <v>1488</v>
      </c>
      <c r="C1421" s="250" t="s">
        <v>1489</v>
      </c>
      <c r="D1421" s="234" t="s">
        <v>450</v>
      </c>
      <c r="E1421" s="235">
        <v>7</v>
      </c>
      <c r="F1421" s="236"/>
      <c r="G1421" s="237">
        <f>ROUND(E1421*F1421,2)</f>
        <v>0</v>
      </c>
      <c r="H1421" s="236"/>
      <c r="I1421" s="237">
        <f>ROUND(E1421*H1421,2)</f>
        <v>0</v>
      </c>
      <c r="J1421" s="236"/>
      <c r="K1421" s="237">
        <f>ROUND(E1421*J1421,2)</f>
        <v>0</v>
      </c>
      <c r="L1421" s="237">
        <v>21</v>
      </c>
      <c r="M1421" s="237">
        <f>G1421*(1+L1421/100)</f>
        <v>0</v>
      </c>
      <c r="N1421" s="235">
        <v>2.5999999999999998E-4</v>
      </c>
      <c r="O1421" s="235">
        <f>ROUND(E1421*N1421,2)</f>
        <v>0</v>
      </c>
      <c r="P1421" s="235">
        <v>0</v>
      </c>
      <c r="Q1421" s="235">
        <f>ROUND(E1421*P1421,2)</f>
        <v>0</v>
      </c>
      <c r="R1421" s="237" t="s">
        <v>1439</v>
      </c>
      <c r="S1421" s="237" t="s">
        <v>302</v>
      </c>
      <c r="T1421" s="238" t="s">
        <v>354</v>
      </c>
      <c r="U1421" s="220">
        <v>0.15</v>
      </c>
      <c r="V1421" s="220">
        <f>ROUND(E1421*U1421,2)</f>
        <v>1.05</v>
      </c>
      <c r="W1421" s="220"/>
      <c r="X1421" s="220" t="s">
        <v>314</v>
      </c>
      <c r="Y1421" s="220" t="s">
        <v>305</v>
      </c>
      <c r="Z1421" s="210"/>
      <c r="AA1421" s="210"/>
      <c r="AB1421" s="210"/>
      <c r="AC1421" s="210"/>
      <c r="AD1421" s="210"/>
      <c r="AE1421" s="210"/>
      <c r="AF1421" s="210"/>
      <c r="AG1421" s="210" t="s">
        <v>642</v>
      </c>
      <c r="AH1421" s="210"/>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2" x14ac:dyDescent="0.2">
      <c r="A1422" s="217"/>
      <c r="B1422" s="218"/>
      <c r="C1422" s="251" t="s">
        <v>1126</v>
      </c>
      <c r="D1422" s="247"/>
      <c r="E1422" s="247"/>
      <c r="F1422" s="247"/>
      <c r="G1422" s="247"/>
      <c r="H1422" s="220"/>
      <c r="I1422" s="220"/>
      <c r="J1422" s="220"/>
      <c r="K1422" s="220"/>
      <c r="L1422" s="220"/>
      <c r="M1422" s="220"/>
      <c r="N1422" s="219"/>
      <c r="O1422" s="219"/>
      <c r="P1422" s="219"/>
      <c r="Q1422" s="219"/>
      <c r="R1422" s="220"/>
      <c r="S1422" s="220"/>
      <c r="T1422" s="220"/>
      <c r="U1422" s="220"/>
      <c r="V1422" s="220"/>
      <c r="W1422" s="220"/>
      <c r="X1422" s="220"/>
      <c r="Y1422" s="220"/>
      <c r="Z1422" s="210"/>
      <c r="AA1422" s="210"/>
      <c r="AB1422" s="210"/>
      <c r="AC1422" s="210"/>
      <c r="AD1422" s="210"/>
      <c r="AE1422" s="210"/>
      <c r="AF1422" s="210"/>
      <c r="AG1422" s="210" t="s">
        <v>317</v>
      </c>
      <c r="AH1422" s="210"/>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2" x14ac:dyDescent="0.2">
      <c r="A1423" s="217"/>
      <c r="B1423" s="218"/>
      <c r="C1423" s="265" t="s">
        <v>1490</v>
      </c>
      <c r="D1423" s="255"/>
      <c r="E1423" s="256">
        <v>7</v>
      </c>
      <c r="F1423" s="220"/>
      <c r="G1423" s="220"/>
      <c r="H1423" s="220"/>
      <c r="I1423" s="220"/>
      <c r="J1423" s="220"/>
      <c r="K1423" s="220"/>
      <c r="L1423" s="220"/>
      <c r="M1423" s="220"/>
      <c r="N1423" s="219"/>
      <c r="O1423" s="219"/>
      <c r="P1423" s="219"/>
      <c r="Q1423" s="219"/>
      <c r="R1423" s="220"/>
      <c r="S1423" s="220"/>
      <c r="T1423" s="220"/>
      <c r="U1423" s="220"/>
      <c r="V1423" s="220"/>
      <c r="W1423" s="220"/>
      <c r="X1423" s="220"/>
      <c r="Y1423" s="220"/>
      <c r="Z1423" s="210"/>
      <c r="AA1423" s="210"/>
      <c r="AB1423" s="210"/>
      <c r="AC1423" s="210"/>
      <c r="AD1423" s="210"/>
      <c r="AE1423" s="210"/>
      <c r="AF1423" s="210"/>
      <c r="AG1423" s="210" t="s">
        <v>356</v>
      </c>
      <c r="AH1423" s="210">
        <v>0</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1" x14ac:dyDescent="0.2">
      <c r="A1424" s="232">
        <v>209</v>
      </c>
      <c r="B1424" s="233" t="s">
        <v>1491</v>
      </c>
      <c r="C1424" s="250" t="s">
        <v>1492</v>
      </c>
      <c r="D1424" s="234" t="s">
        <v>450</v>
      </c>
      <c r="E1424" s="235">
        <v>17.600000000000001</v>
      </c>
      <c r="F1424" s="236"/>
      <c r="G1424" s="237">
        <f>ROUND(E1424*F1424,2)</f>
        <v>0</v>
      </c>
      <c r="H1424" s="236"/>
      <c r="I1424" s="237">
        <f>ROUND(E1424*H1424,2)</f>
        <v>0</v>
      </c>
      <c r="J1424" s="236"/>
      <c r="K1424" s="237">
        <f>ROUND(E1424*J1424,2)</f>
        <v>0</v>
      </c>
      <c r="L1424" s="237">
        <v>21</v>
      </c>
      <c r="M1424" s="237">
        <f>G1424*(1+L1424/100)</f>
        <v>0</v>
      </c>
      <c r="N1424" s="235">
        <v>2.5999999999999998E-4</v>
      </c>
      <c r="O1424" s="235">
        <f>ROUND(E1424*N1424,2)</f>
        <v>0</v>
      </c>
      <c r="P1424" s="235">
        <v>0</v>
      </c>
      <c r="Q1424" s="235">
        <f>ROUND(E1424*P1424,2)</f>
        <v>0</v>
      </c>
      <c r="R1424" s="237"/>
      <c r="S1424" s="237" t="s">
        <v>313</v>
      </c>
      <c r="T1424" s="238" t="s">
        <v>303</v>
      </c>
      <c r="U1424" s="220">
        <v>0</v>
      </c>
      <c r="V1424" s="220">
        <f>ROUND(E1424*U1424,2)</f>
        <v>0</v>
      </c>
      <c r="W1424" s="220"/>
      <c r="X1424" s="220" t="s">
        <v>314</v>
      </c>
      <c r="Y1424" s="220" t="s">
        <v>305</v>
      </c>
      <c r="Z1424" s="210"/>
      <c r="AA1424" s="210"/>
      <c r="AB1424" s="210"/>
      <c r="AC1424" s="210"/>
      <c r="AD1424" s="210"/>
      <c r="AE1424" s="210"/>
      <c r="AF1424" s="210"/>
      <c r="AG1424" s="210" t="s">
        <v>642</v>
      </c>
      <c r="AH1424" s="210"/>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outlineLevel="2" x14ac:dyDescent="0.2">
      <c r="A1425" s="217"/>
      <c r="B1425" s="218"/>
      <c r="C1425" s="265" t="s">
        <v>1493</v>
      </c>
      <c r="D1425" s="255"/>
      <c r="E1425" s="256">
        <v>17.600000000000001</v>
      </c>
      <c r="F1425" s="220"/>
      <c r="G1425" s="220"/>
      <c r="H1425" s="220"/>
      <c r="I1425" s="220"/>
      <c r="J1425" s="220"/>
      <c r="K1425" s="220"/>
      <c r="L1425" s="220"/>
      <c r="M1425" s="220"/>
      <c r="N1425" s="219"/>
      <c r="O1425" s="219"/>
      <c r="P1425" s="219"/>
      <c r="Q1425" s="219"/>
      <c r="R1425" s="220"/>
      <c r="S1425" s="220"/>
      <c r="T1425" s="220"/>
      <c r="U1425" s="220"/>
      <c r="V1425" s="220"/>
      <c r="W1425" s="220"/>
      <c r="X1425" s="220"/>
      <c r="Y1425" s="220"/>
      <c r="Z1425" s="210"/>
      <c r="AA1425" s="210"/>
      <c r="AB1425" s="210"/>
      <c r="AC1425" s="210"/>
      <c r="AD1425" s="210"/>
      <c r="AE1425" s="210"/>
      <c r="AF1425" s="210"/>
      <c r="AG1425" s="210" t="s">
        <v>356</v>
      </c>
      <c r="AH1425" s="210">
        <v>0</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ht="33.75" outlineLevel="1" x14ac:dyDescent="0.2">
      <c r="A1426" s="232">
        <v>210</v>
      </c>
      <c r="B1426" s="233" t="s">
        <v>1494</v>
      </c>
      <c r="C1426" s="250" t="s">
        <v>1495</v>
      </c>
      <c r="D1426" s="234" t="s">
        <v>450</v>
      </c>
      <c r="E1426" s="235">
        <v>62.4</v>
      </c>
      <c r="F1426" s="236"/>
      <c r="G1426" s="237">
        <f>ROUND(E1426*F1426,2)</f>
        <v>0</v>
      </c>
      <c r="H1426" s="236"/>
      <c r="I1426" s="237">
        <f>ROUND(E1426*H1426,2)</f>
        <v>0</v>
      </c>
      <c r="J1426" s="236"/>
      <c r="K1426" s="237">
        <f>ROUND(E1426*J1426,2)</f>
        <v>0</v>
      </c>
      <c r="L1426" s="237">
        <v>21</v>
      </c>
      <c r="M1426" s="237">
        <f>G1426*(1+L1426/100)</f>
        <v>0</v>
      </c>
      <c r="N1426" s="235">
        <v>2.0600000000000002E-3</v>
      </c>
      <c r="O1426" s="235">
        <f>ROUND(E1426*N1426,2)</f>
        <v>0.13</v>
      </c>
      <c r="P1426" s="235">
        <v>0</v>
      </c>
      <c r="Q1426" s="235">
        <f>ROUND(E1426*P1426,2)</f>
        <v>0</v>
      </c>
      <c r="R1426" s="237" t="s">
        <v>1496</v>
      </c>
      <c r="S1426" s="237" t="s">
        <v>302</v>
      </c>
      <c r="T1426" s="238" t="s">
        <v>354</v>
      </c>
      <c r="U1426" s="220">
        <v>0.97077000000000002</v>
      </c>
      <c r="V1426" s="220">
        <f>ROUND(E1426*U1426,2)</f>
        <v>60.58</v>
      </c>
      <c r="W1426" s="220"/>
      <c r="X1426" s="220" t="s">
        <v>1497</v>
      </c>
      <c r="Y1426" s="220" t="s">
        <v>305</v>
      </c>
      <c r="Z1426" s="210"/>
      <c r="AA1426" s="210"/>
      <c r="AB1426" s="210"/>
      <c r="AC1426" s="210"/>
      <c r="AD1426" s="210"/>
      <c r="AE1426" s="210"/>
      <c r="AF1426" s="210"/>
      <c r="AG1426" s="210" t="s">
        <v>1498</v>
      </c>
      <c r="AH1426" s="210"/>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2" x14ac:dyDescent="0.2">
      <c r="A1427" s="217"/>
      <c r="B1427" s="218"/>
      <c r="C1427" s="266" t="s">
        <v>1499</v>
      </c>
      <c r="D1427" s="263"/>
      <c r="E1427" s="263"/>
      <c r="F1427" s="263"/>
      <c r="G1427" s="263"/>
      <c r="H1427" s="220"/>
      <c r="I1427" s="220"/>
      <c r="J1427" s="220"/>
      <c r="K1427" s="220"/>
      <c r="L1427" s="220"/>
      <c r="M1427" s="220"/>
      <c r="N1427" s="219"/>
      <c r="O1427" s="219"/>
      <c r="P1427" s="219"/>
      <c r="Q1427" s="219"/>
      <c r="R1427" s="220"/>
      <c r="S1427" s="220"/>
      <c r="T1427" s="220"/>
      <c r="U1427" s="220"/>
      <c r="V1427" s="220"/>
      <c r="W1427" s="220"/>
      <c r="X1427" s="220"/>
      <c r="Y1427" s="220"/>
      <c r="Z1427" s="210"/>
      <c r="AA1427" s="210"/>
      <c r="AB1427" s="210"/>
      <c r="AC1427" s="210"/>
      <c r="AD1427" s="210"/>
      <c r="AE1427" s="210"/>
      <c r="AF1427" s="210"/>
      <c r="AG1427" s="210" t="s">
        <v>374</v>
      </c>
      <c r="AH1427" s="210"/>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2" x14ac:dyDescent="0.2">
      <c r="A1428" s="217"/>
      <c r="B1428" s="218"/>
      <c r="C1428" s="265" t="s">
        <v>1500</v>
      </c>
      <c r="D1428" s="255"/>
      <c r="E1428" s="256">
        <v>31.2</v>
      </c>
      <c r="F1428" s="220"/>
      <c r="G1428" s="220"/>
      <c r="H1428" s="220"/>
      <c r="I1428" s="220"/>
      <c r="J1428" s="220"/>
      <c r="K1428" s="220"/>
      <c r="L1428" s="220"/>
      <c r="M1428" s="220"/>
      <c r="N1428" s="219"/>
      <c r="O1428" s="219"/>
      <c r="P1428" s="219"/>
      <c r="Q1428" s="219"/>
      <c r="R1428" s="220"/>
      <c r="S1428" s="220"/>
      <c r="T1428" s="220"/>
      <c r="U1428" s="220"/>
      <c r="V1428" s="220"/>
      <c r="W1428" s="220"/>
      <c r="X1428" s="220"/>
      <c r="Y1428" s="220"/>
      <c r="Z1428" s="210"/>
      <c r="AA1428" s="210"/>
      <c r="AB1428" s="210"/>
      <c r="AC1428" s="210"/>
      <c r="AD1428" s="210"/>
      <c r="AE1428" s="210"/>
      <c r="AF1428" s="210"/>
      <c r="AG1428" s="210" t="s">
        <v>356</v>
      </c>
      <c r="AH1428" s="210">
        <v>0</v>
      </c>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3" x14ac:dyDescent="0.2">
      <c r="A1429" s="217"/>
      <c r="B1429" s="218"/>
      <c r="C1429" s="265" t="s">
        <v>1501</v>
      </c>
      <c r="D1429" s="255"/>
      <c r="E1429" s="256">
        <v>31.2</v>
      </c>
      <c r="F1429" s="220"/>
      <c r="G1429" s="220"/>
      <c r="H1429" s="220"/>
      <c r="I1429" s="220"/>
      <c r="J1429" s="220"/>
      <c r="K1429" s="220"/>
      <c r="L1429" s="220"/>
      <c r="M1429" s="220"/>
      <c r="N1429" s="219"/>
      <c r="O1429" s="219"/>
      <c r="P1429" s="219"/>
      <c r="Q1429" s="219"/>
      <c r="R1429" s="220"/>
      <c r="S1429" s="220"/>
      <c r="T1429" s="220"/>
      <c r="U1429" s="220"/>
      <c r="V1429" s="220"/>
      <c r="W1429" s="220"/>
      <c r="X1429" s="220"/>
      <c r="Y1429" s="220"/>
      <c r="Z1429" s="210"/>
      <c r="AA1429" s="210"/>
      <c r="AB1429" s="210"/>
      <c r="AC1429" s="210"/>
      <c r="AD1429" s="210"/>
      <c r="AE1429" s="210"/>
      <c r="AF1429" s="210"/>
      <c r="AG1429" s="210" t="s">
        <v>356</v>
      </c>
      <c r="AH1429" s="210">
        <v>0</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ht="22.5" outlineLevel="1" x14ac:dyDescent="0.2">
      <c r="A1430" s="232">
        <v>211</v>
      </c>
      <c r="B1430" s="233" t="s">
        <v>1502</v>
      </c>
      <c r="C1430" s="250" t="s">
        <v>1503</v>
      </c>
      <c r="D1430" s="234" t="s">
        <v>372</v>
      </c>
      <c r="E1430" s="235">
        <v>241.24</v>
      </c>
      <c r="F1430" s="236"/>
      <c r="G1430" s="237">
        <f>ROUND(E1430*F1430,2)</f>
        <v>0</v>
      </c>
      <c r="H1430" s="236"/>
      <c r="I1430" s="237">
        <f>ROUND(E1430*H1430,2)</f>
        <v>0</v>
      </c>
      <c r="J1430" s="236"/>
      <c r="K1430" s="237">
        <f>ROUND(E1430*J1430,2)</f>
        <v>0</v>
      </c>
      <c r="L1430" s="237">
        <v>21</v>
      </c>
      <c r="M1430" s="237">
        <f>G1430*(1+L1430/100)</f>
        <v>0</v>
      </c>
      <c r="N1430" s="235">
        <v>3.2200000000000002E-3</v>
      </c>
      <c r="O1430" s="235">
        <f>ROUND(E1430*N1430,2)</f>
        <v>0.78</v>
      </c>
      <c r="P1430" s="235">
        <v>0</v>
      </c>
      <c r="Q1430" s="235">
        <f>ROUND(E1430*P1430,2)</f>
        <v>0</v>
      </c>
      <c r="R1430" s="237" t="s">
        <v>1496</v>
      </c>
      <c r="S1430" s="237" t="s">
        <v>302</v>
      </c>
      <c r="T1430" s="238" t="s">
        <v>354</v>
      </c>
      <c r="U1430" s="220">
        <v>0.59894999999999998</v>
      </c>
      <c r="V1430" s="220">
        <f>ROUND(E1430*U1430,2)</f>
        <v>144.49</v>
      </c>
      <c r="W1430" s="220"/>
      <c r="X1430" s="220" t="s">
        <v>1497</v>
      </c>
      <c r="Y1430" s="220" t="s">
        <v>305</v>
      </c>
      <c r="Z1430" s="210"/>
      <c r="AA1430" s="210"/>
      <c r="AB1430" s="210"/>
      <c r="AC1430" s="210"/>
      <c r="AD1430" s="210"/>
      <c r="AE1430" s="210"/>
      <c r="AF1430" s="210"/>
      <c r="AG1430" s="210" t="s">
        <v>1498</v>
      </c>
      <c r="AH1430" s="210"/>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ht="22.5" outlineLevel="2" x14ac:dyDescent="0.2">
      <c r="A1431" s="217"/>
      <c r="B1431" s="218"/>
      <c r="C1431" s="266" t="s">
        <v>1504</v>
      </c>
      <c r="D1431" s="263"/>
      <c r="E1431" s="263"/>
      <c r="F1431" s="263"/>
      <c r="G1431" s="263"/>
      <c r="H1431" s="220"/>
      <c r="I1431" s="220"/>
      <c r="J1431" s="220"/>
      <c r="K1431" s="220"/>
      <c r="L1431" s="220"/>
      <c r="M1431" s="220"/>
      <c r="N1431" s="219"/>
      <c r="O1431" s="219"/>
      <c r="P1431" s="219"/>
      <c r="Q1431" s="219"/>
      <c r="R1431" s="220"/>
      <c r="S1431" s="220"/>
      <c r="T1431" s="220"/>
      <c r="U1431" s="220"/>
      <c r="V1431" s="220"/>
      <c r="W1431" s="220"/>
      <c r="X1431" s="220"/>
      <c r="Y1431" s="220"/>
      <c r="Z1431" s="210"/>
      <c r="AA1431" s="210"/>
      <c r="AB1431" s="210"/>
      <c r="AC1431" s="210"/>
      <c r="AD1431" s="210"/>
      <c r="AE1431" s="210"/>
      <c r="AF1431" s="210"/>
      <c r="AG1431" s="210" t="s">
        <v>374</v>
      </c>
      <c r="AH1431" s="210"/>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46" t="str">
        <f>C1431</f>
        <v>lepení a dodávka podlahoviny z PVC, bez podkladu. Svaření podlahoviny. Dodávka a lepení podlahových soklíků z měkčeného PVC. Pastování a vyleštění podlah.</v>
      </c>
      <c r="BB1431" s="210"/>
      <c r="BC1431" s="210"/>
      <c r="BD1431" s="210"/>
      <c r="BE1431" s="210"/>
      <c r="BF1431" s="210"/>
      <c r="BG1431" s="210"/>
      <c r="BH1431" s="210"/>
    </row>
    <row r="1432" spans="1:60" outlineLevel="2" x14ac:dyDescent="0.2">
      <c r="A1432" s="217"/>
      <c r="B1432" s="218"/>
      <c r="C1432" s="265" t="s">
        <v>1463</v>
      </c>
      <c r="D1432" s="255"/>
      <c r="E1432" s="256">
        <v>2</v>
      </c>
      <c r="F1432" s="220"/>
      <c r="G1432" s="220"/>
      <c r="H1432" s="220"/>
      <c r="I1432" s="220"/>
      <c r="J1432" s="220"/>
      <c r="K1432" s="220"/>
      <c r="L1432" s="220"/>
      <c r="M1432" s="220"/>
      <c r="N1432" s="219"/>
      <c r="O1432" s="219"/>
      <c r="P1432" s="219"/>
      <c r="Q1432" s="219"/>
      <c r="R1432" s="220"/>
      <c r="S1432" s="220"/>
      <c r="T1432" s="220"/>
      <c r="U1432" s="220"/>
      <c r="V1432" s="220"/>
      <c r="W1432" s="220"/>
      <c r="X1432" s="220"/>
      <c r="Y1432" s="220"/>
      <c r="Z1432" s="210"/>
      <c r="AA1432" s="210"/>
      <c r="AB1432" s="210"/>
      <c r="AC1432" s="210"/>
      <c r="AD1432" s="210"/>
      <c r="AE1432" s="210"/>
      <c r="AF1432" s="210"/>
      <c r="AG1432" s="210" t="s">
        <v>356</v>
      </c>
      <c r="AH1432" s="210">
        <v>0</v>
      </c>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3" x14ac:dyDescent="0.2">
      <c r="A1433" s="217"/>
      <c r="B1433" s="218"/>
      <c r="C1433" s="265" t="s">
        <v>762</v>
      </c>
      <c r="D1433" s="255"/>
      <c r="E1433" s="256">
        <v>31.44</v>
      </c>
      <c r="F1433" s="220"/>
      <c r="G1433" s="220"/>
      <c r="H1433" s="220"/>
      <c r="I1433" s="220"/>
      <c r="J1433" s="220"/>
      <c r="K1433" s="220"/>
      <c r="L1433" s="220"/>
      <c r="M1433" s="220"/>
      <c r="N1433" s="219"/>
      <c r="O1433" s="219"/>
      <c r="P1433" s="219"/>
      <c r="Q1433" s="219"/>
      <c r="R1433" s="220"/>
      <c r="S1433" s="220"/>
      <c r="T1433" s="220"/>
      <c r="U1433" s="220"/>
      <c r="V1433" s="220"/>
      <c r="W1433" s="220"/>
      <c r="X1433" s="220"/>
      <c r="Y1433" s="220"/>
      <c r="Z1433" s="210"/>
      <c r="AA1433" s="210"/>
      <c r="AB1433" s="210"/>
      <c r="AC1433" s="210"/>
      <c r="AD1433" s="210"/>
      <c r="AE1433" s="210"/>
      <c r="AF1433" s="210"/>
      <c r="AG1433" s="210" t="s">
        <v>356</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3" x14ac:dyDescent="0.2">
      <c r="A1434" s="217"/>
      <c r="B1434" s="218"/>
      <c r="C1434" s="265" t="s">
        <v>1123</v>
      </c>
      <c r="D1434" s="255"/>
      <c r="E1434" s="256">
        <v>30.98</v>
      </c>
      <c r="F1434" s="220"/>
      <c r="G1434" s="220"/>
      <c r="H1434" s="220"/>
      <c r="I1434" s="220"/>
      <c r="J1434" s="220"/>
      <c r="K1434" s="220"/>
      <c r="L1434" s="220"/>
      <c r="M1434" s="220"/>
      <c r="N1434" s="219"/>
      <c r="O1434" s="219"/>
      <c r="P1434" s="219"/>
      <c r="Q1434" s="219"/>
      <c r="R1434" s="220"/>
      <c r="S1434" s="220"/>
      <c r="T1434" s="220"/>
      <c r="U1434" s="220"/>
      <c r="V1434" s="220"/>
      <c r="W1434" s="220"/>
      <c r="X1434" s="220"/>
      <c r="Y1434" s="220"/>
      <c r="Z1434" s="210"/>
      <c r="AA1434" s="210"/>
      <c r="AB1434" s="210"/>
      <c r="AC1434" s="210"/>
      <c r="AD1434" s="210"/>
      <c r="AE1434" s="210"/>
      <c r="AF1434" s="210"/>
      <c r="AG1434" s="210" t="s">
        <v>356</v>
      </c>
      <c r="AH1434" s="210">
        <v>0</v>
      </c>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3" x14ac:dyDescent="0.2">
      <c r="A1435" s="217"/>
      <c r="B1435" s="218"/>
      <c r="C1435" s="265" t="s">
        <v>1464</v>
      </c>
      <c r="D1435" s="255"/>
      <c r="E1435" s="256">
        <v>2</v>
      </c>
      <c r="F1435" s="220"/>
      <c r="G1435" s="220"/>
      <c r="H1435" s="220"/>
      <c r="I1435" s="220"/>
      <c r="J1435" s="220"/>
      <c r="K1435" s="220"/>
      <c r="L1435" s="220"/>
      <c r="M1435" s="220"/>
      <c r="N1435" s="219"/>
      <c r="O1435" s="219"/>
      <c r="P1435" s="219"/>
      <c r="Q1435" s="219"/>
      <c r="R1435" s="220"/>
      <c r="S1435" s="220"/>
      <c r="T1435" s="220"/>
      <c r="U1435" s="220"/>
      <c r="V1435" s="220"/>
      <c r="W1435" s="220"/>
      <c r="X1435" s="220"/>
      <c r="Y1435" s="220"/>
      <c r="Z1435" s="210"/>
      <c r="AA1435" s="210"/>
      <c r="AB1435" s="210"/>
      <c r="AC1435" s="210"/>
      <c r="AD1435" s="210"/>
      <c r="AE1435" s="210"/>
      <c r="AF1435" s="210"/>
      <c r="AG1435" s="210" t="s">
        <v>356</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outlineLevel="3" x14ac:dyDescent="0.2">
      <c r="A1436" s="217"/>
      <c r="B1436" s="218"/>
      <c r="C1436" s="265" t="s">
        <v>707</v>
      </c>
      <c r="D1436" s="255"/>
      <c r="E1436" s="256">
        <v>2.0699999999999998</v>
      </c>
      <c r="F1436" s="220"/>
      <c r="G1436" s="220"/>
      <c r="H1436" s="220"/>
      <c r="I1436" s="220"/>
      <c r="J1436" s="220"/>
      <c r="K1436" s="220"/>
      <c r="L1436" s="220"/>
      <c r="M1436" s="220"/>
      <c r="N1436" s="219"/>
      <c r="O1436" s="219"/>
      <c r="P1436" s="219"/>
      <c r="Q1436" s="219"/>
      <c r="R1436" s="220"/>
      <c r="S1436" s="220"/>
      <c r="T1436" s="220"/>
      <c r="U1436" s="220"/>
      <c r="V1436" s="220"/>
      <c r="W1436" s="220"/>
      <c r="X1436" s="220"/>
      <c r="Y1436" s="220"/>
      <c r="Z1436" s="210"/>
      <c r="AA1436" s="210"/>
      <c r="AB1436" s="210"/>
      <c r="AC1436" s="210"/>
      <c r="AD1436" s="210"/>
      <c r="AE1436" s="210"/>
      <c r="AF1436" s="210"/>
      <c r="AG1436" s="210" t="s">
        <v>356</v>
      </c>
      <c r="AH1436" s="210">
        <v>0</v>
      </c>
      <c r="AI1436" s="210"/>
      <c r="AJ1436" s="210"/>
      <c r="AK1436" s="210"/>
      <c r="AL1436" s="210"/>
      <c r="AM1436" s="210"/>
      <c r="AN1436" s="210"/>
      <c r="AO1436" s="210"/>
      <c r="AP1436" s="210"/>
      <c r="AQ1436" s="210"/>
      <c r="AR1436" s="210"/>
      <c r="AS1436" s="210"/>
      <c r="AT1436" s="210"/>
      <c r="AU1436" s="210"/>
      <c r="AV1436" s="210"/>
      <c r="AW1436" s="210"/>
      <c r="AX1436" s="210"/>
      <c r="AY1436" s="210"/>
      <c r="AZ1436" s="210"/>
      <c r="BA1436" s="210"/>
      <c r="BB1436" s="210"/>
      <c r="BC1436" s="210"/>
      <c r="BD1436" s="210"/>
      <c r="BE1436" s="210"/>
      <c r="BF1436" s="210"/>
      <c r="BG1436" s="210"/>
      <c r="BH1436" s="210"/>
    </row>
    <row r="1437" spans="1:60" outlineLevel="3" x14ac:dyDescent="0.2">
      <c r="A1437" s="217"/>
      <c r="B1437" s="218"/>
      <c r="C1437" s="265" t="s">
        <v>708</v>
      </c>
      <c r="D1437" s="255"/>
      <c r="E1437" s="256">
        <v>167.23</v>
      </c>
      <c r="F1437" s="220"/>
      <c r="G1437" s="220"/>
      <c r="H1437" s="220"/>
      <c r="I1437" s="220"/>
      <c r="J1437" s="220"/>
      <c r="K1437" s="220"/>
      <c r="L1437" s="220"/>
      <c r="M1437" s="220"/>
      <c r="N1437" s="219"/>
      <c r="O1437" s="219"/>
      <c r="P1437" s="219"/>
      <c r="Q1437" s="219"/>
      <c r="R1437" s="220"/>
      <c r="S1437" s="220"/>
      <c r="T1437" s="220"/>
      <c r="U1437" s="220"/>
      <c r="V1437" s="220"/>
      <c r="W1437" s="220"/>
      <c r="X1437" s="220"/>
      <c r="Y1437" s="220"/>
      <c r="Z1437" s="210"/>
      <c r="AA1437" s="210"/>
      <c r="AB1437" s="210"/>
      <c r="AC1437" s="210"/>
      <c r="AD1437" s="210"/>
      <c r="AE1437" s="210"/>
      <c r="AF1437" s="210"/>
      <c r="AG1437" s="210" t="s">
        <v>356</v>
      </c>
      <c r="AH1437" s="210">
        <v>0</v>
      </c>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3" x14ac:dyDescent="0.2">
      <c r="A1438" s="217"/>
      <c r="B1438" s="218"/>
      <c r="C1438" s="265" t="s">
        <v>709</v>
      </c>
      <c r="D1438" s="255"/>
      <c r="E1438" s="256">
        <v>5.52</v>
      </c>
      <c r="F1438" s="220"/>
      <c r="G1438" s="220"/>
      <c r="H1438" s="220"/>
      <c r="I1438" s="220"/>
      <c r="J1438" s="220"/>
      <c r="K1438" s="220"/>
      <c r="L1438" s="220"/>
      <c r="M1438" s="220"/>
      <c r="N1438" s="219"/>
      <c r="O1438" s="219"/>
      <c r="P1438" s="219"/>
      <c r="Q1438" s="219"/>
      <c r="R1438" s="220"/>
      <c r="S1438" s="220"/>
      <c r="T1438" s="220"/>
      <c r="U1438" s="220"/>
      <c r="V1438" s="220"/>
      <c r="W1438" s="220"/>
      <c r="X1438" s="220"/>
      <c r="Y1438" s="220"/>
      <c r="Z1438" s="210"/>
      <c r="AA1438" s="210"/>
      <c r="AB1438" s="210"/>
      <c r="AC1438" s="210"/>
      <c r="AD1438" s="210"/>
      <c r="AE1438" s="210"/>
      <c r="AF1438" s="210"/>
      <c r="AG1438" s="210" t="s">
        <v>356</v>
      </c>
      <c r="AH1438" s="210">
        <v>0</v>
      </c>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1" x14ac:dyDescent="0.2">
      <c r="A1439" s="232">
        <v>212</v>
      </c>
      <c r="B1439" s="233" t="s">
        <v>1505</v>
      </c>
      <c r="C1439" s="250" t="s">
        <v>1506</v>
      </c>
      <c r="D1439" s="234" t="s">
        <v>320</v>
      </c>
      <c r="E1439" s="235">
        <v>8</v>
      </c>
      <c r="F1439" s="236"/>
      <c r="G1439" s="237">
        <f>ROUND(E1439*F1439,2)</f>
        <v>0</v>
      </c>
      <c r="H1439" s="236"/>
      <c r="I1439" s="237">
        <f>ROUND(E1439*H1439,2)</f>
        <v>0</v>
      </c>
      <c r="J1439" s="236"/>
      <c r="K1439" s="237">
        <f>ROUND(E1439*J1439,2)</f>
        <v>0</v>
      </c>
      <c r="L1439" s="237">
        <v>21</v>
      </c>
      <c r="M1439" s="237">
        <f>G1439*(1+L1439/100)</f>
        <v>0</v>
      </c>
      <c r="N1439" s="235">
        <v>2.9E-4</v>
      </c>
      <c r="O1439" s="235">
        <f>ROUND(E1439*N1439,2)</f>
        <v>0</v>
      </c>
      <c r="P1439" s="235">
        <v>0</v>
      </c>
      <c r="Q1439" s="235">
        <f>ROUND(E1439*P1439,2)</f>
        <v>0</v>
      </c>
      <c r="R1439" s="237"/>
      <c r="S1439" s="237" t="s">
        <v>313</v>
      </c>
      <c r="T1439" s="238" t="s">
        <v>303</v>
      </c>
      <c r="U1439" s="220">
        <v>0</v>
      </c>
      <c r="V1439" s="220">
        <f>ROUND(E1439*U1439,2)</f>
        <v>0</v>
      </c>
      <c r="W1439" s="220"/>
      <c r="X1439" s="220" t="s">
        <v>653</v>
      </c>
      <c r="Y1439" s="220" t="s">
        <v>305</v>
      </c>
      <c r="Z1439" s="210"/>
      <c r="AA1439" s="210"/>
      <c r="AB1439" s="210"/>
      <c r="AC1439" s="210"/>
      <c r="AD1439" s="210"/>
      <c r="AE1439" s="210"/>
      <c r="AF1439" s="210"/>
      <c r="AG1439" s="210" t="s">
        <v>654</v>
      </c>
      <c r="AH1439" s="210"/>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outlineLevel="2" x14ac:dyDescent="0.2">
      <c r="A1440" s="217"/>
      <c r="B1440" s="218"/>
      <c r="C1440" s="265" t="s">
        <v>1507</v>
      </c>
      <c r="D1440" s="255"/>
      <c r="E1440" s="256">
        <v>8</v>
      </c>
      <c r="F1440" s="220"/>
      <c r="G1440" s="220"/>
      <c r="H1440" s="220"/>
      <c r="I1440" s="220"/>
      <c r="J1440" s="220"/>
      <c r="K1440" s="220"/>
      <c r="L1440" s="220"/>
      <c r="M1440" s="220"/>
      <c r="N1440" s="219"/>
      <c r="O1440" s="219"/>
      <c r="P1440" s="219"/>
      <c r="Q1440" s="219"/>
      <c r="R1440" s="220"/>
      <c r="S1440" s="220"/>
      <c r="T1440" s="220"/>
      <c r="U1440" s="220"/>
      <c r="V1440" s="220"/>
      <c r="W1440" s="220"/>
      <c r="X1440" s="220"/>
      <c r="Y1440" s="220"/>
      <c r="Z1440" s="210"/>
      <c r="AA1440" s="210"/>
      <c r="AB1440" s="210"/>
      <c r="AC1440" s="210"/>
      <c r="AD1440" s="210"/>
      <c r="AE1440" s="210"/>
      <c r="AF1440" s="210"/>
      <c r="AG1440" s="210" t="s">
        <v>356</v>
      </c>
      <c r="AH1440" s="210">
        <v>0</v>
      </c>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ht="22.5" outlineLevel="1" x14ac:dyDescent="0.2">
      <c r="A1441" s="232">
        <v>213</v>
      </c>
      <c r="B1441" s="233" t="s">
        <v>1508</v>
      </c>
      <c r="C1441" s="250" t="s">
        <v>1509</v>
      </c>
      <c r="D1441" s="234" t="s">
        <v>1443</v>
      </c>
      <c r="E1441" s="235">
        <v>7507.5060000000003</v>
      </c>
      <c r="F1441" s="236"/>
      <c r="G1441" s="237">
        <f>ROUND(E1441*F1441,2)</f>
        <v>0</v>
      </c>
      <c r="H1441" s="236"/>
      <c r="I1441" s="237">
        <f>ROUND(E1441*H1441,2)</f>
        <v>0</v>
      </c>
      <c r="J1441" s="236"/>
      <c r="K1441" s="237">
        <f>ROUND(E1441*J1441,2)</f>
        <v>0</v>
      </c>
      <c r="L1441" s="237">
        <v>21</v>
      </c>
      <c r="M1441" s="237">
        <f>G1441*(1+L1441/100)</f>
        <v>0</v>
      </c>
      <c r="N1441" s="235">
        <v>1E-3</v>
      </c>
      <c r="O1441" s="235">
        <f>ROUND(E1441*N1441,2)</f>
        <v>7.51</v>
      </c>
      <c r="P1441" s="235">
        <v>0</v>
      </c>
      <c r="Q1441" s="235">
        <f>ROUND(E1441*P1441,2)</f>
        <v>0</v>
      </c>
      <c r="R1441" s="237" t="s">
        <v>652</v>
      </c>
      <c r="S1441" s="237" t="s">
        <v>1510</v>
      </c>
      <c r="T1441" s="238" t="s">
        <v>1510</v>
      </c>
      <c r="U1441" s="220">
        <v>0</v>
      </c>
      <c r="V1441" s="220">
        <f>ROUND(E1441*U1441,2)</f>
        <v>0</v>
      </c>
      <c r="W1441" s="220"/>
      <c r="X1441" s="220" t="s">
        <v>653</v>
      </c>
      <c r="Y1441" s="220" t="s">
        <v>305</v>
      </c>
      <c r="Z1441" s="210"/>
      <c r="AA1441" s="210"/>
      <c r="AB1441" s="210"/>
      <c r="AC1441" s="210"/>
      <c r="AD1441" s="210"/>
      <c r="AE1441" s="210"/>
      <c r="AF1441" s="210"/>
      <c r="AG1441" s="210" t="s">
        <v>654</v>
      </c>
      <c r="AH1441" s="210"/>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2" x14ac:dyDescent="0.2">
      <c r="A1442" s="217"/>
      <c r="B1442" s="218"/>
      <c r="C1442" s="265" t="s">
        <v>1511</v>
      </c>
      <c r="D1442" s="255"/>
      <c r="E1442" s="256">
        <v>7507.5060000000003</v>
      </c>
      <c r="F1442" s="220"/>
      <c r="G1442" s="220"/>
      <c r="H1442" s="220"/>
      <c r="I1442" s="220"/>
      <c r="J1442" s="220"/>
      <c r="K1442" s="220"/>
      <c r="L1442" s="220"/>
      <c r="M1442" s="220"/>
      <c r="N1442" s="219"/>
      <c r="O1442" s="219"/>
      <c r="P1442" s="219"/>
      <c r="Q1442" s="219"/>
      <c r="R1442" s="220"/>
      <c r="S1442" s="220"/>
      <c r="T1442" s="220"/>
      <c r="U1442" s="220"/>
      <c r="V1442" s="220"/>
      <c r="W1442" s="220"/>
      <c r="X1442" s="220"/>
      <c r="Y1442" s="220"/>
      <c r="Z1442" s="210"/>
      <c r="AA1442" s="210"/>
      <c r="AB1442" s="210"/>
      <c r="AC1442" s="210"/>
      <c r="AD1442" s="210"/>
      <c r="AE1442" s="210"/>
      <c r="AF1442" s="210"/>
      <c r="AG1442" s="210" t="s">
        <v>356</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1" x14ac:dyDescent="0.2">
      <c r="A1443" s="232">
        <v>214</v>
      </c>
      <c r="B1443" s="233" t="s">
        <v>1512</v>
      </c>
      <c r="C1443" s="250" t="s">
        <v>1513</v>
      </c>
      <c r="D1443" s="234" t="s">
        <v>701</v>
      </c>
      <c r="E1443" s="235">
        <v>7.6111899999999997</v>
      </c>
      <c r="F1443" s="236"/>
      <c r="G1443" s="237">
        <f>ROUND(E1443*F1443,2)</f>
        <v>0</v>
      </c>
      <c r="H1443" s="236"/>
      <c r="I1443" s="237">
        <f>ROUND(E1443*H1443,2)</f>
        <v>0</v>
      </c>
      <c r="J1443" s="236"/>
      <c r="K1443" s="237">
        <f>ROUND(E1443*J1443,2)</f>
        <v>0</v>
      </c>
      <c r="L1443" s="237">
        <v>21</v>
      </c>
      <c r="M1443" s="237">
        <f>G1443*(1+L1443/100)</f>
        <v>0</v>
      </c>
      <c r="N1443" s="235">
        <v>0</v>
      </c>
      <c r="O1443" s="235">
        <f>ROUND(E1443*N1443,2)</f>
        <v>0</v>
      </c>
      <c r="P1443" s="235">
        <v>0</v>
      </c>
      <c r="Q1443" s="235">
        <f>ROUND(E1443*P1443,2)</f>
        <v>0</v>
      </c>
      <c r="R1443" s="237" t="s">
        <v>1439</v>
      </c>
      <c r="S1443" s="237" t="s">
        <v>302</v>
      </c>
      <c r="T1443" s="238" t="s">
        <v>354</v>
      </c>
      <c r="U1443" s="220">
        <v>1.1020000000000001</v>
      </c>
      <c r="V1443" s="220">
        <f>ROUND(E1443*U1443,2)</f>
        <v>8.39</v>
      </c>
      <c r="W1443" s="220"/>
      <c r="X1443" s="220" t="s">
        <v>314</v>
      </c>
      <c r="Y1443" s="220" t="s">
        <v>305</v>
      </c>
      <c r="Z1443" s="210"/>
      <c r="AA1443" s="210"/>
      <c r="AB1443" s="210"/>
      <c r="AC1443" s="210"/>
      <c r="AD1443" s="210"/>
      <c r="AE1443" s="210"/>
      <c r="AF1443" s="210"/>
      <c r="AG1443" s="210" t="s">
        <v>642</v>
      </c>
      <c r="AH1443" s="210"/>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2" x14ac:dyDescent="0.2">
      <c r="A1444" s="217"/>
      <c r="B1444" s="218"/>
      <c r="C1444" s="266" t="s">
        <v>1514</v>
      </c>
      <c r="D1444" s="263"/>
      <c r="E1444" s="263"/>
      <c r="F1444" s="263"/>
      <c r="G1444" s="263"/>
      <c r="H1444" s="220"/>
      <c r="I1444" s="220"/>
      <c r="J1444" s="220"/>
      <c r="K1444" s="220"/>
      <c r="L1444" s="220"/>
      <c r="M1444" s="220"/>
      <c r="N1444" s="219"/>
      <c r="O1444" s="219"/>
      <c r="P1444" s="219"/>
      <c r="Q1444" s="219"/>
      <c r="R1444" s="220"/>
      <c r="S1444" s="220"/>
      <c r="T1444" s="220"/>
      <c r="U1444" s="220"/>
      <c r="V1444" s="220"/>
      <c r="W1444" s="220"/>
      <c r="X1444" s="220"/>
      <c r="Y1444" s="220"/>
      <c r="Z1444" s="210"/>
      <c r="AA1444" s="210"/>
      <c r="AB1444" s="210"/>
      <c r="AC1444" s="210"/>
      <c r="AD1444" s="210"/>
      <c r="AE1444" s="210"/>
      <c r="AF1444" s="210"/>
      <c r="AG1444" s="210" t="s">
        <v>374</v>
      </c>
      <c r="AH1444" s="210"/>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x14ac:dyDescent="0.2">
      <c r="A1445" s="225" t="s">
        <v>297</v>
      </c>
      <c r="B1445" s="226" t="s">
        <v>234</v>
      </c>
      <c r="C1445" s="248" t="s">
        <v>235</v>
      </c>
      <c r="D1445" s="227"/>
      <c r="E1445" s="228"/>
      <c r="F1445" s="229"/>
      <c r="G1445" s="229">
        <f>SUMIF(AG1446:AG1451,"&lt;&gt;NOR",G1446:G1451)</f>
        <v>0</v>
      </c>
      <c r="H1445" s="229"/>
      <c r="I1445" s="229">
        <f>SUM(I1446:I1451)</f>
        <v>0</v>
      </c>
      <c r="J1445" s="229"/>
      <c r="K1445" s="229">
        <f>SUM(K1446:K1451)</f>
        <v>0</v>
      </c>
      <c r="L1445" s="229"/>
      <c r="M1445" s="229">
        <f>SUM(M1446:M1451)</f>
        <v>0</v>
      </c>
      <c r="N1445" s="228"/>
      <c r="O1445" s="228">
        <f>SUM(O1446:O1451)</f>
        <v>1219.7</v>
      </c>
      <c r="P1445" s="228"/>
      <c r="Q1445" s="228">
        <f>SUM(Q1446:Q1451)</f>
        <v>0</v>
      </c>
      <c r="R1445" s="229"/>
      <c r="S1445" s="229"/>
      <c r="T1445" s="230"/>
      <c r="U1445" s="224"/>
      <c r="V1445" s="224">
        <f>SUM(V1446:V1451)</f>
        <v>0</v>
      </c>
      <c r="W1445" s="224"/>
      <c r="X1445" s="224"/>
      <c r="Y1445" s="224"/>
      <c r="AG1445" t="s">
        <v>298</v>
      </c>
    </row>
    <row r="1446" spans="1:60" ht="22.5" outlineLevel="1" x14ac:dyDescent="0.2">
      <c r="A1446" s="232">
        <v>215</v>
      </c>
      <c r="B1446" s="233" t="s">
        <v>1515</v>
      </c>
      <c r="C1446" s="250" t="s">
        <v>1516</v>
      </c>
      <c r="D1446" s="234" t="s">
        <v>372</v>
      </c>
      <c r="E1446" s="235">
        <v>354.8</v>
      </c>
      <c r="F1446" s="236"/>
      <c r="G1446" s="237">
        <f>ROUND(E1446*F1446,2)</f>
        <v>0</v>
      </c>
      <c r="H1446" s="236"/>
      <c r="I1446" s="237">
        <f>ROUND(E1446*H1446,2)</f>
        <v>0</v>
      </c>
      <c r="J1446" s="236"/>
      <c r="K1446" s="237">
        <f>ROUND(E1446*J1446,2)</f>
        <v>0</v>
      </c>
      <c r="L1446" s="237">
        <v>21</v>
      </c>
      <c r="M1446" s="237">
        <f>G1446*(1+L1446/100)</f>
        <v>0</v>
      </c>
      <c r="N1446" s="235">
        <v>0.78061999999999998</v>
      </c>
      <c r="O1446" s="235">
        <f>ROUND(E1446*N1446,2)</f>
        <v>276.95999999999998</v>
      </c>
      <c r="P1446" s="235">
        <v>0</v>
      </c>
      <c r="Q1446" s="235">
        <f>ROUND(E1446*P1446,2)</f>
        <v>0</v>
      </c>
      <c r="R1446" s="237"/>
      <c r="S1446" s="237" t="s">
        <v>313</v>
      </c>
      <c r="T1446" s="238" t="s">
        <v>303</v>
      </c>
      <c r="U1446" s="220">
        <v>0</v>
      </c>
      <c r="V1446" s="220">
        <f>ROUND(E1446*U1446,2)</f>
        <v>0</v>
      </c>
      <c r="W1446" s="220"/>
      <c r="X1446" s="220" t="s">
        <v>314</v>
      </c>
      <c r="Y1446" s="220" t="s">
        <v>305</v>
      </c>
      <c r="Z1446" s="210"/>
      <c r="AA1446" s="210"/>
      <c r="AB1446" s="210"/>
      <c r="AC1446" s="210"/>
      <c r="AD1446" s="210"/>
      <c r="AE1446" s="210"/>
      <c r="AF1446" s="210"/>
      <c r="AG1446" s="210" t="s">
        <v>315</v>
      </c>
      <c r="AH1446" s="210"/>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2" x14ac:dyDescent="0.2">
      <c r="A1447" s="217"/>
      <c r="B1447" s="218"/>
      <c r="C1447" s="265" t="s">
        <v>1517</v>
      </c>
      <c r="D1447" s="255"/>
      <c r="E1447" s="256">
        <v>354.8</v>
      </c>
      <c r="F1447" s="220"/>
      <c r="G1447" s="220"/>
      <c r="H1447" s="220"/>
      <c r="I1447" s="220"/>
      <c r="J1447" s="220"/>
      <c r="K1447" s="220"/>
      <c r="L1447" s="220"/>
      <c r="M1447" s="220"/>
      <c r="N1447" s="219"/>
      <c r="O1447" s="219"/>
      <c r="P1447" s="219"/>
      <c r="Q1447" s="219"/>
      <c r="R1447" s="220"/>
      <c r="S1447" s="220"/>
      <c r="T1447" s="220"/>
      <c r="U1447" s="220"/>
      <c r="V1447" s="220"/>
      <c r="W1447" s="220"/>
      <c r="X1447" s="220"/>
      <c r="Y1447" s="220"/>
      <c r="Z1447" s="210"/>
      <c r="AA1447" s="210"/>
      <c r="AB1447" s="210"/>
      <c r="AC1447" s="210"/>
      <c r="AD1447" s="210"/>
      <c r="AE1447" s="210"/>
      <c r="AF1447" s="210"/>
      <c r="AG1447" s="210" t="s">
        <v>356</v>
      </c>
      <c r="AH1447" s="210">
        <v>0</v>
      </c>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1" x14ac:dyDescent="0.2">
      <c r="A1448" s="232">
        <v>216</v>
      </c>
      <c r="B1448" s="233" t="s">
        <v>1518</v>
      </c>
      <c r="C1448" s="250" t="s">
        <v>1519</v>
      </c>
      <c r="D1448" s="234" t="s">
        <v>372</v>
      </c>
      <c r="E1448" s="235">
        <v>1207.68</v>
      </c>
      <c r="F1448" s="236"/>
      <c r="G1448" s="237">
        <f>ROUND(E1448*F1448,2)</f>
        <v>0</v>
      </c>
      <c r="H1448" s="236"/>
      <c r="I1448" s="237">
        <f>ROUND(E1448*H1448,2)</f>
        <v>0</v>
      </c>
      <c r="J1448" s="236"/>
      <c r="K1448" s="237">
        <f>ROUND(E1448*J1448,2)</f>
        <v>0</v>
      </c>
      <c r="L1448" s="237">
        <v>21</v>
      </c>
      <c r="M1448" s="237">
        <f>G1448*(1+L1448/100)</f>
        <v>0</v>
      </c>
      <c r="N1448" s="235">
        <v>0.78061999999999998</v>
      </c>
      <c r="O1448" s="235">
        <f>ROUND(E1448*N1448,2)</f>
        <v>942.74</v>
      </c>
      <c r="P1448" s="235">
        <v>0</v>
      </c>
      <c r="Q1448" s="235">
        <f>ROUND(E1448*P1448,2)</f>
        <v>0</v>
      </c>
      <c r="R1448" s="237"/>
      <c r="S1448" s="237" t="s">
        <v>313</v>
      </c>
      <c r="T1448" s="238" t="s">
        <v>303</v>
      </c>
      <c r="U1448" s="220">
        <v>0</v>
      </c>
      <c r="V1448" s="220">
        <f>ROUND(E1448*U1448,2)</f>
        <v>0</v>
      </c>
      <c r="W1448" s="220"/>
      <c r="X1448" s="220" t="s">
        <v>314</v>
      </c>
      <c r="Y1448" s="220" t="s">
        <v>305</v>
      </c>
      <c r="Z1448" s="210"/>
      <c r="AA1448" s="210"/>
      <c r="AB1448" s="210"/>
      <c r="AC1448" s="210"/>
      <c r="AD1448" s="210"/>
      <c r="AE1448" s="210"/>
      <c r="AF1448" s="210"/>
      <c r="AG1448" s="210" t="s">
        <v>315</v>
      </c>
      <c r="AH1448" s="210"/>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2" x14ac:dyDescent="0.2">
      <c r="A1449" s="217"/>
      <c r="B1449" s="218"/>
      <c r="C1449" s="265" t="s">
        <v>1520</v>
      </c>
      <c r="D1449" s="255"/>
      <c r="E1449" s="256">
        <v>5.8</v>
      </c>
      <c r="F1449" s="220"/>
      <c r="G1449" s="220"/>
      <c r="H1449" s="220"/>
      <c r="I1449" s="220"/>
      <c r="J1449" s="220"/>
      <c r="K1449" s="220"/>
      <c r="L1449" s="220"/>
      <c r="M1449" s="220"/>
      <c r="N1449" s="219"/>
      <c r="O1449" s="219"/>
      <c r="P1449" s="219"/>
      <c r="Q1449" s="219"/>
      <c r="R1449" s="220"/>
      <c r="S1449" s="220"/>
      <c r="T1449" s="220"/>
      <c r="U1449" s="220"/>
      <c r="V1449" s="220"/>
      <c r="W1449" s="220"/>
      <c r="X1449" s="220"/>
      <c r="Y1449" s="220"/>
      <c r="Z1449" s="210"/>
      <c r="AA1449" s="210"/>
      <c r="AB1449" s="210"/>
      <c r="AC1449" s="210"/>
      <c r="AD1449" s="210"/>
      <c r="AE1449" s="210"/>
      <c r="AF1449" s="210"/>
      <c r="AG1449" s="210" t="s">
        <v>356</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3" x14ac:dyDescent="0.2">
      <c r="A1450" s="217"/>
      <c r="B1450" s="218"/>
      <c r="C1450" s="265" t="s">
        <v>1459</v>
      </c>
      <c r="D1450" s="255"/>
      <c r="E1450" s="256">
        <v>13.22</v>
      </c>
      <c r="F1450" s="220"/>
      <c r="G1450" s="220"/>
      <c r="H1450" s="220"/>
      <c r="I1450" s="220"/>
      <c r="J1450" s="220"/>
      <c r="K1450" s="220"/>
      <c r="L1450" s="220"/>
      <c r="M1450" s="220"/>
      <c r="N1450" s="219"/>
      <c r="O1450" s="219"/>
      <c r="P1450" s="219"/>
      <c r="Q1450" s="219"/>
      <c r="R1450" s="220"/>
      <c r="S1450" s="220"/>
      <c r="T1450" s="220"/>
      <c r="U1450" s="220"/>
      <c r="V1450" s="220"/>
      <c r="W1450" s="220"/>
      <c r="X1450" s="220"/>
      <c r="Y1450" s="220"/>
      <c r="Z1450" s="210"/>
      <c r="AA1450" s="210"/>
      <c r="AB1450" s="210"/>
      <c r="AC1450" s="210"/>
      <c r="AD1450" s="210"/>
      <c r="AE1450" s="210"/>
      <c r="AF1450" s="210"/>
      <c r="AG1450" s="210" t="s">
        <v>356</v>
      </c>
      <c r="AH1450" s="210">
        <v>0</v>
      </c>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3" x14ac:dyDescent="0.2">
      <c r="A1451" s="217"/>
      <c r="B1451" s="218"/>
      <c r="C1451" s="265" t="s">
        <v>1460</v>
      </c>
      <c r="D1451" s="255"/>
      <c r="E1451" s="256">
        <v>1188.6600000000001</v>
      </c>
      <c r="F1451" s="220"/>
      <c r="G1451" s="220"/>
      <c r="H1451" s="220"/>
      <c r="I1451" s="220"/>
      <c r="J1451" s="220"/>
      <c r="K1451" s="220"/>
      <c r="L1451" s="220"/>
      <c r="M1451" s="220"/>
      <c r="N1451" s="219"/>
      <c r="O1451" s="219"/>
      <c r="P1451" s="219"/>
      <c r="Q1451" s="219"/>
      <c r="R1451" s="220"/>
      <c r="S1451" s="220"/>
      <c r="T1451" s="220"/>
      <c r="U1451" s="220"/>
      <c r="V1451" s="220"/>
      <c r="W1451" s="220"/>
      <c r="X1451" s="220"/>
      <c r="Y1451" s="220"/>
      <c r="Z1451" s="210"/>
      <c r="AA1451" s="210"/>
      <c r="AB1451" s="210"/>
      <c r="AC1451" s="210"/>
      <c r="AD1451" s="210"/>
      <c r="AE1451" s="210"/>
      <c r="AF1451" s="210"/>
      <c r="AG1451" s="210" t="s">
        <v>356</v>
      </c>
      <c r="AH1451" s="210">
        <v>0</v>
      </c>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x14ac:dyDescent="0.2">
      <c r="A1452" s="225" t="s">
        <v>297</v>
      </c>
      <c r="B1452" s="226" t="s">
        <v>236</v>
      </c>
      <c r="C1452" s="248" t="s">
        <v>237</v>
      </c>
      <c r="D1452" s="227"/>
      <c r="E1452" s="228"/>
      <c r="F1452" s="229"/>
      <c r="G1452" s="229">
        <f>SUMIF(AG1453:AG1661,"&lt;&gt;NOR",G1453:G1661)</f>
        <v>0</v>
      </c>
      <c r="H1452" s="229"/>
      <c r="I1452" s="229">
        <f>SUM(I1453:I1661)</f>
        <v>0</v>
      </c>
      <c r="J1452" s="229"/>
      <c r="K1452" s="229">
        <f>SUM(K1453:K1661)</f>
        <v>0</v>
      </c>
      <c r="L1452" s="229"/>
      <c r="M1452" s="229">
        <f>SUM(M1453:M1661)</f>
        <v>0</v>
      </c>
      <c r="N1452" s="228"/>
      <c r="O1452" s="228">
        <f>SUM(O1453:O1661)</f>
        <v>7.91</v>
      </c>
      <c r="P1452" s="228"/>
      <c r="Q1452" s="228">
        <f>SUM(Q1453:Q1661)</f>
        <v>0</v>
      </c>
      <c r="R1452" s="229"/>
      <c r="S1452" s="229"/>
      <c r="T1452" s="230"/>
      <c r="U1452" s="224"/>
      <c r="V1452" s="224">
        <f>SUM(V1453:V1661)</f>
        <v>560.42999999999995</v>
      </c>
      <c r="W1452" s="224"/>
      <c r="X1452" s="224"/>
      <c r="Y1452" s="224"/>
      <c r="AG1452" t="s">
        <v>298</v>
      </c>
    </row>
    <row r="1453" spans="1:60" outlineLevel="1" x14ac:dyDescent="0.2">
      <c r="A1453" s="232">
        <v>217</v>
      </c>
      <c r="B1453" s="233" t="s">
        <v>1521</v>
      </c>
      <c r="C1453" s="250" t="s">
        <v>1522</v>
      </c>
      <c r="D1453" s="234" t="s">
        <v>372</v>
      </c>
      <c r="E1453" s="235">
        <v>363.16514999999998</v>
      </c>
      <c r="F1453" s="236"/>
      <c r="G1453" s="237">
        <f>ROUND(E1453*F1453,2)</f>
        <v>0</v>
      </c>
      <c r="H1453" s="236"/>
      <c r="I1453" s="237">
        <f>ROUND(E1453*H1453,2)</f>
        <v>0</v>
      </c>
      <c r="J1453" s="236"/>
      <c r="K1453" s="237">
        <f>ROUND(E1453*J1453,2)</f>
        <v>0</v>
      </c>
      <c r="L1453" s="237">
        <v>21</v>
      </c>
      <c r="M1453" s="237">
        <f>G1453*(1+L1453/100)</f>
        <v>0</v>
      </c>
      <c r="N1453" s="235">
        <v>0</v>
      </c>
      <c r="O1453" s="235">
        <f>ROUND(E1453*N1453,2)</f>
        <v>0</v>
      </c>
      <c r="P1453" s="235">
        <v>0</v>
      </c>
      <c r="Q1453" s="235">
        <f>ROUND(E1453*P1453,2)</f>
        <v>0</v>
      </c>
      <c r="R1453" s="237" t="s">
        <v>1381</v>
      </c>
      <c r="S1453" s="237" t="s">
        <v>302</v>
      </c>
      <c r="T1453" s="238" t="s">
        <v>354</v>
      </c>
      <c r="U1453" s="220">
        <v>0.05</v>
      </c>
      <c r="V1453" s="220">
        <f>ROUND(E1453*U1453,2)</f>
        <v>18.16</v>
      </c>
      <c r="W1453" s="220"/>
      <c r="X1453" s="220" t="s">
        <v>314</v>
      </c>
      <c r="Y1453" s="220" t="s">
        <v>305</v>
      </c>
      <c r="Z1453" s="210"/>
      <c r="AA1453" s="210"/>
      <c r="AB1453" s="210"/>
      <c r="AC1453" s="210"/>
      <c r="AD1453" s="210"/>
      <c r="AE1453" s="210"/>
      <c r="AF1453" s="210"/>
      <c r="AG1453" s="210" t="s">
        <v>642</v>
      </c>
      <c r="AH1453" s="210"/>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2" x14ac:dyDescent="0.2">
      <c r="A1454" s="217"/>
      <c r="B1454" s="218"/>
      <c r="C1454" s="265" t="s">
        <v>1523</v>
      </c>
      <c r="D1454" s="255"/>
      <c r="E1454" s="256">
        <v>23.76</v>
      </c>
      <c r="F1454" s="220"/>
      <c r="G1454" s="220"/>
      <c r="H1454" s="220"/>
      <c r="I1454" s="220"/>
      <c r="J1454" s="220"/>
      <c r="K1454" s="220"/>
      <c r="L1454" s="220"/>
      <c r="M1454" s="220"/>
      <c r="N1454" s="219"/>
      <c r="O1454" s="219"/>
      <c r="P1454" s="219"/>
      <c r="Q1454" s="219"/>
      <c r="R1454" s="220"/>
      <c r="S1454" s="220"/>
      <c r="T1454" s="220"/>
      <c r="U1454" s="220"/>
      <c r="V1454" s="220"/>
      <c r="W1454" s="220"/>
      <c r="X1454" s="220"/>
      <c r="Y1454" s="220"/>
      <c r="Z1454" s="210"/>
      <c r="AA1454" s="210"/>
      <c r="AB1454" s="210"/>
      <c r="AC1454" s="210"/>
      <c r="AD1454" s="210"/>
      <c r="AE1454" s="210"/>
      <c r="AF1454" s="210"/>
      <c r="AG1454" s="210" t="s">
        <v>356</v>
      </c>
      <c r="AH1454" s="210">
        <v>0</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3" x14ac:dyDescent="0.2">
      <c r="A1455" s="217"/>
      <c r="B1455" s="218"/>
      <c r="C1455" s="265" t="s">
        <v>1524</v>
      </c>
      <c r="D1455" s="255"/>
      <c r="E1455" s="256">
        <v>-1.44</v>
      </c>
      <c r="F1455" s="220"/>
      <c r="G1455" s="220"/>
      <c r="H1455" s="220"/>
      <c r="I1455" s="220"/>
      <c r="J1455" s="220"/>
      <c r="K1455" s="220"/>
      <c r="L1455" s="220"/>
      <c r="M1455" s="220"/>
      <c r="N1455" s="219"/>
      <c r="O1455" s="219"/>
      <c r="P1455" s="219"/>
      <c r="Q1455" s="219"/>
      <c r="R1455" s="220"/>
      <c r="S1455" s="220"/>
      <c r="T1455" s="220"/>
      <c r="U1455" s="220"/>
      <c r="V1455" s="220"/>
      <c r="W1455" s="220"/>
      <c r="X1455" s="220"/>
      <c r="Y1455" s="220"/>
      <c r="Z1455" s="210"/>
      <c r="AA1455" s="210"/>
      <c r="AB1455" s="210"/>
      <c r="AC1455" s="210"/>
      <c r="AD1455" s="210"/>
      <c r="AE1455" s="210"/>
      <c r="AF1455" s="210"/>
      <c r="AG1455" s="210" t="s">
        <v>356</v>
      </c>
      <c r="AH1455" s="210">
        <v>0</v>
      </c>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3" x14ac:dyDescent="0.2">
      <c r="A1456" s="217"/>
      <c r="B1456" s="218"/>
      <c r="C1456" s="265" t="s">
        <v>1525</v>
      </c>
      <c r="D1456" s="255"/>
      <c r="E1456" s="256">
        <v>31.608000000000001</v>
      </c>
      <c r="F1456" s="220"/>
      <c r="G1456" s="220"/>
      <c r="H1456" s="220"/>
      <c r="I1456" s="220"/>
      <c r="J1456" s="220"/>
      <c r="K1456" s="220"/>
      <c r="L1456" s="220"/>
      <c r="M1456" s="220"/>
      <c r="N1456" s="219"/>
      <c r="O1456" s="219"/>
      <c r="P1456" s="219"/>
      <c r="Q1456" s="219"/>
      <c r="R1456" s="220"/>
      <c r="S1456" s="220"/>
      <c r="T1456" s="220"/>
      <c r="U1456" s="220"/>
      <c r="V1456" s="220"/>
      <c r="W1456" s="220"/>
      <c r="X1456" s="220"/>
      <c r="Y1456" s="220"/>
      <c r="Z1456" s="210"/>
      <c r="AA1456" s="210"/>
      <c r="AB1456" s="210"/>
      <c r="AC1456" s="210"/>
      <c r="AD1456" s="210"/>
      <c r="AE1456" s="210"/>
      <c r="AF1456" s="210"/>
      <c r="AG1456" s="210" t="s">
        <v>356</v>
      </c>
      <c r="AH1456" s="210">
        <v>0</v>
      </c>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3" x14ac:dyDescent="0.2">
      <c r="A1457" s="217"/>
      <c r="B1457" s="218"/>
      <c r="C1457" s="265" t="s">
        <v>1526</v>
      </c>
      <c r="D1457" s="255"/>
      <c r="E1457" s="256">
        <v>1.53</v>
      </c>
      <c r="F1457" s="220"/>
      <c r="G1457" s="220"/>
      <c r="H1457" s="220"/>
      <c r="I1457" s="220"/>
      <c r="J1457" s="220"/>
      <c r="K1457" s="220"/>
      <c r="L1457" s="220"/>
      <c r="M1457" s="220"/>
      <c r="N1457" s="219"/>
      <c r="O1457" s="219"/>
      <c r="P1457" s="219"/>
      <c r="Q1457" s="219"/>
      <c r="R1457" s="220"/>
      <c r="S1457" s="220"/>
      <c r="T1457" s="220"/>
      <c r="U1457" s="220"/>
      <c r="V1457" s="220"/>
      <c r="W1457" s="220"/>
      <c r="X1457" s="220"/>
      <c r="Y1457" s="220"/>
      <c r="Z1457" s="210"/>
      <c r="AA1457" s="210"/>
      <c r="AB1457" s="210"/>
      <c r="AC1457" s="210"/>
      <c r="AD1457" s="210"/>
      <c r="AE1457" s="210"/>
      <c r="AF1457" s="210"/>
      <c r="AG1457" s="210" t="s">
        <v>356</v>
      </c>
      <c r="AH1457" s="210">
        <v>0</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3" x14ac:dyDescent="0.2">
      <c r="A1458" s="217"/>
      <c r="B1458" s="218"/>
      <c r="C1458" s="265" t="s">
        <v>1524</v>
      </c>
      <c r="D1458" s="255"/>
      <c r="E1458" s="256">
        <v>-1.44</v>
      </c>
      <c r="F1458" s="220"/>
      <c r="G1458" s="220"/>
      <c r="H1458" s="220"/>
      <c r="I1458" s="220"/>
      <c r="J1458" s="220"/>
      <c r="K1458" s="220"/>
      <c r="L1458" s="220"/>
      <c r="M1458" s="220"/>
      <c r="N1458" s="219"/>
      <c r="O1458" s="219"/>
      <c r="P1458" s="219"/>
      <c r="Q1458" s="219"/>
      <c r="R1458" s="220"/>
      <c r="S1458" s="220"/>
      <c r="T1458" s="220"/>
      <c r="U1458" s="220"/>
      <c r="V1458" s="220"/>
      <c r="W1458" s="220"/>
      <c r="X1458" s="220"/>
      <c r="Y1458" s="220"/>
      <c r="Z1458" s="210"/>
      <c r="AA1458" s="210"/>
      <c r="AB1458" s="210"/>
      <c r="AC1458" s="210"/>
      <c r="AD1458" s="210"/>
      <c r="AE1458" s="210"/>
      <c r="AF1458" s="210"/>
      <c r="AG1458" s="210" t="s">
        <v>356</v>
      </c>
      <c r="AH1458" s="210">
        <v>0</v>
      </c>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3" x14ac:dyDescent="0.2">
      <c r="A1459" s="217"/>
      <c r="B1459" s="218"/>
      <c r="C1459" s="265" t="s">
        <v>1527</v>
      </c>
      <c r="D1459" s="255"/>
      <c r="E1459" s="256">
        <v>19.079999999999998</v>
      </c>
      <c r="F1459" s="220"/>
      <c r="G1459" s="220"/>
      <c r="H1459" s="220"/>
      <c r="I1459" s="220"/>
      <c r="J1459" s="220"/>
      <c r="K1459" s="220"/>
      <c r="L1459" s="220"/>
      <c r="M1459" s="220"/>
      <c r="N1459" s="219"/>
      <c r="O1459" s="219"/>
      <c r="P1459" s="219"/>
      <c r="Q1459" s="219"/>
      <c r="R1459" s="220"/>
      <c r="S1459" s="220"/>
      <c r="T1459" s="220"/>
      <c r="U1459" s="220"/>
      <c r="V1459" s="220"/>
      <c r="W1459" s="220"/>
      <c r="X1459" s="220"/>
      <c r="Y1459" s="220"/>
      <c r="Z1459" s="210"/>
      <c r="AA1459" s="210"/>
      <c r="AB1459" s="210"/>
      <c r="AC1459" s="210"/>
      <c r="AD1459" s="210"/>
      <c r="AE1459" s="210"/>
      <c r="AF1459" s="210"/>
      <c r="AG1459" s="210" t="s">
        <v>356</v>
      </c>
      <c r="AH1459" s="210">
        <v>0</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3" x14ac:dyDescent="0.2">
      <c r="A1460" s="217"/>
      <c r="B1460" s="218"/>
      <c r="C1460" s="265" t="s">
        <v>1528</v>
      </c>
      <c r="D1460" s="255"/>
      <c r="E1460" s="256">
        <v>-1.62</v>
      </c>
      <c r="F1460" s="220"/>
      <c r="G1460" s="220"/>
      <c r="H1460" s="220"/>
      <c r="I1460" s="220"/>
      <c r="J1460" s="220"/>
      <c r="K1460" s="220"/>
      <c r="L1460" s="220"/>
      <c r="M1460" s="220"/>
      <c r="N1460" s="219"/>
      <c r="O1460" s="219"/>
      <c r="P1460" s="219"/>
      <c r="Q1460" s="219"/>
      <c r="R1460" s="220"/>
      <c r="S1460" s="220"/>
      <c r="T1460" s="220"/>
      <c r="U1460" s="220"/>
      <c r="V1460" s="220"/>
      <c r="W1460" s="220"/>
      <c r="X1460" s="220"/>
      <c r="Y1460" s="220"/>
      <c r="Z1460" s="210"/>
      <c r="AA1460" s="210"/>
      <c r="AB1460" s="210"/>
      <c r="AC1460" s="210"/>
      <c r="AD1460" s="210"/>
      <c r="AE1460" s="210"/>
      <c r="AF1460" s="210"/>
      <c r="AG1460" s="210" t="s">
        <v>356</v>
      </c>
      <c r="AH1460" s="210">
        <v>0</v>
      </c>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3" x14ac:dyDescent="0.2">
      <c r="A1461" s="217"/>
      <c r="B1461" s="218"/>
      <c r="C1461" s="265" t="s">
        <v>1529</v>
      </c>
      <c r="D1461" s="255"/>
      <c r="E1461" s="256">
        <v>3.24</v>
      </c>
      <c r="F1461" s="220"/>
      <c r="G1461" s="220"/>
      <c r="H1461" s="220"/>
      <c r="I1461" s="220"/>
      <c r="J1461" s="220"/>
      <c r="K1461" s="220"/>
      <c r="L1461" s="220"/>
      <c r="M1461" s="220"/>
      <c r="N1461" s="219"/>
      <c r="O1461" s="219"/>
      <c r="P1461" s="219"/>
      <c r="Q1461" s="219"/>
      <c r="R1461" s="220"/>
      <c r="S1461" s="220"/>
      <c r="T1461" s="220"/>
      <c r="U1461" s="220"/>
      <c r="V1461" s="220"/>
      <c r="W1461" s="220"/>
      <c r="X1461" s="220"/>
      <c r="Y1461" s="220"/>
      <c r="Z1461" s="210"/>
      <c r="AA1461" s="210"/>
      <c r="AB1461" s="210"/>
      <c r="AC1461" s="210"/>
      <c r="AD1461" s="210"/>
      <c r="AE1461" s="210"/>
      <c r="AF1461" s="210"/>
      <c r="AG1461" s="210" t="s">
        <v>356</v>
      </c>
      <c r="AH1461" s="210">
        <v>0</v>
      </c>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3" x14ac:dyDescent="0.2">
      <c r="A1462" s="217"/>
      <c r="B1462" s="218"/>
      <c r="C1462" s="265" t="s">
        <v>1530</v>
      </c>
      <c r="D1462" s="255"/>
      <c r="E1462" s="256">
        <v>11.904</v>
      </c>
      <c r="F1462" s="220"/>
      <c r="G1462" s="220"/>
      <c r="H1462" s="220"/>
      <c r="I1462" s="220"/>
      <c r="J1462" s="220"/>
      <c r="K1462" s="220"/>
      <c r="L1462" s="220"/>
      <c r="M1462" s="220"/>
      <c r="N1462" s="219"/>
      <c r="O1462" s="219"/>
      <c r="P1462" s="219"/>
      <c r="Q1462" s="219"/>
      <c r="R1462" s="220"/>
      <c r="S1462" s="220"/>
      <c r="T1462" s="220"/>
      <c r="U1462" s="220"/>
      <c r="V1462" s="220"/>
      <c r="W1462" s="220"/>
      <c r="X1462" s="220"/>
      <c r="Y1462" s="220"/>
      <c r="Z1462" s="210"/>
      <c r="AA1462" s="210"/>
      <c r="AB1462" s="210"/>
      <c r="AC1462" s="210"/>
      <c r="AD1462" s="210"/>
      <c r="AE1462" s="210"/>
      <c r="AF1462" s="210"/>
      <c r="AG1462" s="210" t="s">
        <v>356</v>
      </c>
      <c r="AH1462" s="210">
        <v>0</v>
      </c>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3" x14ac:dyDescent="0.2">
      <c r="A1463" s="217"/>
      <c r="B1463" s="218"/>
      <c r="C1463" s="265" t="s">
        <v>1531</v>
      </c>
      <c r="D1463" s="255"/>
      <c r="E1463" s="256">
        <v>-1.68</v>
      </c>
      <c r="F1463" s="220"/>
      <c r="G1463" s="220"/>
      <c r="H1463" s="220"/>
      <c r="I1463" s="220"/>
      <c r="J1463" s="220"/>
      <c r="K1463" s="220"/>
      <c r="L1463" s="220"/>
      <c r="M1463" s="220"/>
      <c r="N1463" s="219"/>
      <c r="O1463" s="219"/>
      <c r="P1463" s="219"/>
      <c r="Q1463" s="219"/>
      <c r="R1463" s="220"/>
      <c r="S1463" s="220"/>
      <c r="T1463" s="220"/>
      <c r="U1463" s="220"/>
      <c r="V1463" s="220"/>
      <c r="W1463" s="220"/>
      <c r="X1463" s="220"/>
      <c r="Y1463" s="220"/>
      <c r="Z1463" s="210"/>
      <c r="AA1463" s="210"/>
      <c r="AB1463" s="210"/>
      <c r="AC1463" s="210"/>
      <c r="AD1463" s="210"/>
      <c r="AE1463" s="210"/>
      <c r="AF1463" s="210"/>
      <c r="AG1463" s="210" t="s">
        <v>356</v>
      </c>
      <c r="AH1463" s="210">
        <v>0</v>
      </c>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3" x14ac:dyDescent="0.2">
      <c r="A1464" s="217"/>
      <c r="B1464" s="218"/>
      <c r="C1464" s="265" t="s">
        <v>1532</v>
      </c>
      <c r="D1464" s="255"/>
      <c r="E1464" s="256">
        <v>5.5620000000000003</v>
      </c>
      <c r="F1464" s="220"/>
      <c r="G1464" s="220"/>
      <c r="H1464" s="220"/>
      <c r="I1464" s="220"/>
      <c r="J1464" s="220"/>
      <c r="K1464" s="220"/>
      <c r="L1464" s="220"/>
      <c r="M1464" s="220"/>
      <c r="N1464" s="219"/>
      <c r="O1464" s="219"/>
      <c r="P1464" s="219"/>
      <c r="Q1464" s="219"/>
      <c r="R1464" s="220"/>
      <c r="S1464" s="220"/>
      <c r="T1464" s="220"/>
      <c r="U1464" s="220"/>
      <c r="V1464" s="220"/>
      <c r="W1464" s="220"/>
      <c r="X1464" s="220"/>
      <c r="Y1464" s="220"/>
      <c r="Z1464" s="210"/>
      <c r="AA1464" s="210"/>
      <c r="AB1464" s="210"/>
      <c r="AC1464" s="210"/>
      <c r="AD1464" s="210"/>
      <c r="AE1464" s="210"/>
      <c r="AF1464" s="210"/>
      <c r="AG1464" s="210" t="s">
        <v>356</v>
      </c>
      <c r="AH1464" s="210">
        <v>0</v>
      </c>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3" x14ac:dyDescent="0.2">
      <c r="A1465" s="217"/>
      <c r="B1465" s="218"/>
      <c r="C1465" s="265" t="s">
        <v>1533</v>
      </c>
      <c r="D1465" s="255"/>
      <c r="E1465" s="256">
        <v>9.36</v>
      </c>
      <c r="F1465" s="220"/>
      <c r="G1465" s="220"/>
      <c r="H1465" s="220"/>
      <c r="I1465" s="220"/>
      <c r="J1465" s="220"/>
      <c r="K1465" s="220"/>
      <c r="L1465" s="220"/>
      <c r="M1465" s="220"/>
      <c r="N1465" s="219"/>
      <c r="O1465" s="219"/>
      <c r="P1465" s="219"/>
      <c r="Q1465" s="219"/>
      <c r="R1465" s="220"/>
      <c r="S1465" s="220"/>
      <c r="T1465" s="220"/>
      <c r="U1465" s="220"/>
      <c r="V1465" s="220"/>
      <c r="W1465" s="220"/>
      <c r="X1465" s="220"/>
      <c r="Y1465" s="220"/>
      <c r="Z1465" s="210"/>
      <c r="AA1465" s="210"/>
      <c r="AB1465" s="210"/>
      <c r="AC1465" s="210"/>
      <c r="AD1465" s="210"/>
      <c r="AE1465" s="210"/>
      <c r="AF1465" s="210"/>
      <c r="AG1465" s="210" t="s">
        <v>356</v>
      </c>
      <c r="AH1465" s="210">
        <v>0</v>
      </c>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3" x14ac:dyDescent="0.2">
      <c r="A1466" s="217"/>
      <c r="B1466" s="218"/>
      <c r="C1466" s="265" t="s">
        <v>1534</v>
      </c>
      <c r="D1466" s="255"/>
      <c r="E1466" s="256">
        <v>-0.7</v>
      </c>
      <c r="F1466" s="220"/>
      <c r="G1466" s="220"/>
      <c r="H1466" s="220"/>
      <c r="I1466" s="220"/>
      <c r="J1466" s="220"/>
      <c r="K1466" s="220"/>
      <c r="L1466" s="220"/>
      <c r="M1466" s="220"/>
      <c r="N1466" s="219"/>
      <c r="O1466" s="219"/>
      <c r="P1466" s="219"/>
      <c r="Q1466" s="219"/>
      <c r="R1466" s="220"/>
      <c r="S1466" s="220"/>
      <c r="T1466" s="220"/>
      <c r="U1466" s="220"/>
      <c r="V1466" s="220"/>
      <c r="W1466" s="220"/>
      <c r="X1466" s="220"/>
      <c r="Y1466" s="220"/>
      <c r="Z1466" s="210"/>
      <c r="AA1466" s="210"/>
      <c r="AB1466" s="210"/>
      <c r="AC1466" s="210"/>
      <c r="AD1466" s="210"/>
      <c r="AE1466" s="210"/>
      <c r="AF1466" s="210"/>
      <c r="AG1466" s="210" t="s">
        <v>356</v>
      </c>
      <c r="AH1466" s="210">
        <v>0</v>
      </c>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outlineLevel="3" x14ac:dyDescent="0.2">
      <c r="A1467" s="217"/>
      <c r="B1467" s="218"/>
      <c r="C1467" s="265" t="s">
        <v>1535</v>
      </c>
      <c r="D1467" s="255"/>
      <c r="E1467" s="256">
        <v>28.032</v>
      </c>
      <c r="F1467" s="220"/>
      <c r="G1467" s="220"/>
      <c r="H1467" s="220"/>
      <c r="I1467" s="220"/>
      <c r="J1467" s="220"/>
      <c r="K1467" s="220"/>
      <c r="L1467" s="220"/>
      <c r="M1467" s="220"/>
      <c r="N1467" s="219"/>
      <c r="O1467" s="219"/>
      <c r="P1467" s="219"/>
      <c r="Q1467" s="219"/>
      <c r="R1467" s="220"/>
      <c r="S1467" s="220"/>
      <c r="T1467" s="220"/>
      <c r="U1467" s="220"/>
      <c r="V1467" s="220"/>
      <c r="W1467" s="220"/>
      <c r="X1467" s="220"/>
      <c r="Y1467" s="220"/>
      <c r="Z1467" s="210"/>
      <c r="AA1467" s="210"/>
      <c r="AB1467" s="210"/>
      <c r="AC1467" s="210"/>
      <c r="AD1467" s="210"/>
      <c r="AE1467" s="210"/>
      <c r="AF1467" s="210"/>
      <c r="AG1467" s="210" t="s">
        <v>356</v>
      </c>
      <c r="AH1467" s="210">
        <v>0</v>
      </c>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outlineLevel="3" x14ac:dyDescent="0.2">
      <c r="A1468" s="217"/>
      <c r="B1468" s="218"/>
      <c r="C1468" s="265" t="s">
        <v>1536</v>
      </c>
      <c r="D1468" s="255"/>
      <c r="E1468" s="256">
        <v>1.44</v>
      </c>
      <c r="F1468" s="220"/>
      <c r="G1468" s="220"/>
      <c r="H1468" s="220"/>
      <c r="I1468" s="220"/>
      <c r="J1468" s="220"/>
      <c r="K1468" s="220"/>
      <c r="L1468" s="220"/>
      <c r="M1468" s="220"/>
      <c r="N1468" s="219"/>
      <c r="O1468" s="219"/>
      <c r="P1468" s="219"/>
      <c r="Q1468" s="219"/>
      <c r="R1468" s="220"/>
      <c r="S1468" s="220"/>
      <c r="T1468" s="220"/>
      <c r="U1468" s="220"/>
      <c r="V1468" s="220"/>
      <c r="W1468" s="220"/>
      <c r="X1468" s="220"/>
      <c r="Y1468" s="220"/>
      <c r="Z1468" s="210"/>
      <c r="AA1468" s="210"/>
      <c r="AB1468" s="210"/>
      <c r="AC1468" s="210"/>
      <c r="AD1468" s="210"/>
      <c r="AE1468" s="210"/>
      <c r="AF1468" s="210"/>
      <c r="AG1468" s="210" t="s">
        <v>356</v>
      </c>
      <c r="AH1468" s="210">
        <v>0</v>
      </c>
      <c r="AI1468" s="210"/>
      <c r="AJ1468" s="210"/>
      <c r="AK1468" s="210"/>
      <c r="AL1468" s="210"/>
      <c r="AM1468" s="210"/>
      <c r="AN1468" s="210"/>
      <c r="AO1468" s="210"/>
      <c r="AP1468" s="210"/>
      <c r="AQ1468" s="210"/>
      <c r="AR1468" s="210"/>
      <c r="AS1468" s="210"/>
      <c r="AT1468" s="210"/>
      <c r="AU1468" s="210"/>
      <c r="AV1468" s="210"/>
      <c r="AW1468" s="210"/>
      <c r="AX1468" s="210"/>
      <c r="AY1468" s="210"/>
      <c r="AZ1468" s="210"/>
      <c r="BA1468" s="210"/>
      <c r="BB1468" s="210"/>
      <c r="BC1468" s="210"/>
      <c r="BD1468" s="210"/>
      <c r="BE1468" s="210"/>
      <c r="BF1468" s="210"/>
      <c r="BG1468" s="210"/>
      <c r="BH1468" s="210"/>
    </row>
    <row r="1469" spans="1:60" outlineLevel="3" x14ac:dyDescent="0.2">
      <c r="A1469" s="217"/>
      <c r="B1469" s="218"/>
      <c r="C1469" s="265" t="s">
        <v>392</v>
      </c>
      <c r="D1469" s="255"/>
      <c r="E1469" s="256">
        <v>-3.2</v>
      </c>
      <c r="F1469" s="220"/>
      <c r="G1469" s="220"/>
      <c r="H1469" s="220"/>
      <c r="I1469" s="220"/>
      <c r="J1469" s="220"/>
      <c r="K1469" s="220"/>
      <c r="L1469" s="220"/>
      <c r="M1469" s="220"/>
      <c r="N1469" s="219"/>
      <c r="O1469" s="219"/>
      <c r="P1469" s="219"/>
      <c r="Q1469" s="219"/>
      <c r="R1469" s="220"/>
      <c r="S1469" s="220"/>
      <c r="T1469" s="220"/>
      <c r="U1469" s="220"/>
      <c r="V1469" s="220"/>
      <c r="W1469" s="220"/>
      <c r="X1469" s="220"/>
      <c r="Y1469" s="220"/>
      <c r="Z1469" s="210"/>
      <c r="AA1469" s="210"/>
      <c r="AB1469" s="210"/>
      <c r="AC1469" s="210"/>
      <c r="AD1469" s="210"/>
      <c r="AE1469" s="210"/>
      <c r="AF1469" s="210"/>
      <c r="AG1469" s="210" t="s">
        <v>356</v>
      </c>
      <c r="AH1469" s="210">
        <v>0</v>
      </c>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outlineLevel="3" x14ac:dyDescent="0.2">
      <c r="A1470" s="217"/>
      <c r="B1470" s="218"/>
      <c r="C1470" s="265" t="s">
        <v>393</v>
      </c>
      <c r="D1470" s="255"/>
      <c r="E1470" s="256">
        <v>-3.6</v>
      </c>
      <c r="F1470" s="220"/>
      <c r="G1470" s="220"/>
      <c r="H1470" s="220"/>
      <c r="I1470" s="220"/>
      <c r="J1470" s="220"/>
      <c r="K1470" s="220"/>
      <c r="L1470" s="220"/>
      <c r="M1470" s="220"/>
      <c r="N1470" s="219"/>
      <c r="O1470" s="219"/>
      <c r="P1470" s="219"/>
      <c r="Q1470" s="219"/>
      <c r="R1470" s="220"/>
      <c r="S1470" s="220"/>
      <c r="T1470" s="220"/>
      <c r="U1470" s="220"/>
      <c r="V1470" s="220"/>
      <c r="W1470" s="220"/>
      <c r="X1470" s="220"/>
      <c r="Y1470" s="220"/>
      <c r="Z1470" s="210"/>
      <c r="AA1470" s="210"/>
      <c r="AB1470" s="210"/>
      <c r="AC1470" s="210"/>
      <c r="AD1470" s="210"/>
      <c r="AE1470" s="210"/>
      <c r="AF1470" s="210"/>
      <c r="AG1470" s="210" t="s">
        <v>356</v>
      </c>
      <c r="AH1470" s="210">
        <v>0</v>
      </c>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10"/>
      <c r="BB1470" s="210"/>
      <c r="BC1470" s="210"/>
      <c r="BD1470" s="210"/>
      <c r="BE1470" s="210"/>
      <c r="BF1470" s="210"/>
      <c r="BG1470" s="210"/>
      <c r="BH1470" s="210"/>
    </row>
    <row r="1471" spans="1:60" outlineLevel="3" x14ac:dyDescent="0.2">
      <c r="A1471" s="217"/>
      <c r="B1471" s="218"/>
      <c r="C1471" s="265" t="s">
        <v>1537</v>
      </c>
      <c r="D1471" s="255"/>
      <c r="E1471" s="256">
        <v>26.88</v>
      </c>
      <c r="F1471" s="220"/>
      <c r="G1471" s="220"/>
      <c r="H1471" s="220"/>
      <c r="I1471" s="220"/>
      <c r="J1471" s="220"/>
      <c r="K1471" s="220"/>
      <c r="L1471" s="220"/>
      <c r="M1471" s="220"/>
      <c r="N1471" s="219"/>
      <c r="O1471" s="219"/>
      <c r="P1471" s="219"/>
      <c r="Q1471" s="219"/>
      <c r="R1471" s="220"/>
      <c r="S1471" s="220"/>
      <c r="T1471" s="220"/>
      <c r="U1471" s="220"/>
      <c r="V1471" s="220"/>
      <c r="W1471" s="220"/>
      <c r="X1471" s="220"/>
      <c r="Y1471" s="220"/>
      <c r="Z1471" s="210"/>
      <c r="AA1471" s="210"/>
      <c r="AB1471" s="210"/>
      <c r="AC1471" s="210"/>
      <c r="AD1471" s="210"/>
      <c r="AE1471" s="210"/>
      <c r="AF1471" s="210"/>
      <c r="AG1471" s="210" t="s">
        <v>356</v>
      </c>
      <c r="AH1471" s="210">
        <v>0</v>
      </c>
      <c r="AI1471" s="210"/>
      <c r="AJ1471" s="210"/>
      <c r="AK1471" s="210"/>
      <c r="AL1471" s="210"/>
      <c r="AM1471" s="210"/>
      <c r="AN1471" s="210"/>
      <c r="AO1471" s="210"/>
      <c r="AP1471" s="210"/>
      <c r="AQ1471" s="210"/>
      <c r="AR1471" s="210"/>
      <c r="AS1471" s="210"/>
      <c r="AT1471" s="210"/>
      <c r="AU1471" s="210"/>
      <c r="AV1471" s="210"/>
      <c r="AW1471" s="210"/>
      <c r="AX1471" s="210"/>
      <c r="AY1471" s="210"/>
      <c r="AZ1471" s="210"/>
      <c r="BA1471" s="210"/>
      <c r="BB1471" s="210"/>
      <c r="BC1471" s="210"/>
      <c r="BD1471" s="210"/>
      <c r="BE1471" s="210"/>
      <c r="BF1471" s="210"/>
      <c r="BG1471" s="210"/>
      <c r="BH1471" s="210"/>
    </row>
    <row r="1472" spans="1:60" outlineLevel="3" x14ac:dyDescent="0.2">
      <c r="A1472" s="217"/>
      <c r="B1472" s="218"/>
      <c r="C1472" s="265" t="s">
        <v>579</v>
      </c>
      <c r="D1472" s="255"/>
      <c r="E1472" s="256">
        <v>-2</v>
      </c>
      <c r="F1472" s="220"/>
      <c r="G1472" s="220"/>
      <c r="H1472" s="220"/>
      <c r="I1472" s="220"/>
      <c r="J1472" s="220"/>
      <c r="K1472" s="220"/>
      <c r="L1472" s="220"/>
      <c r="M1472" s="220"/>
      <c r="N1472" s="219"/>
      <c r="O1472" s="219"/>
      <c r="P1472" s="219"/>
      <c r="Q1472" s="219"/>
      <c r="R1472" s="220"/>
      <c r="S1472" s="220"/>
      <c r="T1472" s="220"/>
      <c r="U1472" s="220"/>
      <c r="V1472" s="220"/>
      <c r="W1472" s="220"/>
      <c r="X1472" s="220"/>
      <c r="Y1472" s="220"/>
      <c r="Z1472" s="210"/>
      <c r="AA1472" s="210"/>
      <c r="AB1472" s="210"/>
      <c r="AC1472" s="210"/>
      <c r="AD1472" s="210"/>
      <c r="AE1472" s="210"/>
      <c r="AF1472" s="210"/>
      <c r="AG1472" s="210" t="s">
        <v>356</v>
      </c>
      <c r="AH1472" s="210">
        <v>0</v>
      </c>
      <c r="AI1472" s="210"/>
      <c r="AJ1472" s="210"/>
      <c r="AK1472" s="210"/>
      <c r="AL1472" s="210"/>
      <c r="AM1472" s="210"/>
      <c r="AN1472" s="210"/>
      <c r="AO1472" s="210"/>
      <c r="AP1472" s="210"/>
      <c r="AQ1472" s="210"/>
      <c r="AR1472" s="210"/>
      <c r="AS1472" s="210"/>
      <c r="AT1472" s="210"/>
      <c r="AU1472" s="210"/>
      <c r="AV1472" s="210"/>
      <c r="AW1472" s="210"/>
      <c r="AX1472" s="210"/>
      <c r="AY1472" s="210"/>
      <c r="AZ1472" s="210"/>
      <c r="BA1472" s="210"/>
      <c r="BB1472" s="210"/>
      <c r="BC1472" s="210"/>
      <c r="BD1472" s="210"/>
      <c r="BE1472" s="210"/>
      <c r="BF1472" s="210"/>
      <c r="BG1472" s="210"/>
      <c r="BH1472" s="210"/>
    </row>
    <row r="1473" spans="1:60" outlineLevel="3" x14ac:dyDescent="0.2">
      <c r="A1473" s="217"/>
      <c r="B1473" s="218"/>
      <c r="C1473" s="265" t="s">
        <v>1538</v>
      </c>
      <c r="D1473" s="255"/>
      <c r="E1473" s="256">
        <v>13.44</v>
      </c>
      <c r="F1473" s="220"/>
      <c r="G1473" s="220"/>
      <c r="H1473" s="220"/>
      <c r="I1473" s="220"/>
      <c r="J1473" s="220"/>
      <c r="K1473" s="220"/>
      <c r="L1473" s="220"/>
      <c r="M1473" s="220"/>
      <c r="N1473" s="219"/>
      <c r="O1473" s="219"/>
      <c r="P1473" s="219"/>
      <c r="Q1473" s="219"/>
      <c r="R1473" s="220"/>
      <c r="S1473" s="220"/>
      <c r="T1473" s="220"/>
      <c r="U1473" s="220"/>
      <c r="V1473" s="220"/>
      <c r="W1473" s="220"/>
      <c r="X1473" s="220"/>
      <c r="Y1473" s="220"/>
      <c r="Z1473" s="210"/>
      <c r="AA1473" s="210"/>
      <c r="AB1473" s="210"/>
      <c r="AC1473" s="210"/>
      <c r="AD1473" s="210"/>
      <c r="AE1473" s="210"/>
      <c r="AF1473" s="210"/>
      <c r="AG1473" s="210" t="s">
        <v>356</v>
      </c>
      <c r="AH1473" s="210">
        <v>0</v>
      </c>
      <c r="AI1473" s="210"/>
      <c r="AJ1473" s="210"/>
      <c r="AK1473" s="210"/>
      <c r="AL1473" s="210"/>
      <c r="AM1473" s="210"/>
      <c r="AN1473" s="210"/>
      <c r="AO1473" s="210"/>
      <c r="AP1473" s="210"/>
      <c r="AQ1473" s="210"/>
      <c r="AR1473" s="210"/>
      <c r="AS1473" s="210"/>
      <c r="AT1473" s="210"/>
      <c r="AU1473" s="210"/>
      <c r="AV1473" s="210"/>
      <c r="AW1473" s="210"/>
      <c r="AX1473" s="210"/>
      <c r="AY1473" s="210"/>
      <c r="AZ1473" s="210"/>
      <c r="BA1473" s="210"/>
      <c r="BB1473" s="210"/>
      <c r="BC1473" s="210"/>
      <c r="BD1473" s="210"/>
      <c r="BE1473" s="210"/>
      <c r="BF1473" s="210"/>
      <c r="BG1473" s="210"/>
      <c r="BH1473" s="210"/>
    </row>
    <row r="1474" spans="1:60" outlineLevel="3" x14ac:dyDescent="0.2">
      <c r="A1474" s="217"/>
      <c r="B1474" s="218"/>
      <c r="C1474" s="265" t="s">
        <v>376</v>
      </c>
      <c r="D1474" s="255"/>
      <c r="E1474" s="256">
        <v>-1.4</v>
      </c>
      <c r="F1474" s="220"/>
      <c r="G1474" s="220"/>
      <c r="H1474" s="220"/>
      <c r="I1474" s="220"/>
      <c r="J1474" s="220"/>
      <c r="K1474" s="220"/>
      <c r="L1474" s="220"/>
      <c r="M1474" s="220"/>
      <c r="N1474" s="219"/>
      <c r="O1474" s="219"/>
      <c r="P1474" s="219"/>
      <c r="Q1474" s="219"/>
      <c r="R1474" s="220"/>
      <c r="S1474" s="220"/>
      <c r="T1474" s="220"/>
      <c r="U1474" s="220"/>
      <c r="V1474" s="220"/>
      <c r="W1474" s="220"/>
      <c r="X1474" s="220"/>
      <c r="Y1474" s="220"/>
      <c r="Z1474" s="210"/>
      <c r="AA1474" s="210"/>
      <c r="AB1474" s="210"/>
      <c r="AC1474" s="210"/>
      <c r="AD1474" s="210"/>
      <c r="AE1474" s="210"/>
      <c r="AF1474" s="210"/>
      <c r="AG1474" s="210" t="s">
        <v>356</v>
      </c>
      <c r="AH1474" s="210">
        <v>0</v>
      </c>
      <c r="AI1474" s="210"/>
      <c r="AJ1474" s="210"/>
      <c r="AK1474" s="210"/>
      <c r="AL1474" s="210"/>
      <c r="AM1474" s="210"/>
      <c r="AN1474" s="210"/>
      <c r="AO1474" s="210"/>
      <c r="AP1474" s="210"/>
      <c r="AQ1474" s="210"/>
      <c r="AR1474" s="210"/>
      <c r="AS1474" s="210"/>
      <c r="AT1474" s="210"/>
      <c r="AU1474" s="210"/>
      <c r="AV1474" s="210"/>
      <c r="AW1474" s="210"/>
      <c r="AX1474" s="210"/>
      <c r="AY1474" s="210"/>
      <c r="AZ1474" s="210"/>
      <c r="BA1474" s="210"/>
      <c r="BB1474" s="210"/>
      <c r="BC1474" s="210"/>
      <c r="BD1474" s="210"/>
      <c r="BE1474" s="210"/>
      <c r="BF1474" s="210"/>
      <c r="BG1474" s="210"/>
      <c r="BH1474" s="210"/>
    </row>
    <row r="1475" spans="1:60" outlineLevel="3" x14ac:dyDescent="0.2">
      <c r="A1475" s="217"/>
      <c r="B1475" s="218"/>
      <c r="C1475" s="265" t="s">
        <v>1539</v>
      </c>
      <c r="D1475" s="255"/>
      <c r="E1475" s="256">
        <v>13.44</v>
      </c>
      <c r="F1475" s="220"/>
      <c r="G1475" s="220"/>
      <c r="H1475" s="220"/>
      <c r="I1475" s="220"/>
      <c r="J1475" s="220"/>
      <c r="K1475" s="220"/>
      <c r="L1475" s="220"/>
      <c r="M1475" s="220"/>
      <c r="N1475" s="219"/>
      <c r="O1475" s="219"/>
      <c r="P1475" s="219"/>
      <c r="Q1475" s="219"/>
      <c r="R1475" s="220"/>
      <c r="S1475" s="220"/>
      <c r="T1475" s="220"/>
      <c r="U1475" s="220"/>
      <c r="V1475" s="220"/>
      <c r="W1475" s="220"/>
      <c r="X1475" s="220"/>
      <c r="Y1475" s="220"/>
      <c r="Z1475" s="210"/>
      <c r="AA1475" s="210"/>
      <c r="AB1475" s="210"/>
      <c r="AC1475" s="210"/>
      <c r="AD1475" s="210"/>
      <c r="AE1475" s="210"/>
      <c r="AF1475" s="210"/>
      <c r="AG1475" s="210" t="s">
        <v>356</v>
      </c>
      <c r="AH1475" s="210">
        <v>0</v>
      </c>
      <c r="AI1475" s="210"/>
      <c r="AJ1475" s="210"/>
      <c r="AK1475" s="210"/>
      <c r="AL1475" s="210"/>
      <c r="AM1475" s="210"/>
      <c r="AN1475" s="210"/>
      <c r="AO1475" s="210"/>
      <c r="AP1475" s="210"/>
      <c r="AQ1475" s="210"/>
      <c r="AR1475" s="210"/>
      <c r="AS1475" s="210"/>
      <c r="AT1475" s="210"/>
      <c r="AU1475" s="210"/>
      <c r="AV1475" s="210"/>
      <c r="AW1475" s="210"/>
      <c r="AX1475" s="210"/>
      <c r="AY1475" s="210"/>
      <c r="AZ1475" s="210"/>
      <c r="BA1475" s="210"/>
      <c r="BB1475" s="210"/>
      <c r="BC1475" s="210"/>
      <c r="BD1475" s="210"/>
      <c r="BE1475" s="210"/>
      <c r="BF1475" s="210"/>
      <c r="BG1475" s="210"/>
      <c r="BH1475" s="210"/>
    </row>
    <row r="1476" spans="1:60" outlineLevel="3" x14ac:dyDescent="0.2">
      <c r="A1476" s="217"/>
      <c r="B1476" s="218"/>
      <c r="C1476" s="265" t="s">
        <v>376</v>
      </c>
      <c r="D1476" s="255"/>
      <c r="E1476" s="256">
        <v>-1.4</v>
      </c>
      <c r="F1476" s="220"/>
      <c r="G1476" s="220"/>
      <c r="H1476" s="220"/>
      <c r="I1476" s="220"/>
      <c r="J1476" s="220"/>
      <c r="K1476" s="220"/>
      <c r="L1476" s="220"/>
      <c r="M1476" s="220"/>
      <c r="N1476" s="219"/>
      <c r="O1476" s="219"/>
      <c r="P1476" s="219"/>
      <c r="Q1476" s="219"/>
      <c r="R1476" s="220"/>
      <c r="S1476" s="220"/>
      <c r="T1476" s="220"/>
      <c r="U1476" s="220"/>
      <c r="V1476" s="220"/>
      <c r="W1476" s="220"/>
      <c r="X1476" s="220"/>
      <c r="Y1476" s="220"/>
      <c r="Z1476" s="210"/>
      <c r="AA1476" s="210"/>
      <c r="AB1476" s="210"/>
      <c r="AC1476" s="210"/>
      <c r="AD1476" s="210"/>
      <c r="AE1476" s="210"/>
      <c r="AF1476" s="210"/>
      <c r="AG1476" s="210" t="s">
        <v>356</v>
      </c>
      <c r="AH1476" s="210">
        <v>0</v>
      </c>
      <c r="AI1476" s="210"/>
      <c r="AJ1476" s="210"/>
      <c r="AK1476" s="210"/>
      <c r="AL1476" s="210"/>
      <c r="AM1476" s="210"/>
      <c r="AN1476" s="210"/>
      <c r="AO1476" s="210"/>
      <c r="AP1476" s="210"/>
      <c r="AQ1476" s="210"/>
      <c r="AR1476" s="210"/>
      <c r="AS1476" s="210"/>
      <c r="AT1476" s="210"/>
      <c r="AU1476" s="210"/>
      <c r="AV1476" s="210"/>
      <c r="AW1476" s="210"/>
      <c r="AX1476" s="210"/>
      <c r="AY1476" s="210"/>
      <c r="AZ1476" s="210"/>
      <c r="BA1476" s="210"/>
      <c r="BB1476" s="210"/>
      <c r="BC1476" s="210"/>
      <c r="BD1476" s="210"/>
      <c r="BE1476" s="210"/>
      <c r="BF1476" s="210"/>
      <c r="BG1476" s="210"/>
      <c r="BH1476" s="210"/>
    </row>
    <row r="1477" spans="1:60" outlineLevel="3" x14ac:dyDescent="0.2">
      <c r="A1477" s="217"/>
      <c r="B1477" s="218"/>
      <c r="C1477" s="265" t="s">
        <v>1540</v>
      </c>
      <c r="D1477" s="255"/>
      <c r="E1477" s="256">
        <v>28.032</v>
      </c>
      <c r="F1477" s="220"/>
      <c r="G1477" s="220"/>
      <c r="H1477" s="220"/>
      <c r="I1477" s="220"/>
      <c r="J1477" s="220"/>
      <c r="K1477" s="220"/>
      <c r="L1477" s="220"/>
      <c r="M1477" s="220"/>
      <c r="N1477" s="219"/>
      <c r="O1477" s="219"/>
      <c r="P1477" s="219"/>
      <c r="Q1477" s="219"/>
      <c r="R1477" s="220"/>
      <c r="S1477" s="220"/>
      <c r="T1477" s="220"/>
      <c r="U1477" s="220"/>
      <c r="V1477" s="220"/>
      <c r="W1477" s="220"/>
      <c r="X1477" s="220"/>
      <c r="Y1477" s="220"/>
      <c r="Z1477" s="210"/>
      <c r="AA1477" s="210"/>
      <c r="AB1477" s="210"/>
      <c r="AC1477" s="210"/>
      <c r="AD1477" s="210"/>
      <c r="AE1477" s="210"/>
      <c r="AF1477" s="210"/>
      <c r="AG1477" s="210" t="s">
        <v>356</v>
      </c>
      <c r="AH1477" s="210">
        <v>0</v>
      </c>
      <c r="AI1477" s="210"/>
      <c r="AJ1477" s="210"/>
      <c r="AK1477" s="210"/>
      <c r="AL1477" s="210"/>
      <c r="AM1477" s="210"/>
      <c r="AN1477" s="210"/>
      <c r="AO1477" s="210"/>
      <c r="AP1477" s="210"/>
      <c r="AQ1477" s="210"/>
      <c r="AR1477" s="210"/>
      <c r="AS1477" s="210"/>
      <c r="AT1477" s="210"/>
      <c r="AU1477" s="210"/>
      <c r="AV1477" s="210"/>
      <c r="AW1477" s="210"/>
      <c r="AX1477" s="210"/>
      <c r="AY1477" s="210"/>
      <c r="AZ1477" s="210"/>
      <c r="BA1477" s="210"/>
      <c r="BB1477" s="210"/>
      <c r="BC1477" s="210"/>
      <c r="BD1477" s="210"/>
      <c r="BE1477" s="210"/>
      <c r="BF1477" s="210"/>
      <c r="BG1477" s="210"/>
      <c r="BH1477" s="210"/>
    </row>
    <row r="1478" spans="1:60" outlineLevel="3" x14ac:dyDescent="0.2">
      <c r="A1478" s="217"/>
      <c r="B1478" s="218"/>
      <c r="C1478" s="265" t="s">
        <v>1536</v>
      </c>
      <c r="D1478" s="255"/>
      <c r="E1478" s="256">
        <v>1.44</v>
      </c>
      <c r="F1478" s="220"/>
      <c r="G1478" s="220"/>
      <c r="H1478" s="220"/>
      <c r="I1478" s="220"/>
      <c r="J1478" s="220"/>
      <c r="K1478" s="220"/>
      <c r="L1478" s="220"/>
      <c r="M1478" s="220"/>
      <c r="N1478" s="219"/>
      <c r="O1478" s="219"/>
      <c r="P1478" s="219"/>
      <c r="Q1478" s="219"/>
      <c r="R1478" s="220"/>
      <c r="S1478" s="220"/>
      <c r="T1478" s="220"/>
      <c r="U1478" s="220"/>
      <c r="V1478" s="220"/>
      <c r="W1478" s="220"/>
      <c r="X1478" s="220"/>
      <c r="Y1478" s="220"/>
      <c r="Z1478" s="210"/>
      <c r="AA1478" s="210"/>
      <c r="AB1478" s="210"/>
      <c r="AC1478" s="210"/>
      <c r="AD1478" s="210"/>
      <c r="AE1478" s="210"/>
      <c r="AF1478" s="210"/>
      <c r="AG1478" s="210" t="s">
        <v>356</v>
      </c>
      <c r="AH1478" s="210">
        <v>0</v>
      </c>
      <c r="AI1478" s="210"/>
      <c r="AJ1478" s="210"/>
      <c r="AK1478" s="210"/>
      <c r="AL1478" s="210"/>
      <c r="AM1478" s="210"/>
      <c r="AN1478" s="210"/>
      <c r="AO1478" s="210"/>
      <c r="AP1478" s="210"/>
      <c r="AQ1478" s="210"/>
      <c r="AR1478" s="210"/>
      <c r="AS1478" s="210"/>
      <c r="AT1478" s="210"/>
      <c r="AU1478" s="210"/>
      <c r="AV1478" s="210"/>
      <c r="AW1478" s="210"/>
      <c r="AX1478" s="210"/>
      <c r="AY1478" s="210"/>
      <c r="AZ1478" s="210"/>
      <c r="BA1478" s="210"/>
      <c r="BB1478" s="210"/>
      <c r="BC1478" s="210"/>
      <c r="BD1478" s="210"/>
      <c r="BE1478" s="210"/>
      <c r="BF1478" s="210"/>
      <c r="BG1478" s="210"/>
      <c r="BH1478" s="210"/>
    </row>
    <row r="1479" spans="1:60" outlineLevel="3" x14ac:dyDescent="0.2">
      <c r="A1479" s="217"/>
      <c r="B1479" s="218"/>
      <c r="C1479" s="265" t="s">
        <v>392</v>
      </c>
      <c r="D1479" s="255"/>
      <c r="E1479" s="256">
        <v>-3.2</v>
      </c>
      <c r="F1479" s="220"/>
      <c r="G1479" s="220"/>
      <c r="H1479" s="220"/>
      <c r="I1479" s="220"/>
      <c r="J1479" s="220"/>
      <c r="K1479" s="220"/>
      <c r="L1479" s="220"/>
      <c r="M1479" s="220"/>
      <c r="N1479" s="219"/>
      <c r="O1479" s="219"/>
      <c r="P1479" s="219"/>
      <c r="Q1479" s="219"/>
      <c r="R1479" s="220"/>
      <c r="S1479" s="220"/>
      <c r="T1479" s="220"/>
      <c r="U1479" s="220"/>
      <c r="V1479" s="220"/>
      <c r="W1479" s="220"/>
      <c r="X1479" s="220"/>
      <c r="Y1479" s="220"/>
      <c r="Z1479" s="210"/>
      <c r="AA1479" s="210"/>
      <c r="AB1479" s="210"/>
      <c r="AC1479" s="210"/>
      <c r="AD1479" s="210"/>
      <c r="AE1479" s="210"/>
      <c r="AF1479" s="210"/>
      <c r="AG1479" s="210" t="s">
        <v>356</v>
      </c>
      <c r="AH1479" s="210">
        <v>0</v>
      </c>
      <c r="AI1479" s="210"/>
      <c r="AJ1479" s="210"/>
      <c r="AK1479" s="210"/>
      <c r="AL1479" s="210"/>
      <c r="AM1479" s="210"/>
      <c r="AN1479" s="210"/>
      <c r="AO1479" s="210"/>
      <c r="AP1479" s="210"/>
      <c r="AQ1479" s="210"/>
      <c r="AR1479" s="210"/>
      <c r="AS1479" s="210"/>
      <c r="AT1479" s="210"/>
      <c r="AU1479" s="210"/>
      <c r="AV1479" s="210"/>
      <c r="AW1479" s="210"/>
      <c r="AX1479" s="210"/>
      <c r="AY1479" s="210"/>
      <c r="AZ1479" s="210"/>
      <c r="BA1479" s="210"/>
      <c r="BB1479" s="210"/>
      <c r="BC1479" s="210"/>
      <c r="BD1479" s="210"/>
      <c r="BE1479" s="210"/>
      <c r="BF1479" s="210"/>
      <c r="BG1479" s="210"/>
      <c r="BH1479" s="210"/>
    </row>
    <row r="1480" spans="1:60" outlineLevel="3" x14ac:dyDescent="0.2">
      <c r="A1480" s="217"/>
      <c r="B1480" s="218"/>
      <c r="C1480" s="265" t="s">
        <v>393</v>
      </c>
      <c r="D1480" s="255"/>
      <c r="E1480" s="256">
        <v>-3.6</v>
      </c>
      <c r="F1480" s="220"/>
      <c r="G1480" s="220"/>
      <c r="H1480" s="220"/>
      <c r="I1480" s="220"/>
      <c r="J1480" s="220"/>
      <c r="K1480" s="220"/>
      <c r="L1480" s="220"/>
      <c r="M1480" s="220"/>
      <c r="N1480" s="219"/>
      <c r="O1480" s="219"/>
      <c r="P1480" s="219"/>
      <c r="Q1480" s="219"/>
      <c r="R1480" s="220"/>
      <c r="S1480" s="220"/>
      <c r="T1480" s="220"/>
      <c r="U1480" s="220"/>
      <c r="V1480" s="220"/>
      <c r="W1480" s="220"/>
      <c r="X1480" s="220"/>
      <c r="Y1480" s="220"/>
      <c r="Z1480" s="210"/>
      <c r="AA1480" s="210"/>
      <c r="AB1480" s="210"/>
      <c r="AC1480" s="210"/>
      <c r="AD1480" s="210"/>
      <c r="AE1480" s="210"/>
      <c r="AF1480" s="210"/>
      <c r="AG1480" s="210" t="s">
        <v>356</v>
      </c>
      <c r="AH1480" s="210">
        <v>0</v>
      </c>
      <c r="AI1480" s="210"/>
      <c r="AJ1480" s="210"/>
      <c r="AK1480" s="210"/>
      <c r="AL1480" s="210"/>
      <c r="AM1480" s="210"/>
      <c r="AN1480" s="210"/>
      <c r="AO1480" s="210"/>
      <c r="AP1480" s="210"/>
      <c r="AQ1480" s="210"/>
      <c r="AR1480" s="210"/>
      <c r="AS1480" s="210"/>
      <c r="AT1480" s="210"/>
      <c r="AU1480" s="210"/>
      <c r="AV1480" s="210"/>
      <c r="AW1480" s="210"/>
      <c r="AX1480" s="210"/>
      <c r="AY1480" s="210"/>
      <c r="AZ1480" s="210"/>
      <c r="BA1480" s="210"/>
      <c r="BB1480" s="210"/>
      <c r="BC1480" s="210"/>
      <c r="BD1480" s="210"/>
      <c r="BE1480" s="210"/>
      <c r="BF1480" s="210"/>
      <c r="BG1480" s="210"/>
      <c r="BH1480" s="210"/>
    </row>
    <row r="1481" spans="1:60" outlineLevel="3" x14ac:dyDescent="0.2">
      <c r="A1481" s="217"/>
      <c r="B1481" s="218"/>
      <c r="C1481" s="265" t="s">
        <v>1541</v>
      </c>
      <c r="D1481" s="255"/>
      <c r="E1481" s="256">
        <v>26.88</v>
      </c>
      <c r="F1481" s="220"/>
      <c r="G1481" s="220"/>
      <c r="H1481" s="220"/>
      <c r="I1481" s="220"/>
      <c r="J1481" s="220"/>
      <c r="K1481" s="220"/>
      <c r="L1481" s="220"/>
      <c r="M1481" s="220"/>
      <c r="N1481" s="219"/>
      <c r="O1481" s="219"/>
      <c r="P1481" s="219"/>
      <c r="Q1481" s="219"/>
      <c r="R1481" s="220"/>
      <c r="S1481" s="220"/>
      <c r="T1481" s="220"/>
      <c r="U1481" s="220"/>
      <c r="V1481" s="220"/>
      <c r="W1481" s="220"/>
      <c r="X1481" s="220"/>
      <c r="Y1481" s="220"/>
      <c r="Z1481" s="210"/>
      <c r="AA1481" s="210"/>
      <c r="AB1481" s="210"/>
      <c r="AC1481" s="210"/>
      <c r="AD1481" s="210"/>
      <c r="AE1481" s="210"/>
      <c r="AF1481" s="210"/>
      <c r="AG1481" s="210" t="s">
        <v>356</v>
      </c>
      <c r="AH1481" s="210">
        <v>0</v>
      </c>
      <c r="AI1481" s="210"/>
      <c r="AJ1481" s="210"/>
      <c r="AK1481" s="210"/>
      <c r="AL1481" s="210"/>
      <c r="AM1481" s="210"/>
      <c r="AN1481" s="210"/>
      <c r="AO1481" s="210"/>
      <c r="AP1481" s="210"/>
      <c r="AQ1481" s="210"/>
      <c r="AR1481" s="210"/>
      <c r="AS1481" s="210"/>
      <c r="AT1481" s="210"/>
      <c r="AU1481" s="210"/>
      <c r="AV1481" s="210"/>
      <c r="AW1481" s="210"/>
      <c r="AX1481" s="210"/>
      <c r="AY1481" s="210"/>
      <c r="AZ1481" s="210"/>
      <c r="BA1481" s="210"/>
      <c r="BB1481" s="210"/>
      <c r="BC1481" s="210"/>
      <c r="BD1481" s="210"/>
      <c r="BE1481" s="210"/>
      <c r="BF1481" s="210"/>
      <c r="BG1481" s="210"/>
      <c r="BH1481" s="210"/>
    </row>
    <row r="1482" spans="1:60" outlineLevel="3" x14ac:dyDescent="0.2">
      <c r="A1482" s="217"/>
      <c r="B1482" s="218"/>
      <c r="C1482" s="265" t="s">
        <v>579</v>
      </c>
      <c r="D1482" s="255"/>
      <c r="E1482" s="256">
        <v>-2</v>
      </c>
      <c r="F1482" s="220"/>
      <c r="G1482" s="220"/>
      <c r="H1482" s="220"/>
      <c r="I1482" s="220"/>
      <c r="J1482" s="220"/>
      <c r="K1482" s="220"/>
      <c r="L1482" s="220"/>
      <c r="M1482" s="220"/>
      <c r="N1482" s="219"/>
      <c r="O1482" s="219"/>
      <c r="P1482" s="219"/>
      <c r="Q1482" s="219"/>
      <c r="R1482" s="220"/>
      <c r="S1482" s="220"/>
      <c r="T1482" s="220"/>
      <c r="U1482" s="220"/>
      <c r="V1482" s="220"/>
      <c r="W1482" s="220"/>
      <c r="X1482" s="220"/>
      <c r="Y1482" s="220"/>
      <c r="Z1482" s="210"/>
      <c r="AA1482" s="210"/>
      <c r="AB1482" s="210"/>
      <c r="AC1482" s="210"/>
      <c r="AD1482" s="210"/>
      <c r="AE1482" s="210"/>
      <c r="AF1482" s="210"/>
      <c r="AG1482" s="210" t="s">
        <v>356</v>
      </c>
      <c r="AH1482" s="210">
        <v>0</v>
      </c>
      <c r="AI1482" s="210"/>
      <c r="AJ1482" s="210"/>
      <c r="AK1482" s="210"/>
      <c r="AL1482" s="210"/>
      <c r="AM1482" s="210"/>
      <c r="AN1482" s="210"/>
      <c r="AO1482" s="210"/>
      <c r="AP1482" s="210"/>
      <c r="AQ1482" s="210"/>
      <c r="AR1482" s="210"/>
      <c r="AS1482" s="210"/>
      <c r="AT1482" s="210"/>
      <c r="AU1482" s="210"/>
      <c r="AV1482" s="210"/>
      <c r="AW1482" s="210"/>
      <c r="AX1482" s="210"/>
      <c r="AY1482" s="210"/>
      <c r="AZ1482" s="210"/>
      <c r="BA1482" s="210"/>
      <c r="BB1482" s="210"/>
      <c r="BC1482" s="210"/>
      <c r="BD1482" s="210"/>
      <c r="BE1482" s="210"/>
      <c r="BF1482" s="210"/>
      <c r="BG1482" s="210"/>
      <c r="BH1482" s="210"/>
    </row>
    <row r="1483" spans="1:60" outlineLevel="3" x14ac:dyDescent="0.2">
      <c r="A1483" s="217"/>
      <c r="B1483" s="218"/>
      <c r="C1483" s="265" t="s">
        <v>1542</v>
      </c>
      <c r="D1483" s="255"/>
      <c r="E1483" s="256">
        <v>13.44</v>
      </c>
      <c r="F1483" s="220"/>
      <c r="G1483" s="220"/>
      <c r="H1483" s="220"/>
      <c r="I1483" s="220"/>
      <c r="J1483" s="220"/>
      <c r="K1483" s="220"/>
      <c r="L1483" s="220"/>
      <c r="M1483" s="220"/>
      <c r="N1483" s="219"/>
      <c r="O1483" s="219"/>
      <c r="P1483" s="219"/>
      <c r="Q1483" s="219"/>
      <c r="R1483" s="220"/>
      <c r="S1483" s="220"/>
      <c r="T1483" s="220"/>
      <c r="U1483" s="220"/>
      <c r="V1483" s="220"/>
      <c r="W1483" s="220"/>
      <c r="X1483" s="220"/>
      <c r="Y1483" s="220"/>
      <c r="Z1483" s="210"/>
      <c r="AA1483" s="210"/>
      <c r="AB1483" s="210"/>
      <c r="AC1483" s="210"/>
      <c r="AD1483" s="210"/>
      <c r="AE1483" s="210"/>
      <c r="AF1483" s="210"/>
      <c r="AG1483" s="210" t="s">
        <v>356</v>
      </c>
      <c r="AH1483" s="210">
        <v>0</v>
      </c>
      <c r="AI1483" s="210"/>
      <c r="AJ1483" s="210"/>
      <c r="AK1483" s="210"/>
      <c r="AL1483" s="210"/>
      <c r="AM1483" s="210"/>
      <c r="AN1483" s="210"/>
      <c r="AO1483" s="210"/>
      <c r="AP1483" s="210"/>
      <c r="AQ1483" s="210"/>
      <c r="AR1483" s="210"/>
      <c r="AS1483" s="210"/>
      <c r="AT1483" s="210"/>
      <c r="AU1483" s="210"/>
      <c r="AV1483" s="210"/>
      <c r="AW1483" s="210"/>
      <c r="AX1483" s="210"/>
      <c r="AY1483" s="210"/>
      <c r="AZ1483" s="210"/>
      <c r="BA1483" s="210"/>
      <c r="BB1483" s="210"/>
      <c r="BC1483" s="210"/>
      <c r="BD1483" s="210"/>
      <c r="BE1483" s="210"/>
      <c r="BF1483" s="210"/>
      <c r="BG1483" s="210"/>
      <c r="BH1483" s="210"/>
    </row>
    <row r="1484" spans="1:60" outlineLevel="3" x14ac:dyDescent="0.2">
      <c r="A1484" s="217"/>
      <c r="B1484" s="218"/>
      <c r="C1484" s="265" t="s">
        <v>376</v>
      </c>
      <c r="D1484" s="255"/>
      <c r="E1484" s="256">
        <v>-1.4</v>
      </c>
      <c r="F1484" s="220"/>
      <c r="G1484" s="220"/>
      <c r="H1484" s="220"/>
      <c r="I1484" s="220"/>
      <c r="J1484" s="220"/>
      <c r="K1484" s="220"/>
      <c r="L1484" s="220"/>
      <c r="M1484" s="220"/>
      <c r="N1484" s="219"/>
      <c r="O1484" s="219"/>
      <c r="P1484" s="219"/>
      <c r="Q1484" s="219"/>
      <c r="R1484" s="220"/>
      <c r="S1484" s="220"/>
      <c r="T1484" s="220"/>
      <c r="U1484" s="220"/>
      <c r="V1484" s="220"/>
      <c r="W1484" s="220"/>
      <c r="X1484" s="220"/>
      <c r="Y1484" s="220"/>
      <c r="Z1484" s="210"/>
      <c r="AA1484" s="210"/>
      <c r="AB1484" s="210"/>
      <c r="AC1484" s="210"/>
      <c r="AD1484" s="210"/>
      <c r="AE1484" s="210"/>
      <c r="AF1484" s="210"/>
      <c r="AG1484" s="210" t="s">
        <v>356</v>
      </c>
      <c r="AH1484" s="210">
        <v>0</v>
      </c>
      <c r="AI1484" s="210"/>
      <c r="AJ1484" s="210"/>
      <c r="AK1484" s="210"/>
      <c r="AL1484" s="210"/>
      <c r="AM1484" s="210"/>
      <c r="AN1484" s="210"/>
      <c r="AO1484" s="210"/>
      <c r="AP1484" s="210"/>
      <c r="AQ1484" s="210"/>
      <c r="AR1484" s="210"/>
      <c r="AS1484" s="210"/>
      <c r="AT1484" s="210"/>
      <c r="AU1484" s="210"/>
      <c r="AV1484" s="210"/>
      <c r="AW1484" s="210"/>
      <c r="AX1484" s="210"/>
      <c r="AY1484" s="210"/>
      <c r="AZ1484" s="210"/>
      <c r="BA1484" s="210"/>
      <c r="BB1484" s="210"/>
      <c r="BC1484" s="210"/>
      <c r="BD1484" s="210"/>
      <c r="BE1484" s="210"/>
      <c r="BF1484" s="210"/>
      <c r="BG1484" s="210"/>
      <c r="BH1484" s="210"/>
    </row>
    <row r="1485" spans="1:60" outlineLevel="3" x14ac:dyDescent="0.2">
      <c r="A1485" s="217"/>
      <c r="B1485" s="218"/>
      <c r="C1485" s="265" t="s">
        <v>1543</v>
      </c>
      <c r="D1485" s="255"/>
      <c r="E1485" s="256">
        <v>13.44</v>
      </c>
      <c r="F1485" s="220"/>
      <c r="G1485" s="220"/>
      <c r="H1485" s="220"/>
      <c r="I1485" s="220"/>
      <c r="J1485" s="220"/>
      <c r="K1485" s="220"/>
      <c r="L1485" s="220"/>
      <c r="M1485" s="220"/>
      <c r="N1485" s="219"/>
      <c r="O1485" s="219"/>
      <c r="P1485" s="219"/>
      <c r="Q1485" s="219"/>
      <c r="R1485" s="220"/>
      <c r="S1485" s="220"/>
      <c r="T1485" s="220"/>
      <c r="U1485" s="220"/>
      <c r="V1485" s="220"/>
      <c r="W1485" s="220"/>
      <c r="X1485" s="220"/>
      <c r="Y1485" s="220"/>
      <c r="Z1485" s="210"/>
      <c r="AA1485" s="210"/>
      <c r="AB1485" s="210"/>
      <c r="AC1485" s="210"/>
      <c r="AD1485" s="210"/>
      <c r="AE1485" s="210"/>
      <c r="AF1485" s="210"/>
      <c r="AG1485" s="210" t="s">
        <v>356</v>
      </c>
      <c r="AH1485" s="210">
        <v>0</v>
      </c>
      <c r="AI1485" s="210"/>
      <c r="AJ1485" s="210"/>
      <c r="AK1485" s="210"/>
      <c r="AL1485" s="210"/>
      <c r="AM1485" s="210"/>
      <c r="AN1485" s="210"/>
      <c r="AO1485" s="210"/>
      <c r="AP1485" s="210"/>
      <c r="AQ1485" s="210"/>
      <c r="AR1485" s="210"/>
      <c r="AS1485" s="210"/>
      <c r="AT1485" s="210"/>
      <c r="AU1485" s="210"/>
      <c r="AV1485" s="210"/>
      <c r="AW1485" s="210"/>
      <c r="AX1485" s="210"/>
      <c r="AY1485" s="210"/>
      <c r="AZ1485" s="210"/>
      <c r="BA1485" s="210"/>
      <c r="BB1485" s="210"/>
      <c r="BC1485" s="210"/>
      <c r="BD1485" s="210"/>
      <c r="BE1485" s="210"/>
      <c r="BF1485" s="210"/>
      <c r="BG1485" s="210"/>
      <c r="BH1485" s="210"/>
    </row>
    <row r="1486" spans="1:60" outlineLevel="3" x14ac:dyDescent="0.2">
      <c r="A1486" s="217"/>
      <c r="B1486" s="218"/>
      <c r="C1486" s="265" t="s">
        <v>376</v>
      </c>
      <c r="D1486" s="255"/>
      <c r="E1486" s="256">
        <v>-1.4</v>
      </c>
      <c r="F1486" s="220"/>
      <c r="G1486" s="220"/>
      <c r="H1486" s="220"/>
      <c r="I1486" s="220"/>
      <c r="J1486" s="220"/>
      <c r="K1486" s="220"/>
      <c r="L1486" s="220"/>
      <c r="M1486" s="220"/>
      <c r="N1486" s="219"/>
      <c r="O1486" s="219"/>
      <c r="P1486" s="219"/>
      <c r="Q1486" s="219"/>
      <c r="R1486" s="220"/>
      <c r="S1486" s="220"/>
      <c r="T1486" s="220"/>
      <c r="U1486" s="220"/>
      <c r="V1486" s="220"/>
      <c r="W1486" s="220"/>
      <c r="X1486" s="220"/>
      <c r="Y1486" s="220"/>
      <c r="Z1486" s="210"/>
      <c r="AA1486" s="210"/>
      <c r="AB1486" s="210"/>
      <c r="AC1486" s="210"/>
      <c r="AD1486" s="210"/>
      <c r="AE1486" s="210"/>
      <c r="AF1486" s="210"/>
      <c r="AG1486" s="210" t="s">
        <v>356</v>
      </c>
      <c r="AH1486" s="210">
        <v>0</v>
      </c>
      <c r="AI1486" s="210"/>
      <c r="AJ1486" s="210"/>
      <c r="AK1486" s="210"/>
      <c r="AL1486" s="210"/>
      <c r="AM1486" s="210"/>
      <c r="AN1486" s="210"/>
      <c r="AO1486" s="210"/>
      <c r="AP1486" s="210"/>
      <c r="AQ1486" s="210"/>
      <c r="AR1486" s="210"/>
      <c r="AS1486" s="210"/>
      <c r="AT1486" s="210"/>
      <c r="AU1486" s="210"/>
      <c r="AV1486" s="210"/>
      <c r="AW1486" s="210"/>
      <c r="AX1486" s="210"/>
      <c r="AY1486" s="210"/>
      <c r="AZ1486" s="210"/>
      <c r="BA1486" s="210"/>
      <c r="BB1486" s="210"/>
      <c r="BC1486" s="210"/>
      <c r="BD1486" s="210"/>
      <c r="BE1486" s="210"/>
      <c r="BF1486" s="210"/>
      <c r="BG1486" s="210"/>
      <c r="BH1486" s="210"/>
    </row>
    <row r="1487" spans="1:60" outlineLevel="3" x14ac:dyDescent="0.2">
      <c r="A1487" s="217"/>
      <c r="B1487" s="218"/>
      <c r="C1487" s="265" t="s">
        <v>1544</v>
      </c>
      <c r="D1487" s="255"/>
      <c r="E1487" s="256">
        <v>27.278400000000001</v>
      </c>
      <c r="F1487" s="220"/>
      <c r="G1487" s="220"/>
      <c r="H1487" s="220"/>
      <c r="I1487" s="220"/>
      <c r="J1487" s="220"/>
      <c r="K1487" s="220"/>
      <c r="L1487" s="220"/>
      <c r="M1487" s="220"/>
      <c r="N1487" s="219"/>
      <c r="O1487" s="219"/>
      <c r="P1487" s="219"/>
      <c r="Q1487" s="219"/>
      <c r="R1487" s="220"/>
      <c r="S1487" s="220"/>
      <c r="T1487" s="220"/>
      <c r="U1487" s="220"/>
      <c r="V1487" s="220"/>
      <c r="W1487" s="220"/>
      <c r="X1487" s="220"/>
      <c r="Y1487" s="220"/>
      <c r="Z1487" s="210"/>
      <c r="AA1487" s="210"/>
      <c r="AB1487" s="210"/>
      <c r="AC1487" s="210"/>
      <c r="AD1487" s="210"/>
      <c r="AE1487" s="210"/>
      <c r="AF1487" s="210"/>
      <c r="AG1487" s="210" t="s">
        <v>356</v>
      </c>
      <c r="AH1487" s="210">
        <v>0</v>
      </c>
      <c r="AI1487" s="210"/>
      <c r="AJ1487" s="210"/>
      <c r="AK1487" s="210"/>
      <c r="AL1487" s="210"/>
      <c r="AM1487" s="210"/>
      <c r="AN1487" s="210"/>
      <c r="AO1487" s="210"/>
      <c r="AP1487" s="210"/>
      <c r="AQ1487" s="210"/>
      <c r="AR1487" s="210"/>
      <c r="AS1487" s="210"/>
      <c r="AT1487" s="210"/>
      <c r="AU1487" s="210"/>
      <c r="AV1487" s="210"/>
      <c r="AW1487" s="210"/>
      <c r="AX1487" s="210"/>
      <c r="AY1487" s="210"/>
      <c r="AZ1487" s="210"/>
      <c r="BA1487" s="210"/>
      <c r="BB1487" s="210"/>
      <c r="BC1487" s="210"/>
      <c r="BD1487" s="210"/>
      <c r="BE1487" s="210"/>
      <c r="BF1487" s="210"/>
      <c r="BG1487" s="210"/>
      <c r="BH1487" s="210"/>
    </row>
    <row r="1488" spans="1:60" outlineLevel="3" x14ac:dyDescent="0.2">
      <c r="A1488" s="217"/>
      <c r="B1488" s="218"/>
      <c r="C1488" s="265" t="s">
        <v>376</v>
      </c>
      <c r="D1488" s="255"/>
      <c r="E1488" s="256">
        <v>-1.4</v>
      </c>
      <c r="F1488" s="220"/>
      <c r="G1488" s="220"/>
      <c r="H1488" s="220"/>
      <c r="I1488" s="220"/>
      <c r="J1488" s="220"/>
      <c r="K1488" s="220"/>
      <c r="L1488" s="220"/>
      <c r="M1488" s="220"/>
      <c r="N1488" s="219"/>
      <c r="O1488" s="219"/>
      <c r="P1488" s="219"/>
      <c r="Q1488" s="219"/>
      <c r="R1488" s="220"/>
      <c r="S1488" s="220"/>
      <c r="T1488" s="220"/>
      <c r="U1488" s="220"/>
      <c r="V1488" s="220"/>
      <c r="W1488" s="220"/>
      <c r="X1488" s="220"/>
      <c r="Y1488" s="220"/>
      <c r="Z1488" s="210"/>
      <c r="AA1488" s="210"/>
      <c r="AB1488" s="210"/>
      <c r="AC1488" s="210"/>
      <c r="AD1488" s="210"/>
      <c r="AE1488" s="210"/>
      <c r="AF1488" s="210"/>
      <c r="AG1488" s="210" t="s">
        <v>356</v>
      </c>
      <c r="AH1488" s="210">
        <v>0</v>
      </c>
      <c r="AI1488" s="210"/>
      <c r="AJ1488" s="210"/>
      <c r="AK1488" s="210"/>
      <c r="AL1488" s="210"/>
      <c r="AM1488" s="210"/>
      <c r="AN1488" s="210"/>
      <c r="AO1488" s="210"/>
      <c r="AP1488" s="210"/>
      <c r="AQ1488" s="210"/>
      <c r="AR1488" s="210"/>
      <c r="AS1488" s="210"/>
      <c r="AT1488" s="210"/>
      <c r="AU1488" s="210"/>
      <c r="AV1488" s="210"/>
      <c r="AW1488" s="210"/>
      <c r="AX1488" s="210"/>
      <c r="AY1488" s="210"/>
      <c r="AZ1488" s="210"/>
      <c r="BA1488" s="210"/>
      <c r="BB1488" s="210"/>
      <c r="BC1488" s="210"/>
      <c r="BD1488" s="210"/>
      <c r="BE1488" s="210"/>
      <c r="BF1488" s="210"/>
      <c r="BG1488" s="210"/>
      <c r="BH1488" s="210"/>
    </row>
    <row r="1489" spans="1:60" outlineLevel="3" x14ac:dyDescent="0.2">
      <c r="A1489" s="217"/>
      <c r="B1489" s="218"/>
      <c r="C1489" s="265" t="s">
        <v>549</v>
      </c>
      <c r="D1489" s="255"/>
      <c r="E1489" s="256">
        <v>-5.4</v>
      </c>
      <c r="F1489" s="220"/>
      <c r="G1489" s="220"/>
      <c r="H1489" s="220"/>
      <c r="I1489" s="220"/>
      <c r="J1489" s="220"/>
      <c r="K1489" s="220"/>
      <c r="L1489" s="220"/>
      <c r="M1489" s="220"/>
      <c r="N1489" s="219"/>
      <c r="O1489" s="219"/>
      <c r="P1489" s="219"/>
      <c r="Q1489" s="219"/>
      <c r="R1489" s="220"/>
      <c r="S1489" s="220"/>
      <c r="T1489" s="220"/>
      <c r="U1489" s="220"/>
      <c r="V1489" s="220"/>
      <c r="W1489" s="220"/>
      <c r="X1489" s="220"/>
      <c r="Y1489" s="220"/>
      <c r="Z1489" s="210"/>
      <c r="AA1489" s="210"/>
      <c r="AB1489" s="210"/>
      <c r="AC1489" s="210"/>
      <c r="AD1489" s="210"/>
      <c r="AE1489" s="210"/>
      <c r="AF1489" s="210"/>
      <c r="AG1489" s="210" t="s">
        <v>356</v>
      </c>
      <c r="AH1489" s="210">
        <v>0</v>
      </c>
      <c r="AI1489" s="210"/>
      <c r="AJ1489" s="210"/>
      <c r="AK1489" s="210"/>
      <c r="AL1489" s="210"/>
      <c r="AM1489" s="210"/>
      <c r="AN1489" s="210"/>
      <c r="AO1489" s="210"/>
      <c r="AP1489" s="210"/>
      <c r="AQ1489" s="210"/>
      <c r="AR1489" s="210"/>
      <c r="AS1489" s="210"/>
      <c r="AT1489" s="210"/>
      <c r="AU1489" s="210"/>
      <c r="AV1489" s="210"/>
      <c r="AW1489" s="210"/>
      <c r="AX1489" s="210"/>
      <c r="AY1489" s="210"/>
      <c r="AZ1489" s="210"/>
      <c r="BA1489" s="210"/>
      <c r="BB1489" s="210"/>
      <c r="BC1489" s="210"/>
      <c r="BD1489" s="210"/>
      <c r="BE1489" s="210"/>
      <c r="BF1489" s="210"/>
      <c r="BG1489" s="210"/>
      <c r="BH1489" s="210"/>
    </row>
    <row r="1490" spans="1:60" outlineLevel="3" x14ac:dyDescent="0.2">
      <c r="A1490" s="217"/>
      <c r="B1490" s="218"/>
      <c r="C1490" s="265" t="s">
        <v>1545</v>
      </c>
      <c r="D1490" s="255"/>
      <c r="E1490" s="256">
        <v>27.6</v>
      </c>
      <c r="F1490" s="220"/>
      <c r="G1490" s="220"/>
      <c r="H1490" s="220"/>
      <c r="I1490" s="220"/>
      <c r="J1490" s="220"/>
      <c r="K1490" s="220"/>
      <c r="L1490" s="220"/>
      <c r="M1490" s="220"/>
      <c r="N1490" s="219"/>
      <c r="O1490" s="219"/>
      <c r="P1490" s="219"/>
      <c r="Q1490" s="219"/>
      <c r="R1490" s="220"/>
      <c r="S1490" s="220"/>
      <c r="T1490" s="220"/>
      <c r="U1490" s="220"/>
      <c r="V1490" s="220"/>
      <c r="W1490" s="220"/>
      <c r="X1490" s="220"/>
      <c r="Y1490" s="220"/>
      <c r="Z1490" s="210"/>
      <c r="AA1490" s="210"/>
      <c r="AB1490" s="210"/>
      <c r="AC1490" s="210"/>
      <c r="AD1490" s="210"/>
      <c r="AE1490" s="210"/>
      <c r="AF1490" s="210"/>
      <c r="AG1490" s="210" t="s">
        <v>356</v>
      </c>
      <c r="AH1490" s="210">
        <v>0</v>
      </c>
      <c r="AI1490" s="210"/>
      <c r="AJ1490" s="210"/>
      <c r="AK1490" s="210"/>
      <c r="AL1490" s="210"/>
      <c r="AM1490" s="210"/>
      <c r="AN1490" s="210"/>
      <c r="AO1490" s="210"/>
      <c r="AP1490" s="210"/>
      <c r="AQ1490" s="210"/>
      <c r="AR1490" s="210"/>
      <c r="AS1490" s="210"/>
      <c r="AT1490" s="210"/>
      <c r="AU1490" s="210"/>
      <c r="AV1490" s="210"/>
      <c r="AW1490" s="210"/>
      <c r="AX1490" s="210"/>
      <c r="AY1490" s="210"/>
      <c r="AZ1490" s="210"/>
      <c r="BA1490" s="210"/>
      <c r="BB1490" s="210"/>
      <c r="BC1490" s="210"/>
      <c r="BD1490" s="210"/>
      <c r="BE1490" s="210"/>
      <c r="BF1490" s="210"/>
      <c r="BG1490" s="210"/>
      <c r="BH1490" s="210"/>
    </row>
    <row r="1491" spans="1:60" outlineLevel="3" x14ac:dyDescent="0.2">
      <c r="A1491" s="217"/>
      <c r="B1491" s="218"/>
      <c r="C1491" s="265" t="s">
        <v>579</v>
      </c>
      <c r="D1491" s="255"/>
      <c r="E1491" s="256">
        <v>-2</v>
      </c>
      <c r="F1491" s="220"/>
      <c r="G1491" s="220"/>
      <c r="H1491" s="220"/>
      <c r="I1491" s="220"/>
      <c r="J1491" s="220"/>
      <c r="K1491" s="220"/>
      <c r="L1491" s="220"/>
      <c r="M1491" s="220"/>
      <c r="N1491" s="219"/>
      <c r="O1491" s="219"/>
      <c r="P1491" s="219"/>
      <c r="Q1491" s="219"/>
      <c r="R1491" s="220"/>
      <c r="S1491" s="220"/>
      <c r="T1491" s="220"/>
      <c r="U1491" s="220"/>
      <c r="V1491" s="220"/>
      <c r="W1491" s="220"/>
      <c r="X1491" s="220"/>
      <c r="Y1491" s="220"/>
      <c r="Z1491" s="210"/>
      <c r="AA1491" s="210"/>
      <c r="AB1491" s="210"/>
      <c r="AC1491" s="210"/>
      <c r="AD1491" s="210"/>
      <c r="AE1491" s="210"/>
      <c r="AF1491" s="210"/>
      <c r="AG1491" s="210" t="s">
        <v>356</v>
      </c>
      <c r="AH1491" s="210">
        <v>0</v>
      </c>
      <c r="AI1491" s="210"/>
      <c r="AJ1491" s="210"/>
      <c r="AK1491" s="210"/>
      <c r="AL1491" s="210"/>
      <c r="AM1491" s="210"/>
      <c r="AN1491" s="210"/>
      <c r="AO1491" s="210"/>
      <c r="AP1491" s="210"/>
      <c r="AQ1491" s="210"/>
      <c r="AR1491" s="210"/>
      <c r="AS1491" s="210"/>
      <c r="AT1491" s="210"/>
      <c r="AU1491" s="210"/>
      <c r="AV1491" s="210"/>
      <c r="AW1491" s="210"/>
      <c r="AX1491" s="210"/>
      <c r="AY1491" s="210"/>
      <c r="AZ1491" s="210"/>
      <c r="BA1491" s="210"/>
      <c r="BB1491" s="210"/>
      <c r="BC1491" s="210"/>
      <c r="BD1491" s="210"/>
      <c r="BE1491" s="210"/>
      <c r="BF1491" s="210"/>
      <c r="BG1491" s="210"/>
      <c r="BH1491" s="210"/>
    </row>
    <row r="1492" spans="1:60" outlineLevel="3" x14ac:dyDescent="0.2">
      <c r="A1492" s="217"/>
      <c r="B1492" s="218"/>
      <c r="C1492" s="265" t="s">
        <v>1546</v>
      </c>
      <c r="D1492" s="255"/>
      <c r="E1492" s="256">
        <v>15.84</v>
      </c>
      <c r="F1492" s="220"/>
      <c r="G1492" s="220"/>
      <c r="H1492" s="220"/>
      <c r="I1492" s="220"/>
      <c r="J1492" s="220"/>
      <c r="K1492" s="220"/>
      <c r="L1492" s="220"/>
      <c r="M1492" s="220"/>
      <c r="N1492" s="219"/>
      <c r="O1492" s="219"/>
      <c r="P1492" s="219"/>
      <c r="Q1492" s="219"/>
      <c r="R1492" s="220"/>
      <c r="S1492" s="220"/>
      <c r="T1492" s="220"/>
      <c r="U1492" s="220"/>
      <c r="V1492" s="220"/>
      <c r="W1492" s="220"/>
      <c r="X1492" s="220"/>
      <c r="Y1492" s="220"/>
      <c r="Z1492" s="210"/>
      <c r="AA1492" s="210"/>
      <c r="AB1492" s="210"/>
      <c r="AC1492" s="210"/>
      <c r="AD1492" s="210"/>
      <c r="AE1492" s="210"/>
      <c r="AF1492" s="210"/>
      <c r="AG1492" s="210" t="s">
        <v>356</v>
      </c>
      <c r="AH1492" s="210">
        <v>0</v>
      </c>
      <c r="AI1492" s="210"/>
      <c r="AJ1492" s="210"/>
      <c r="AK1492" s="210"/>
      <c r="AL1492" s="210"/>
      <c r="AM1492" s="210"/>
      <c r="AN1492" s="210"/>
      <c r="AO1492" s="210"/>
      <c r="AP1492" s="210"/>
      <c r="AQ1492" s="210"/>
      <c r="AR1492" s="210"/>
      <c r="AS1492" s="210"/>
      <c r="AT1492" s="210"/>
      <c r="AU1492" s="210"/>
      <c r="AV1492" s="210"/>
      <c r="AW1492" s="210"/>
      <c r="AX1492" s="210"/>
      <c r="AY1492" s="210"/>
      <c r="AZ1492" s="210"/>
      <c r="BA1492" s="210"/>
      <c r="BB1492" s="210"/>
      <c r="BC1492" s="210"/>
      <c r="BD1492" s="210"/>
      <c r="BE1492" s="210"/>
      <c r="BF1492" s="210"/>
      <c r="BG1492" s="210"/>
      <c r="BH1492" s="210"/>
    </row>
    <row r="1493" spans="1:60" outlineLevel="3" x14ac:dyDescent="0.2">
      <c r="A1493" s="217"/>
      <c r="B1493" s="218"/>
      <c r="C1493" s="265" t="s">
        <v>1547</v>
      </c>
      <c r="D1493" s="255"/>
      <c r="E1493" s="256">
        <v>-1.26</v>
      </c>
      <c r="F1493" s="220"/>
      <c r="G1493" s="220"/>
      <c r="H1493" s="220"/>
      <c r="I1493" s="220"/>
      <c r="J1493" s="220"/>
      <c r="K1493" s="220"/>
      <c r="L1493" s="220"/>
      <c r="M1493" s="220"/>
      <c r="N1493" s="219"/>
      <c r="O1493" s="219"/>
      <c r="P1493" s="219"/>
      <c r="Q1493" s="219"/>
      <c r="R1493" s="220"/>
      <c r="S1493" s="220"/>
      <c r="T1493" s="220"/>
      <c r="U1493" s="220"/>
      <c r="V1493" s="220"/>
      <c r="W1493" s="220"/>
      <c r="X1493" s="220"/>
      <c r="Y1493" s="220"/>
      <c r="Z1493" s="210"/>
      <c r="AA1493" s="210"/>
      <c r="AB1493" s="210"/>
      <c r="AC1493" s="210"/>
      <c r="AD1493" s="210"/>
      <c r="AE1493" s="210"/>
      <c r="AF1493" s="210"/>
      <c r="AG1493" s="210" t="s">
        <v>356</v>
      </c>
      <c r="AH1493" s="210">
        <v>0</v>
      </c>
      <c r="AI1493" s="210"/>
      <c r="AJ1493" s="210"/>
      <c r="AK1493" s="210"/>
      <c r="AL1493" s="210"/>
      <c r="AM1493" s="210"/>
      <c r="AN1493" s="210"/>
      <c r="AO1493" s="210"/>
      <c r="AP1493" s="210"/>
      <c r="AQ1493" s="210"/>
      <c r="AR1493" s="210"/>
      <c r="AS1493" s="210"/>
      <c r="AT1493" s="210"/>
      <c r="AU1493" s="210"/>
      <c r="AV1493" s="210"/>
      <c r="AW1493" s="210"/>
      <c r="AX1493" s="210"/>
      <c r="AY1493" s="210"/>
      <c r="AZ1493" s="210"/>
      <c r="BA1493" s="210"/>
      <c r="BB1493" s="210"/>
      <c r="BC1493" s="210"/>
      <c r="BD1493" s="210"/>
      <c r="BE1493" s="210"/>
      <c r="BF1493" s="210"/>
      <c r="BG1493" s="210"/>
      <c r="BH1493" s="210"/>
    </row>
    <row r="1494" spans="1:60" outlineLevel="3" x14ac:dyDescent="0.2">
      <c r="A1494" s="217"/>
      <c r="B1494" s="218"/>
      <c r="C1494" s="265" t="s">
        <v>1548</v>
      </c>
      <c r="D1494" s="255"/>
      <c r="E1494" s="256">
        <v>15.12</v>
      </c>
      <c r="F1494" s="220"/>
      <c r="G1494" s="220"/>
      <c r="H1494" s="220"/>
      <c r="I1494" s="220"/>
      <c r="J1494" s="220"/>
      <c r="K1494" s="220"/>
      <c r="L1494" s="220"/>
      <c r="M1494" s="220"/>
      <c r="N1494" s="219"/>
      <c r="O1494" s="219"/>
      <c r="P1494" s="219"/>
      <c r="Q1494" s="219"/>
      <c r="R1494" s="220"/>
      <c r="S1494" s="220"/>
      <c r="T1494" s="220"/>
      <c r="U1494" s="220"/>
      <c r="V1494" s="220"/>
      <c r="W1494" s="220"/>
      <c r="X1494" s="220"/>
      <c r="Y1494" s="220"/>
      <c r="Z1494" s="210"/>
      <c r="AA1494" s="210"/>
      <c r="AB1494" s="210"/>
      <c r="AC1494" s="210"/>
      <c r="AD1494" s="210"/>
      <c r="AE1494" s="210"/>
      <c r="AF1494" s="210"/>
      <c r="AG1494" s="210" t="s">
        <v>356</v>
      </c>
      <c r="AH1494" s="210">
        <v>0</v>
      </c>
      <c r="AI1494" s="210"/>
      <c r="AJ1494" s="210"/>
      <c r="AK1494" s="210"/>
      <c r="AL1494" s="210"/>
      <c r="AM1494" s="210"/>
      <c r="AN1494" s="210"/>
      <c r="AO1494" s="210"/>
      <c r="AP1494" s="210"/>
      <c r="AQ1494" s="210"/>
      <c r="AR1494" s="210"/>
      <c r="AS1494" s="210"/>
      <c r="AT1494" s="210"/>
      <c r="AU1494" s="210"/>
      <c r="AV1494" s="210"/>
      <c r="AW1494" s="210"/>
      <c r="AX1494" s="210"/>
      <c r="AY1494" s="210"/>
      <c r="AZ1494" s="210"/>
      <c r="BA1494" s="210"/>
      <c r="BB1494" s="210"/>
      <c r="BC1494" s="210"/>
      <c r="BD1494" s="210"/>
      <c r="BE1494" s="210"/>
      <c r="BF1494" s="210"/>
      <c r="BG1494" s="210"/>
      <c r="BH1494" s="210"/>
    </row>
    <row r="1495" spans="1:60" outlineLevel="3" x14ac:dyDescent="0.2">
      <c r="A1495" s="217"/>
      <c r="B1495" s="218"/>
      <c r="C1495" s="265" t="s">
        <v>1528</v>
      </c>
      <c r="D1495" s="255"/>
      <c r="E1495" s="256">
        <v>-1.62</v>
      </c>
      <c r="F1495" s="220"/>
      <c r="G1495" s="220"/>
      <c r="H1495" s="220"/>
      <c r="I1495" s="220"/>
      <c r="J1495" s="220"/>
      <c r="K1495" s="220"/>
      <c r="L1495" s="220"/>
      <c r="M1495" s="220"/>
      <c r="N1495" s="219"/>
      <c r="O1495" s="219"/>
      <c r="P1495" s="219"/>
      <c r="Q1495" s="219"/>
      <c r="R1495" s="220"/>
      <c r="S1495" s="220"/>
      <c r="T1495" s="220"/>
      <c r="U1495" s="220"/>
      <c r="V1495" s="220"/>
      <c r="W1495" s="220"/>
      <c r="X1495" s="220"/>
      <c r="Y1495" s="220"/>
      <c r="Z1495" s="210"/>
      <c r="AA1495" s="210"/>
      <c r="AB1495" s="210"/>
      <c r="AC1495" s="210"/>
      <c r="AD1495" s="210"/>
      <c r="AE1495" s="210"/>
      <c r="AF1495" s="210"/>
      <c r="AG1495" s="210" t="s">
        <v>356</v>
      </c>
      <c r="AH1495" s="210">
        <v>0</v>
      </c>
      <c r="AI1495" s="210"/>
      <c r="AJ1495" s="210"/>
      <c r="AK1495" s="210"/>
      <c r="AL1495" s="210"/>
      <c r="AM1495" s="210"/>
      <c r="AN1495" s="210"/>
      <c r="AO1495" s="210"/>
      <c r="AP1495" s="210"/>
      <c r="AQ1495" s="210"/>
      <c r="AR1495" s="210"/>
      <c r="AS1495" s="210"/>
      <c r="AT1495" s="210"/>
      <c r="AU1495" s="210"/>
      <c r="AV1495" s="210"/>
      <c r="AW1495" s="210"/>
      <c r="AX1495" s="210"/>
      <c r="AY1495" s="210"/>
      <c r="AZ1495" s="210"/>
      <c r="BA1495" s="210"/>
      <c r="BB1495" s="210"/>
      <c r="BC1495" s="210"/>
      <c r="BD1495" s="210"/>
      <c r="BE1495" s="210"/>
      <c r="BF1495" s="210"/>
      <c r="BG1495" s="210"/>
      <c r="BH1495" s="210"/>
    </row>
    <row r="1496" spans="1:60" outlineLevel="3" x14ac:dyDescent="0.2">
      <c r="A1496" s="217"/>
      <c r="B1496" s="218"/>
      <c r="C1496" s="265" t="s">
        <v>1549</v>
      </c>
      <c r="D1496" s="255"/>
      <c r="E1496" s="256">
        <v>11.304</v>
      </c>
      <c r="F1496" s="220"/>
      <c r="G1496" s="220"/>
      <c r="H1496" s="220"/>
      <c r="I1496" s="220"/>
      <c r="J1496" s="220"/>
      <c r="K1496" s="220"/>
      <c r="L1496" s="220"/>
      <c r="M1496" s="220"/>
      <c r="N1496" s="219"/>
      <c r="O1496" s="219"/>
      <c r="P1496" s="219"/>
      <c r="Q1496" s="219"/>
      <c r="R1496" s="220"/>
      <c r="S1496" s="220"/>
      <c r="T1496" s="220"/>
      <c r="U1496" s="220"/>
      <c r="V1496" s="220"/>
      <c r="W1496" s="220"/>
      <c r="X1496" s="220"/>
      <c r="Y1496" s="220"/>
      <c r="Z1496" s="210"/>
      <c r="AA1496" s="210"/>
      <c r="AB1496" s="210"/>
      <c r="AC1496" s="210"/>
      <c r="AD1496" s="210"/>
      <c r="AE1496" s="210"/>
      <c r="AF1496" s="210"/>
      <c r="AG1496" s="210" t="s">
        <v>356</v>
      </c>
      <c r="AH1496" s="210">
        <v>0</v>
      </c>
      <c r="AI1496" s="210"/>
      <c r="AJ1496" s="210"/>
      <c r="AK1496" s="210"/>
      <c r="AL1496" s="210"/>
      <c r="AM1496" s="210"/>
      <c r="AN1496" s="210"/>
      <c r="AO1496" s="210"/>
      <c r="AP1496" s="210"/>
      <c r="AQ1496" s="210"/>
      <c r="AR1496" s="210"/>
      <c r="AS1496" s="210"/>
      <c r="AT1496" s="210"/>
      <c r="AU1496" s="210"/>
      <c r="AV1496" s="210"/>
      <c r="AW1496" s="210"/>
      <c r="AX1496" s="210"/>
      <c r="AY1496" s="210"/>
      <c r="AZ1496" s="210"/>
      <c r="BA1496" s="210"/>
      <c r="BB1496" s="210"/>
      <c r="BC1496" s="210"/>
      <c r="BD1496" s="210"/>
      <c r="BE1496" s="210"/>
      <c r="BF1496" s="210"/>
      <c r="BG1496" s="210"/>
      <c r="BH1496" s="210"/>
    </row>
    <row r="1497" spans="1:60" outlineLevel="3" x14ac:dyDescent="0.2">
      <c r="A1497" s="217"/>
      <c r="B1497" s="218"/>
      <c r="C1497" s="265" t="s">
        <v>1547</v>
      </c>
      <c r="D1497" s="255"/>
      <c r="E1497" s="256">
        <v>-1.26</v>
      </c>
      <c r="F1497" s="220"/>
      <c r="G1497" s="220"/>
      <c r="H1497" s="220"/>
      <c r="I1497" s="220"/>
      <c r="J1497" s="220"/>
      <c r="K1497" s="220"/>
      <c r="L1497" s="220"/>
      <c r="M1497" s="220"/>
      <c r="N1497" s="219"/>
      <c r="O1497" s="219"/>
      <c r="P1497" s="219"/>
      <c r="Q1497" s="219"/>
      <c r="R1497" s="220"/>
      <c r="S1497" s="220"/>
      <c r="T1497" s="220"/>
      <c r="U1497" s="220"/>
      <c r="V1497" s="220"/>
      <c r="W1497" s="220"/>
      <c r="X1497" s="220"/>
      <c r="Y1497" s="220"/>
      <c r="Z1497" s="210"/>
      <c r="AA1497" s="210"/>
      <c r="AB1497" s="210"/>
      <c r="AC1497" s="210"/>
      <c r="AD1497" s="210"/>
      <c r="AE1497" s="210"/>
      <c r="AF1497" s="210"/>
      <c r="AG1497" s="210" t="s">
        <v>356</v>
      </c>
      <c r="AH1497" s="210">
        <v>0</v>
      </c>
      <c r="AI1497" s="210"/>
      <c r="AJ1497" s="210"/>
      <c r="AK1497" s="210"/>
      <c r="AL1497" s="210"/>
      <c r="AM1497" s="210"/>
      <c r="AN1497" s="210"/>
      <c r="AO1497" s="210"/>
      <c r="AP1497" s="210"/>
      <c r="AQ1497" s="210"/>
      <c r="AR1497" s="210"/>
      <c r="AS1497" s="210"/>
      <c r="AT1497" s="210"/>
      <c r="AU1497" s="210"/>
      <c r="AV1497" s="210"/>
      <c r="AW1497" s="210"/>
      <c r="AX1497" s="210"/>
      <c r="AY1497" s="210"/>
      <c r="AZ1497" s="210"/>
      <c r="BA1497" s="210"/>
      <c r="BB1497" s="210"/>
      <c r="BC1497" s="210"/>
      <c r="BD1497" s="210"/>
      <c r="BE1497" s="210"/>
      <c r="BF1497" s="210"/>
      <c r="BG1497" s="210"/>
      <c r="BH1497" s="210"/>
    </row>
    <row r="1498" spans="1:60" outlineLevel="3" x14ac:dyDescent="0.2">
      <c r="A1498" s="217"/>
      <c r="B1498" s="218"/>
      <c r="C1498" s="265" t="s">
        <v>1550</v>
      </c>
      <c r="D1498" s="255"/>
      <c r="E1498" s="256">
        <v>15.66</v>
      </c>
      <c r="F1498" s="220"/>
      <c r="G1498" s="220"/>
      <c r="H1498" s="220"/>
      <c r="I1498" s="220"/>
      <c r="J1498" s="220"/>
      <c r="K1498" s="220"/>
      <c r="L1498" s="220"/>
      <c r="M1498" s="220"/>
      <c r="N1498" s="219"/>
      <c r="O1498" s="219"/>
      <c r="P1498" s="219"/>
      <c r="Q1498" s="219"/>
      <c r="R1498" s="220"/>
      <c r="S1498" s="220"/>
      <c r="T1498" s="220"/>
      <c r="U1498" s="220"/>
      <c r="V1498" s="220"/>
      <c r="W1498" s="220"/>
      <c r="X1498" s="220"/>
      <c r="Y1498" s="220"/>
      <c r="Z1498" s="210"/>
      <c r="AA1498" s="210"/>
      <c r="AB1498" s="210"/>
      <c r="AC1498" s="210"/>
      <c r="AD1498" s="210"/>
      <c r="AE1498" s="210"/>
      <c r="AF1498" s="210"/>
      <c r="AG1498" s="210" t="s">
        <v>356</v>
      </c>
      <c r="AH1498" s="210">
        <v>0</v>
      </c>
      <c r="AI1498" s="210"/>
      <c r="AJ1498" s="210"/>
      <c r="AK1498" s="210"/>
      <c r="AL1498" s="210"/>
      <c r="AM1498" s="210"/>
      <c r="AN1498" s="210"/>
      <c r="AO1498" s="210"/>
      <c r="AP1498" s="210"/>
      <c r="AQ1498" s="210"/>
      <c r="AR1498" s="210"/>
      <c r="AS1498" s="210"/>
      <c r="AT1498" s="210"/>
      <c r="AU1498" s="210"/>
      <c r="AV1498" s="210"/>
      <c r="AW1498" s="210"/>
      <c r="AX1498" s="210"/>
      <c r="AY1498" s="210"/>
      <c r="AZ1498" s="210"/>
      <c r="BA1498" s="210"/>
      <c r="BB1498" s="210"/>
      <c r="BC1498" s="210"/>
      <c r="BD1498" s="210"/>
      <c r="BE1498" s="210"/>
      <c r="BF1498" s="210"/>
      <c r="BG1498" s="210"/>
      <c r="BH1498" s="210"/>
    </row>
    <row r="1499" spans="1:60" outlineLevel="3" x14ac:dyDescent="0.2">
      <c r="A1499" s="217"/>
      <c r="B1499" s="218"/>
      <c r="C1499" s="265" t="s">
        <v>1551</v>
      </c>
      <c r="D1499" s="255"/>
      <c r="E1499" s="256">
        <v>-2.88</v>
      </c>
      <c r="F1499" s="220"/>
      <c r="G1499" s="220"/>
      <c r="H1499" s="220"/>
      <c r="I1499" s="220"/>
      <c r="J1499" s="220"/>
      <c r="K1499" s="220"/>
      <c r="L1499" s="220"/>
      <c r="M1499" s="220"/>
      <c r="N1499" s="219"/>
      <c r="O1499" s="219"/>
      <c r="P1499" s="219"/>
      <c r="Q1499" s="219"/>
      <c r="R1499" s="220"/>
      <c r="S1499" s="220"/>
      <c r="T1499" s="220"/>
      <c r="U1499" s="220"/>
      <c r="V1499" s="220"/>
      <c r="W1499" s="220"/>
      <c r="X1499" s="220"/>
      <c r="Y1499" s="220"/>
      <c r="Z1499" s="210"/>
      <c r="AA1499" s="210"/>
      <c r="AB1499" s="210"/>
      <c r="AC1499" s="210"/>
      <c r="AD1499" s="210"/>
      <c r="AE1499" s="210"/>
      <c r="AF1499" s="210"/>
      <c r="AG1499" s="210" t="s">
        <v>356</v>
      </c>
      <c r="AH1499" s="210">
        <v>0</v>
      </c>
      <c r="AI1499" s="210"/>
      <c r="AJ1499" s="210"/>
      <c r="AK1499" s="210"/>
      <c r="AL1499" s="210"/>
      <c r="AM1499" s="210"/>
      <c r="AN1499" s="210"/>
      <c r="AO1499" s="210"/>
      <c r="AP1499" s="210"/>
      <c r="AQ1499" s="210"/>
      <c r="AR1499" s="210"/>
      <c r="AS1499" s="210"/>
      <c r="AT1499" s="210"/>
      <c r="AU1499" s="210"/>
      <c r="AV1499" s="210"/>
      <c r="AW1499" s="210"/>
      <c r="AX1499" s="210"/>
      <c r="AY1499" s="210"/>
      <c r="AZ1499" s="210"/>
      <c r="BA1499" s="210"/>
      <c r="BB1499" s="210"/>
      <c r="BC1499" s="210"/>
      <c r="BD1499" s="210"/>
      <c r="BE1499" s="210"/>
      <c r="BF1499" s="210"/>
      <c r="BG1499" s="210"/>
      <c r="BH1499" s="210"/>
    </row>
    <row r="1500" spans="1:60" outlineLevel="3" x14ac:dyDescent="0.2">
      <c r="A1500" s="217"/>
      <c r="B1500" s="218"/>
      <c r="C1500" s="265" t="s">
        <v>1552</v>
      </c>
      <c r="D1500" s="255"/>
      <c r="E1500" s="256">
        <v>10.548</v>
      </c>
      <c r="F1500" s="220"/>
      <c r="G1500" s="220"/>
      <c r="H1500" s="220"/>
      <c r="I1500" s="220"/>
      <c r="J1500" s="220"/>
      <c r="K1500" s="220"/>
      <c r="L1500" s="220"/>
      <c r="M1500" s="220"/>
      <c r="N1500" s="219"/>
      <c r="O1500" s="219"/>
      <c r="P1500" s="219"/>
      <c r="Q1500" s="219"/>
      <c r="R1500" s="220"/>
      <c r="S1500" s="220"/>
      <c r="T1500" s="220"/>
      <c r="U1500" s="220"/>
      <c r="V1500" s="220"/>
      <c r="W1500" s="220"/>
      <c r="X1500" s="220"/>
      <c r="Y1500" s="220"/>
      <c r="Z1500" s="210"/>
      <c r="AA1500" s="210"/>
      <c r="AB1500" s="210"/>
      <c r="AC1500" s="210"/>
      <c r="AD1500" s="210"/>
      <c r="AE1500" s="210"/>
      <c r="AF1500" s="210"/>
      <c r="AG1500" s="210" t="s">
        <v>356</v>
      </c>
      <c r="AH1500" s="210">
        <v>0</v>
      </c>
      <c r="AI1500" s="210"/>
      <c r="AJ1500" s="210"/>
      <c r="AK1500" s="210"/>
      <c r="AL1500" s="210"/>
      <c r="AM1500" s="210"/>
      <c r="AN1500" s="210"/>
      <c r="AO1500" s="210"/>
      <c r="AP1500" s="210"/>
      <c r="AQ1500" s="210"/>
      <c r="AR1500" s="210"/>
      <c r="AS1500" s="210"/>
      <c r="AT1500" s="210"/>
      <c r="AU1500" s="210"/>
      <c r="AV1500" s="210"/>
      <c r="AW1500" s="210"/>
      <c r="AX1500" s="210"/>
      <c r="AY1500" s="210"/>
      <c r="AZ1500" s="210"/>
      <c r="BA1500" s="210"/>
      <c r="BB1500" s="210"/>
      <c r="BC1500" s="210"/>
      <c r="BD1500" s="210"/>
      <c r="BE1500" s="210"/>
      <c r="BF1500" s="210"/>
      <c r="BG1500" s="210"/>
      <c r="BH1500" s="210"/>
    </row>
    <row r="1501" spans="1:60" outlineLevel="3" x14ac:dyDescent="0.2">
      <c r="A1501" s="217"/>
      <c r="B1501" s="218"/>
      <c r="C1501" s="265" t="s">
        <v>1547</v>
      </c>
      <c r="D1501" s="255"/>
      <c r="E1501" s="256">
        <v>-1.26</v>
      </c>
      <c r="F1501" s="220"/>
      <c r="G1501" s="220"/>
      <c r="H1501" s="220"/>
      <c r="I1501" s="220"/>
      <c r="J1501" s="220"/>
      <c r="K1501" s="220"/>
      <c r="L1501" s="220"/>
      <c r="M1501" s="220"/>
      <c r="N1501" s="219"/>
      <c r="O1501" s="219"/>
      <c r="P1501" s="219"/>
      <c r="Q1501" s="219"/>
      <c r="R1501" s="220"/>
      <c r="S1501" s="220"/>
      <c r="T1501" s="220"/>
      <c r="U1501" s="220"/>
      <c r="V1501" s="220"/>
      <c r="W1501" s="220"/>
      <c r="X1501" s="220"/>
      <c r="Y1501" s="220"/>
      <c r="Z1501" s="210"/>
      <c r="AA1501" s="210"/>
      <c r="AB1501" s="210"/>
      <c r="AC1501" s="210"/>
      <c r="AD1501" s="210"/>
      <c r="AE1501" s="210"/>
      <c r="AF1501" s="210"/>
      <c r="AG1501" s="210" t="s">
        <v>356</v>
      </c>
      <c r="AH1501" s="210">
        <v>0</v>
      </c>
      <c r="AI1501" s="210"/>
      <c r="AJ1501" s="210"/>
      <c r="AK1501" s="210"/>
      <c r="AL1501" s="210"/>
      <c r="AM1501" s="210"/>
      <c r="AN1501" s="210"/>
      <c r="AO1501" s="210"/>
      <c r="AP1501" s="210"/>
      <c r="AQ1501" s="210"/>
      <c r="AR1501" s="210"/>
      <c r="AS1501" s="210"/>
      <c r="AT1501" s="210"/>
      <c r="AU1501" s="210"/>
      <c r="AV1501" s="210"/>
      <c r="AW1501" s="210"/>
      <c r="AX1501" s="210"/>
      <c r="AY1501" s="210"/>
      <c r="AZ1501" s="210"/>
      <c r="BA1501" s="210"/>
      <c r="BB1501" s="210"/>
      <c r="BC1501" s="210"/>
      <c r="BD1501" s="210"/>
      <c r="BE1501" s="210"/>
      <c r="BF1501" s="210"/>
      <c r="BG1501" s="210"/>
      <c r="BH1501" s="210"/>
    </row>
    <row r="1502" spans="1:60" outlineLevel="3" x14ac:dyDescent="0.2">
      <c r="A1502" s="217"/>
      <c r="B1502" s="218"/>
      <c r="C1502" s="265" t="s">
        <v>1553</v>
      </c>
      <c r="D1502" s="255"/>
      <c r="E1502" s="256">
        <v>12.852</v>
      </c>
      <c r="F1502" s="220"/>
      <c r="G1502" s="220"/>
      <c r="H1502" s="220"/>
      <c r="I1502" s="220"/>
      <c r="J1502" s="220"/>
      <c r="K1502" s="220"/>
      <c r="L1502" s="220"/>
      <c r="M1502" s="220"/>
      <c r="N1502" s="219"/>
      <c r="O1502" s="219"/>
      <c r="P1502" s="219"/>
      <c r="Q1502" s="219"/>
      <c r="R1502" s="220"/>
      <c r="S1502" s="220"/>
      <c r="T1502" s="220"/>
      <c r="U1502" s="220"/>
      <c r="V1502" s="220"/>
      <c r="W1502" s="220"/>
      <c r="X1502" s="220"/>
      <c r="Y1502" s="220"/>
      <c r="Z1502" s="210"/>
      <c r="AA1502" s="210"/>
      <c r="AB1502" s="210"/>
      <c r="AC1502" s="210"/>
      <c r="AD1502" s="210"/>
      <c r="AE1502" s="210"/>
      <c r="AF1502" s="210"/>
      <c r="AG1502" s="210" t="s">
        <v>356</v>
      </c>
      <c r="AH1502" s="210">
        <v>0</v>
      </c>
      <c r="AI1502" s="210"/>
      <c r="AJ1502" s="210"/>
      <c r="AK1502" s="210"/>
      <c r="AL1502" s="210"/>
      <c r="AM1502" s="210"/>
      <c r="AN1502" s="210"/>
      <c r="AO1502" s="210"/>
      <c r="AP1502" s="210"/>
      <c r="AQ1502" s="210"/>
      <c r="AR1502" s="210"/>
      <c r="AS1502" s="210"/>
      <c r="AT1502" s="210"/>
      <c r="AU1502" s="210"/>
      <c r="AV1502" s="210"/>
      <c r="AW1502" s="210"/>
      <c r="AX1502" s="210"/>
      <c r="AY1502" s="210"/>
      <c r="AZ1502" s="210"/>
      <c r="BA1502" s="210"/>
      <c r="BB1502" s="210"/>
      <c r="BC1502" s="210"/>
      <c r="BD1502" s="210"/>
      <c r="BE1502" s="210"/>
      <c r="BF1502" s="210"/>
      <c r="BG1502" s="210"/>
      <c r="BH1502" s="210"/>
    </row>
    <row r="1503" spans="1:60" outlineLevel="3" x14ac:dyDescent="0.2">
      <c r="A1503" s="217"/>
      <c r="B1503" s="218"/>
      <c r="C1503" s="265" t="s">
        <v>1547</v>
      </c>
      <c r="D1503" s="255"/>
      <c r="E1503" s="256">
        <v>-1.26</v>
      </c>
      <c r="F1503" s="220"/>
      <c r="G1503" s="220"/>
      <c r="H1503" s="220"/>
      <c r="I1503" s="220"/>
      <c r="J1503" s="220"/>
      <c r="K1503" s="220"/>
      <c r="L1503" s="220"/>
      <c r="M1503" s="220"/>
      <c r="N1503" s="219"/>
      <c r="O1503" s="219"/>
      <c r="P1503" s="219"/>
      <c r="Q1503" s="219"/>
      <c r="R1503" s="220"/>
      <c r="S1503" s="220"/>
      <c r="T1503" s="220"/>
      <c r="U1503" s="220"/>
      <c r="V1503" s="220"/>
      <c r="W1503" s="220"/>
      <c r="X1503" s="220"/>
      <c r="Y1503" s="220"/>
      <c r="Z1503" s="210"/>
      <c r="AA1503" s="210"/>
      <c r="AB1503" s="210"/>
      <c r="AC1503" s="210"/>
      <c r="AD1503" s="210"/>
      <c r="AE1503" s="210"/>
      <c r="AF1503" s="210"/>
      <c r="AG1503" s="210" t="s">
        <v>356</v>
      </c>
      <c r="AH1503" s="210">
        <v>0</v>
      </c>
      <c r="AI1503" s="210"/>
      <c r="AJ1503" s="210"/>
      <c r="AK1503" s="210"/>
      <c r="AL1503" s="210"/>
      <c r="AM1503" s="210"/>
      <c r="AN1503" s="210"/>
      <c r="AO1503" s="210"/>
      <c r="AP1503" s="210"/>
      <c r="AQ1503" s="210"/>
      <c r="AR1503" s="210"/>
      <c r="AS1503" s="210"/>
      <c r="AT1503" s="210"/>
      <c r="AU1503" s="210"/>
      <c r="AV1503" s="210"/>
      <c r="AW1503" s="210"/>
      <c r="AX1503" s="210"/>
      <c r="AY1503" s="210"/>
      <c r="AZ1503" s="210"/>
      <c r="BA1503" s="210"/>
      <c r="BB1503" s="210"/>
      <c r="BC1503" s="210"/>
      <c r="BD1503" s="210"/>
      <c r="BE1503" s="210"/>
      <c r="BF1503" s="210"/>
      <c r="BG1503" s="210"/>
      <c r="BH1503" s="210"/>
    </row>
    <row r="1504" spans="1:60" outlineLevel="3" x14ac:dyDescent="0.2">
      <c r="A1504" s="217"/>
      <c r="B1504" s="218"/>
      <c r="C1504" s="265" t="s">
        <v>1554</v>
      </c>
      <c r="D1504" s="255"/>
      <c r="E1504" s="256">
        <v>2.8747500000000001</v>
      </c>
      <c r="F1504" s="220"/>
      <c r="G1504" s="220"/>
      <c r="H1504" s="220"/>
      <c r="I1504" s="220"/>
      <c r="J1504" s="220"/>
      <c r="K1504" s="220"/>
      <c r="L1504" s="220"/>
      <c r="M1504" s="220"/>
      <c r="N1504" s="219"/>
      <c r="O1504" s="219"/>
      <c r="P1504" s="219"/>
      <c r="Q1504" s="219"/>
      <c r="R1504" s="220"/>
      <c r="S1504" s="220"/>
      <c r="T1504" s="220"/>
      <c r="U1504" s="220"/>
      <c r="V1504" s="220"/>
      <c r="W1504" s="220"/>
      <c r="X1504" s="220"/>
      <c r="Y1504" s="220"/>
      <c r="Z1504" s="210"/>
      <c r="AA1504" s="210"/>
      <c r="AB1504" s="210"/>
      <c r="AC1504" s="210"/>
      <c r="AD1504" s="210"/>
      <c r="AE1504" s="210"/>
      <c r="AF1504" s="210"/>
      <c r="AG1504" s="210" t="s">
        <v>356</v>
      </c>
      <c r="AH1504" s="210">
        <v>0</v>
      </c>
      <c r="AI1504" s="210"/>
      <c r="AJ1504" s="210"/>
      <c r="AK1504" s="210"/>
      <c r="AL1504" s="210"/>
      <c r="AM1504" s="210"/>
      <c r="AN1504" s="210"/>
      <c r="AO1504" s="210"/>
      <c r="AP1504" s="210"/>
      <c r="AQ1504" s="210"/>
      <c r="AR1504" s="210"/>
      <c r="AS1504" s="210"/>
      <c r="AT1504" s="210"/>
      <c r="AU1504" s="210"/>
      <c r="AV1504" s="210"/>
      <c r="AW1504" s="210"/>
      <c r="AX1504" s="210"/>
      <c r="AY1504" s="210"/>
      <c r="AZ1504" s="210"/>
      <c r="BA1504" s="210"/>
      <c r="BB1504" s="210"/>
      <c r="BC1504" s="210"/>
      <c r="BD1504" s="210"/>
      <c r="BE1504" s="210"/>
      <c r="BF1504" s="210"/>
      <c r="BG1504" s="210"/>
      <c r="BH1504" s="210"/>
    </row>
    <row r="1505" spans="1:60" ht="22.5" outlineLevel="1" x14ac:dyDescent="0.2">
      <c r="A1505" s="232">
        <v>218</v>
      </c>
      <c r="B1505" s="233" t="s">
        <v>1555</v>
      </c>
      <c r="C1505" s="250" t="s">
        <v>1556</v>
      </c>
      <c r="D1505" s="234" t="s">
        <v>320</v>
      </c>
      <c r="E1505" s="235">
        <v>79</v>
      </c>
      <c r="F1505" s="236"/>
      <c r="G1505" s="237">
        <f>ROUND(E1505*F1505,2)</f>
        <v>0</v>
      </c>
      <c r="H1505" s="236"/>
      <c r="I1505" s="237">
        <f>ROUND(E1505*H1505,2)</f>
        <v>0</v>
      </c>
      <c r="J1505" s="236"/>
      <c r="K1505" s="237">
        <f>ROUND(E1505*J1505,2)</f>
        <v>0</v>
      </c>
      <c r="L1505" s="237">
        <v>21</v>
      </c>
      <c r="M1505" s="237">
        <f>G1505*(1+L1505/100)</f>
        <v>0</v>
      </c>
      <c r="N1505" s="235">
        <v>0</v>
      </c>
      <c r="O1505" s="235">
        <f>ROUND(E1505*N1505,2)</f>
        <v>0</v>
      </c>
      <c r="P1505" s="235">
        <v>0</v>
      </c>
      <c r="Q1505" s="235">
        <f>ROUND(E1505*P1505,2)</f>
        <v>0</v>
      </c>
      <c r="R1505" s="237" t="s">
        <v>1381</v>
      </c>
      <c r="S1505" s="237" t="s">
        <v>302</v>
      </c>
      <c r="T1505" s="238" t="s">
        <v>354</v>
      </c>
      <c r="U1505" s="220">
        <v>0.1</v>
      </c>
      <c r="V1505" s="220">
        <f>ROUND(E1505*U1505,2)</f>
        <v>7.9</v>
      </c>
      <c r="W1505" s="220"/>
      <c r="X1505" s="220" t="s">
        <v>314</v>
      </c>
      <c r="Y1505" s="220" t="s">
        <v>305</v>
      </c>
      <c r="Z1505" s="210"/>
      <c r="AA1505" s="210"/>
      <c r="AB1505" s="210"/>
      <c r="AC1505" s="210"/>
      <c r="AD1505" s="210"/>
      <c r="AE1505" s="210"/>
      <c r="AF1505" s="210"/>
      <c r="AG1505" s="210" t="s">
        <v>642</v>
      </c>
      <c r="AH1505" s="210"/>
      <c r="AI1505" s="210"/>
      <c r="AJ1505" s="210"/>
      <c r="AK1505" s="210"/>
      <c r="AL1505" s="210"/>
      <c r="AM1505" s="210"/>
      <c r="AN1505" s="210"/>
      <c r="AO1505" s="210"/>
      <c r="AP1505" s="210"/>
      <c r="AQ1505" s="210"/>
      <c r="AR1505" s="210"/>
      <c r="AS1505" s="210"/>
      <c r="AT1505" s="210"/>
      <c r="AU1505" s="210"/>
      <c r="AV1505" s="210"/>
      <c r="AW1505" s="210"/>
      <c r="AX1505" s="210"/>
      <c r="AY1505" s="210"/>
      <c r="AZ1505" s="210"/>
      <c r="BA1505" s="210"/>
      <c r="BB1505" s="210"/>
      <c r="BC1505" s="210"/>
      <c r="BD1505" s="210"/>
      <c r="BE1505" s="210"/>
      <c r="BF1505" s="210"/>
      <c r="BG1505" s="210"/>
      <c r="BH1505" s="210"/>
    </row>
    <row r="1506" spans="1:60" outlineLevel="2" x14ac:dyDescent="0.2">
      <c r="A1506" s="217"/>
      <c r="B1506" s="218"/>
      <c r="C1506" s="265" t="s">
        <v>1557</v>
      </c>
      <c r="D1506" s="255"/>
      <c r="E1506" s="256">
        <v>4</v>
      </c>
      <c r="F1506" s="220"/>
      <c r="G1506" s="220"/>
      <c r="H1506" s="220"/>
      <c r="I1506" s="220"/>
      <c r="J1506" s="220"/>
      <c r="K1506" s="220"/>
      <c r="L1506" s="220"/>
      <c r="M1506" s="220"/>
      <c r="N1506" s="219"/>
      <c r="O1506" s="219"/>
      <c r="P1506" s="219"/>
      <c r="Q1506" s="219"/>
      <c r="R1506" s="220"/>
      <c r="S1506" s="220"/>
      <c r="T1506" s="220"/>
      <c r="U1506" s="220"/>
      <c r="V1506" s="220"/>
      <c r="W1506" s="220"/>
      <c r="X1506" s="220"/>
      <c r="Y1506" s="220"/>
      <c r="Z1506" s="210"/>
      <c r="AA1506" s="210"/>
      <c r="AB1506" s="210"/>
      <c r="AC1506" s="210"/>
      <c r="AD1506" s="210"/>
      <c r="AE1506" s="210"/>
      <c r="AF1506" s="210"/>
      <c r="AG1506" s="210" t="s">
        <v>356</v>
      </c>
      <c r="AH1506" s="210">
        <v>0</v>
      </c>
      <c r="AI1506" s="210"/>
      <c r="AJ1506" s="210"/>
      <c r="AK1506" s="210"/>
      <c r="AL1506" s="210"/>
      <c r="AM1506" s="210"/>
      <c r="AN1506" s="210"/>
      <c r="AO1506" s="210"/>
      <c r="AP1506" s="210"/>
      <c r="AQ1506" s="210"/>
      <c r="AR1506" s="210"/>
      <c r="AS1506" s="210"/>
      <c r="AT1506" s="210"/>
      <c r="AU1506" s="210"/>
      <c r="AV1506" s="210"/>
      <c r="AW1506" s="210"/>
      <c r="AX1506" s="210"/>
      <c r="AY1506" s="210"/>
      <c r="AZ1506" s="210"/>
      <c r="BA1506" s="210"/>
      <c r="BB1506" s="210"/>
      <c r="BC1506" s="210"/>
      <c r="BD1506" s="210"/>
      <c r="BE1506" s="210"/>
      <c r="BF1506" s="210"/>
      <c r="BG1506" s="210"/>
      <c r="BH1506" s="210"/>
    </row>
    <row r="1507" spans="1:60" outlineLevel="3" x14ac:dyDescent="0.2">
      <c r="A1507" s="217"/>
      <c r="B1507" s="218"/>
      <c r="C1507" s="265" t="s">
        <v>1558</v>
      </c>
      <c r="D1507" s="255"/>
      <c r="E1507" s="256">
        <v>8</v>
      </c>
      <c r="F1507" s="220"/>
      <c r="G1507" s="220"/>
      <c r="H1507" s="220"/>
      <c r="I1507" s="220"/>
      <c r="J1507" s="220"/>
      <c r="K1507" s="220"/>
      <c r="L1507" s="220"/>
      <c r="M1507" s="220"/>
      <c r="N1507" s="219"/>
      <c r="O1507" s="219"/>
      <c r="P1507" s="219"/>
      <c r="Q1507" s="219"/>
      <c r="R1507" s="220"/>
      <c r="S1507" s="220"/>
      <c r="T1507" s="220"/>
      <c r="U1507" s="220"/>
      <c r="V1507" s="220"/>
      <c r="W1507" s="220"/>
      <c r="X1507" s="220"/>
      <c r="Y1507" s="220"/>
      <c r="Z1507" s="210"/>
      <c r="AA1507" s="210"/>
      <c r="AB1507" s="210"/>
      <c r="AC1507" s="210"/>
      <c r="AD1507" s="210"/>
      <c r="AE1507" s="210"/>
      <c r="AF1507" s="210"/>
      <c r="AG1507" s="210" t="s">
        <v>356</v>
      </c>
      <c r="AH1507" s="210">
        <v>0</v>
      </c>
      <c r="AI1507" s="210"/>
      <c r="AJ1507" s="210"/>
      <c r="AK1507" s="210"/>
      <c r="AL1507" s="210"/>
      <c r="AM1507" s="210"/>
      <c r="AN1507" s="210"/>
      <c r="AO1507" s="210"/>
      <c r="AP1507" s="210"/>
      <c r="AQ1507" s="210"/>
      <c r="AR1507" s="210"/>
      <c r="AS1507" s="210"/>
      <c r="AT1507" s="210"/>
      <c r="AU1507" s="210"/>
      <c r="AV1507" s="210"/>
      <c r="AW1507" s="210"/>
      <c r="AX1507" s="210"/>
      <c r="AY1507" s="210"/>
      <c r="AZ1507" s="210"/>
      <c r="BA1507" s="210"/>
      <c r="BB1507" s="210"/>
      <c r="BC1507" s="210"/>
      <c r="BD1507" s="210"/>
      <c r="BE1507" s="210"/>
      <c r="BF1507" s="210"/>
      <c r="BG1507" s="210"/>
      <c r="BH1507" s="210"/>
    </row>
    <row r="1508" spans="1:60" outlineLevel="3" x14ac:dyDescent="0.2">
      <c r="A1508" s="217"/>
      <c r="B1508" s="218"/>
      <c r="C1508" s="265" t="s">
        <v>1559</v>
      </c>
      <c r="D1508" s="255"/>
      <c r="E1508" s="256">
        <v>3</v>
      </c>
      <c r="F1508" s="220"/>
      <c r="G1508" s="220"/>
      <c r="H1508" s="220"/>
      <c r="I1508" s="220"/>
      <c r="J1508" s="220"/>
      <c r="K1508" s="220"/>
      <c r="L1508" s="220"/>
      <c r="M1508" s="220"/>
      <c r="N1508" s="219"/>
      <c r="O1508" s="219"/>
      <c r="P1508" s="219"/>
      <c r="Q1508" s="219"/>
      <c r="R1508" s="220"/>
      <c r="S1508" s="220"/>
      <c r="T1508" s="220"/>
      <c r="U1508" s="220"/>
      <c r="V1508" s="220"/>
      <c r="W1508" s="220"/>
      <c r="X1508" s="220"/>
      <c r="Y1508" s="220"/>
      <c r="Z1508" s="210"/>
      <c r="AA1508" s="210"/>
      <c r="AB1508" s="210"/>
      <c r="AC1508" s="210"/>
      <c r="AD1508" s="210"/>
      <c r="AE1508" s="210"/>
      <c r="AF1508" s="210"/>
      <c r="AG1508" s="210" t="s">
        <v>356</v>
      </c>
      <c r="AH1508" s="210">
        <v>0</v>
      </c>
      <c r="AI1508" s="210"/>
      <c r="AJ1508" s="210"/>
      <c r="AK1508" s="210"/>
      <c r="AL1508" s="210"/>
      <c r="AM1508" s="210"/>
      <c r="AN1508" s="210"/>
      <c r="AO1508" s="210"/>
      <c r="AP1508" s="210"/>
      <c r="AQ1508" s="210"/>
      <c r="AR1508" s="210"/>
      <c r="AS1508" s="210"/>
      <c r="AT1508" s="210"/>
      <c r="AU1508" s="210"/>
      <c r="AV1508" s="210"/>
      <c r="AW1508" s="210"/>
      <c r="AX1508" s="210"/>
      <c r="AY1508" s="210"/>
      <c r="AZ1508" s="210"/>
      <c r="BA1508" s="210"/>
      <c r="BB1508" s="210"/>
      <c r="BC1508" s="210"/>
      <c r="BD1508" s="210"/>
      <c r="BE1508" s="210"/>
      <c r="BF1508" s="210"/>
      <c r="BG1508" s="210"/>
      <c r="BH1508" s="210"/>
    </row>
    <row r="1509" spans="1:60" outlineLevel="3" x14ac:dyDescent="0.2">
      <c r="A1509" s="217"/>
      <c r="B1509" s="218"/>
      <c r="C1509" s="265" t="s">
        <v>1560</v>
      </c>
      <c r="D1509" s="255"/>
      <c r="E1509" s="256">
        <v>2</v>
      </c>
      <c r="F1509" s="220"/>
      <c r="G1509" s="220"/>
      <c r="H1509" s="220"/>
      <c r="I1509" s="220"/>
      <c r="J1509" s="220"/>
      <c r="K1509" s="220"/>
      <c r="L1509" s="220"/>
      <c r="M1509" s="220"/>
      <c r="N1509" s="219"/>
      <c r="O1509" s="219"/>
      <c r="P1509" s="219"/>
      <c r="Q1509" s="219"/>
      <c r="R1509" s="220"/>
      <c r="S1509" s="220"/>
      <c r="T1509" s="220"/>
      <c r="U1509" s="220"/>
      <c r="V1509" s="220"/>
      <c r="W1509" s="220"/>
      <c r="X1509" s="220"/>
      <c r="Y1509" s="220"/>
      <c r="Z1509" s="210"/>
      <c r="AA1509" s="210"/>
      <c r="AB1509" s="210"/>
      <c r="AC1509" s="210"/>
      <c r="AD1509" s="210"/>
      <c r="AE1509" s="210"/>
      <c r="AF1509" s="210"/>
      <c r="AG1509" s="210" t="s">
        <v>356</v>
      </c>
      <c r="AH1509" s="210">
        <v>0</v>
      </c>
      <c r="AI1509" s="210"/>
      <c r="AJ1509" s="210"/>
      <c r="AK1509" s="210"/>
      <c r="AL1509" s="210"/>
      <c r="AM1509" s="210"/>
      <c r="AN1509" s="210"/>
      <c r="AO1509" s="210"/>
      <c r="AP1509" s="210"/>
      <c r="AQ1509" s="210"/>
      <c r="AR1509" s="210"/>
      <c r="AS1509" s="210"/>
      <c r="AT1509" s="210"/>
      <c r="AU1509" s="210"/>
      <c r="AV1509" s="210"/>
      <c r="AW1509" s="210"/>
      <c r="AX1509" s="210"/>
      <c r="AY1509" s="210"/>
      <c r="AZ1509" s="210"/>
      <c r="BA1509" s="210"/>
      <c r="BB1509" s="210"/>
      <c r="BC1509" s="210"/>
      <c r="BD1509" s="210"/>
      <c r="BE1509" s="210"/>
      <c r="BF1509" s="210"/>
      <c r="BG1509" s="210"/>
      <c r="BH1509" s="210"/>
    </row>
    <row r="1510" spans="1:60" outlineLevel="3" x14ac:dyDescent="0.2">
      <c r="A1510" s="217"/>
      <c r="B1510" s="218"/>
      <c r="C1510" s="265" t="s">
        <v>1032</v>
      </c>
      <c r="D1510" s="255"/>
      <c r="E1510" s="256">
        <v>2</v>
      </c>
      <c r="F1510" s="220"/>
      <c r="G1510" s="220"/>
      <c r="H1510" s="220"/>
      <c r="I1510" s="220"/>
      <c r="J1510" s="220"/>
      <c r="K1510" s="220"/>
      <c r="L1510" s="220"/>
      <c r="M1510" s="220"/>
      <c r="N1510" s="219"/>
      <c r="O1510" s="219"/>
      <c r="P1510" s="219"/>
      <c r="Q1510" s="219"/>
      <c r="R1510" s="220"/>
      <c r="S1510" s="220"/>
      <c r="T1510" s="220"/>
      <c r="U1510" s="220"/>
      <c r="V1510" s="220"/>
      <c r="W1510" s="220"/>
      <c r="X1510" s="220"/>
      <c r="Y1510" s="220"/>
      <c r="Z1510" s="210"/>
      <c r="AA1510" s="210"/>
      <c r="AB1510" s="210"/>
      <c r="AC1510" s="210"/>
      <c r="AD1510" s="210"/>
      <c r="AE1510" s="210"/>
      <c r="AF1510" s="210"/>
      <c r="AG1510" s="210" t="s">
        <v>356</v>
      </c>
      <c r="AH1510" s="210">
        <v>0</v>
      </c>
      <c r="AI1510" s="210"/>
      <c r="AJ1510" s="210"/>
      <c r="AK1510" s="210"/>
      <c r="AL1510" s="210"/>
      <c r="AM1510" s="210"/>
      <c r="AN1510" s="210"/>
      <c r="AO1510" s="210"/>
      <c r="AP1510" s="210"/>
      <c r="AQ1510" s="210"/>
      <c r="AR1510" s="210"/>
      <c r="AS1510" s="210"/>
      <c r="AT1510" s="210"/>
      <c r="AU1510" s="210"/>
      <c r="AV1510" s="210"/>
      <c r="AW1510" s="210"/>
      <c r="AX1510" s="210"/>
      <c r="AY1510" s="210"/>
      <c r="AZ1510" s="210"/>
      <c r="BA1510" s="210"/>
      <c r="BB1510" s="210"/>
      <c r="BC1510" s="210"/>
      <c r="BD1510" s="210"/>
      <c r="BE1510" s="210"/>
      <c r="BF1510" s="210"/>
      <c r="BG1510" s="210"/>
      <c r="BH1510" s="210"/>
    </row>
    <row r="1511" spans="1:60" outlineLevel="3" x14ac:dyDescent="0.2">
      <c r="A1511" s="217"/>
      <c r="B1511" s="218"/>
      <c r="C1511" s="265" t="s">
        <v>1561</v>
      </c>
      <c r="D1511" s="255"/>
      <c r="E1511" s="256">
        <v>4</v>
      </c>
      <c r="F1511" s="220"/>
      <c r="G1511" s="220"/>
      <c r="H1511" s="220"/>
      <c r="I1511" s="220"/>
      <c r="J1511" s="220"/>
      <c r="K1511" s="220"/>
      <c r="L1511" s="220"/>
      <c r="M1511" s="220"/>
      <c r="N1511" s="219"/>
      <c r="O1511" s="219"/>
      <c r="P1511" s="219"/>
      <c r="Q1511" s="219"/>
      <c r="R1511" s="220"/>
      <c r="S1511" s="220"/>
      <c r="T1511" s="220"/>
      <c r="U1511" s="220"/>
      <c r="V1511" s="220"/>
      <c r="W1511" s="220"/>
      <c r="X1511" s="220"/>
      <c r="Y1511" s="220"/>
      <c r="Z1511" s="210"/>
      <c r="AA1511" s="210"/>
      <c r="AB1511" s="210"/>
      <c r="AC1511" s="210"/>
      <c r="AD1511" s="210"/>
      <c r="AE1511" s="210"/>
      <c r="AF1511" s="210"/>
      <c r="AG1511" s="210" t="s">
        <v>356</v>
      </c>
      <c r="AH1511" s="210">
        <v>0</v>
      </c>
      <c r="AI1511" s="210"/>
      <c r="AJ1511" s="210"/>
      <c r="AK1511" s="210"/>
      <c r="AL1511" s="210"/>
      <c r="AM1511" s="210"/>
      <c r="AN1511" s="210"/>
      <c r="AO1511" s="210"/>
      <c r="AP1511" s="210"/>
      <c r="AQ1511" s="210"/>
      <c r="AR1511" s="210"/>
      <c r="AS1511" s="210"/>
      <c r="AT1511" s="210"/>
      <c r="AU1511" s="210"/>
      <c r="AV1511" s="210"/>
      <c r="AW1511" s="210"/>
      <c r="AX1511" s="210"/>
      <c r="AY1511" s="210"/>
      <c r="AZ1511" s="210"/>
      <c r="BA1511" s="210"/>
      <c r="BB1511" s="210"/>
      <c r="BC1511" s="210"/>
      <c r="BD1511" s="210"/>
      <c r="BE1511" s="210"/>
      <c r="BF1511" s="210"/>
      <c r="BG1511" s="210"/>
      <c r="BH1511" s="210"/>
    </row>
    <row r="1512" spans="1:60" outlineLevel="3" x14ac:dyDescent="0.2">
      <c r="A1512" s="217"/>
      <c r="B1512" s="218"/>
      <c r="C1512" s="265" t="s">
        <v>1562</v>
      </c>
      <c r="D1512" s="255"/>
      <c r="E1512" s="256">
        <v>1</v>
      </c>
      <c r="F1512" s="220"/>
      <c r="G1512" s="220"/>
      <c r="H1512" s="220"/>
      <c r="I1512" s="220"/>
      <c r="J1512" s="220"/>
      <c r="K1512" s="220"/>
      <c r="L1512" s="220"/>
      <c r="M1512" s="220"/>
      <c r="N1512" s="219"/>
      <c r="O1512" s="219"/>
      <c r="P1512" s="219"/>
      <c r="Q1512" s="219"/>
      <c r="R1512" s="220"/>
      <c r="S1512" s="220"/>
      <c r="T1512" s="220"/>
      <c r="U1512" s="220"/>
      <c r="V1512" s="220"/>
      <c r="W1512" s="220"/>
      <c r="X1512" s="220"/>
      <c r="Y1512" s="220"/>
      <c r="Z1512" s="210"/>
      <c r="AA1512" s="210"/>
      <c r="AB1512" s="210"/>
      <c r="AC1512" s="210"/>
      <c r="AD1512" s="210"/>
      <c r="AE1512" s="210"/>
      <c r="AF1512" s="210"/>
      <c r="AG1512" s="210" t="s">
        <v>356</v>
      </c>
      <c r="AH1512" s="210">
        <v>0</v>
      </c>
      <c r="AI1512" s="210"/>
      <c r="AJ1512" s="210"/>
      <c r="AK1512" s="210"/>
      <c r="AL1512" s="210"/>
      <c r="AM1512" s="210"/>
      <c r="AN1512" s="210"/>
      <c r="AO1512" s="210"/>
      <c r="AP1512" s="210"/>
      <c r="AQ1512" s="210"/>
      <c r="AR1512" s="210"/>
      <c r="AS1512" s="210"/>
      <c r="AT1512" s="210"/>
      <c r="AU1512" s="210"/>
      <c r="AV1512" s="210"/>
      <c r="AW1512" s="210"/>
      <c r="AX1512" s="210"/>
      <c r="AY1512" s="210"/>
      <c r="AZ1512" s="210"/>
      <c r="BA1512" s="210"/>
      <c r="BB1512" s="210"/>
      <c r="BC1512" s="210"/>
      <c r="BD1512" s="210"/>
      <c r="BE1512" s="210"/>
      <c r="BF1512" s="210"/>
      <c r="BG1512" s="210"/>
      <c r="BH1512" s="210"/>
    </row>
    <row r="1513" spans="1:60" outlineLevel="3" x14ac:dyDescent="0.2">
      <c r="A1513" s="217"/>
      <c r="B1513" s="218"/>
      <c r="C1513" s="265" t="s">
        <v>1563</v>
      </c>
      <c r="D1513" s="255"/>
      <c r="E1513" s="256">
        <v>5</v>
      </c>
      <c r="F1513" s="220"/>
      <c r="G1513" s="220"/>
      <c r="H1513" s="220"/>
      <c r="I1513" s="220"/>
      <c r="J1513" s="220"/>
      <c r="K1513" s="220"/>
      <c r="L1513" s="220"/>
      <c r="M1513" s="220"/>
      <c r="N1513" s="219"/>
      <c r="O1513" s="219"/>
      <c r="P1513" s="219"/>
      <c r="Q1513" s="219"/>
      <c r="R1513" s="220"/>
      <c r="S1513" s="220"/>
      <c r="T1513" s="220"/>
      <c r="U1513" s="220"/>
      <c r="V1513" s="220"/>
      <c r="W1513" s="220"/>
      <c r="X1513" s="220"/>
      <c r="Y1513" s="220"/>
      <c r="Z1513" s="210"/>
      <c r="AA1513" s="210"/>
      <c r="AB1513" s="210"/>
      <c r="AC1513" s="210"/>
      <c r="AD1513" s="210"/>
      <c r="AE1513" s="210"/>
      <c r="AF1513" s="210"/>
      <c r="AG1513" s="210" t="s">
        <v>356</v>
      </c>
      <c r="AH1513" s="210">
        <v>0</v>
      </c>
      <c r="AI1513" s="210"/>
      <c r="AJ1513" s="210"/>
      <c r="AK1513" s="210"/>
      <c r="AL1513" s="210"/>
      <c r="AM1513" s="210"/>
      <c r="AN1513" s="210"/>
      <c r="AO1513" s="210"/>
      <c r="AP1513" s="210"/>
      <c r="AQ1513" s="210"/>
      <c r="AR1513" s="210"/>
      <c r="AS1513" s="210"/>
      <c r="AT1513" s="210"/>
      <c r="AU1513" s="210"/>
      <c r="AV1513" s="210"/>
      <c r="AW1513" s="210"/>
      <c r="AX1513" s="210"/>
      <c r="AY1513" s="210"/>
      <c r="AZ1513" s="210"/>
      <c r="BA1513" s="210"/>
      <c r="BB1513" s="210"/>
      <c r="BC1513" s="210"/>
      <c r="BD1513" s="210"/>
      <c r="BE1513" s="210"/>
      <c r="BF1513" s="210"/>
      <c r="BG1513" s="210"/>
      <c r="BH1513" s="210"/>
    </row>
    <row r="1514" spans="1:60" outlineLevel="3" x14ac:dyDescent="0.2">
      <c r="A1514" s="217"/>
      <c r="B1514" s="218"/>
      <c r="C1514" s="265" t="s">
        <v>1564</v>
      </c>
      <c r="D1514" s="255"/>
      <c r="E1514" s="256">
        <v>8</v>
      </c>
      <c r="F1514" s="220"/>
      <c r="G1514" s="220"/>
      <c r="H1514" s="220"/>
      <c r="I1514" s="220"/>
      <c r="J1514" s="220"/>
      <c r="K1514" s="220"/>
      <c r="L1514" s="220"/>
      <c r="M1514" s="220"/>
      <c r="N1514" s="219"/>
      <c r="O1514" s="219"/>
      <c r="P1514" s="219"/>
      <c r="Q1514" s="219"/>
      <c r="R1514" s="220"/>
      <c r="S1514" s="220"/>
      <c r="T1514" s="220"/>
      <c r="U1514" s="220"/>
      <c r="V1514" s="220"/>
      <c r="W1514" s="220"/>
      <c r="X1514" s="220"/>
      <c r="Y1514" s="220"/>
      <c r="Z1514" s="210"/>
      <c r="AA1514" s="210"/>
      <c r="AB1514" s="210"/>
      <c r="AC1514" s="210"/>
      <c r="AD1514" s="210"/>
      <c r="AE1514" s="210"/>
      <c r="AF1514" s="210"/>
      <c r="AG1514" s="210" t="s">
        <v>356</v>
      </c>
      <c r="AH1514" s="210">
        <v>0</v>
      </c>
      <c r="AI1514" s="210"/>
      <c r="AJ1514" s="210"/>
      <c r="AK1514" s="210"/>
      <c r="AL1514" s="210"/>
      <c r="AM1514" s="210"/>
      <c r="AN1514" s="210"/>
      <c r="AO1514" s="210"/>
      <c r="AP1514" s="210"/>
      <c r="AQ1514" s="210"/>
      <c r="AR1514" s="210"/>
      <c r="AS1514" s="210"/>
      <c r="AT1514" s="210"/>
      <c r="AU1514" s="210"/>
      <c r="AV1514" s="210"/>
      <c r="AW1514" s="210"/>
      <c r="AX1514" s="210"/>
      <c r="AY1514" s="210"/>
      <c r="AZ1514" s="210"/>
      <c r="BA1514" s="210"/>
      <c r="BB1514" s="210"/>
      <c r="BC1514" s="210"/>
      <c r="BD1514" s="210"/>
      <c r="BE1514" s="210"/>
      <c r="BF1514" s="210"/>
      <c r="BG1514" s="210"/>
      <c r="BH1514" s="210"/>
    </row>
    <row r="1515" spans="1:60" outlineLevel="3" x14ac:dyDescent="0.2">
      <c r="A1515" s="217"/>
      <c r="B1515" s="218"/>
      <c r="C1515" s="265" t="s">
        <v>1565</v>
      </c>
      <c r="D1515" s="255"/>
      <c r="E1515" s="256">
        <v>1</v>
      </c>
      <c r="F1515" s="220"/>
      <c r="G1515" s="220"/>
      <c r="H1515" s="220"/>
      <c r="I1515" s="220"/>
      <c r="J1515" s="220"/>
      <c r="K1515" s="220"/>
      <c r="L1515" s="220"/>
      <c r="M1515" s="220"/>
      <c r="N1515" s="219"/>
      <c r="O1515" s="219"/>
      <c r="P1515" s="219"/>
      <c r="Q1515" s="219"/>
      <c r="R1515" s="220"/>
      <c r="S1515" s="220"/>
      <c r="T1515" s="220"/>
      <c r="U1515" s="220"/>
      <c r="V1515" s="220"/>
      <c r="W1515" s="220"/>
      <c r="X1515" s="220"/>
      <c r="Y1515" s="220"/>
      <c r="Z1515" s="210"/>
      <c r="AA1515" s="210"/>
      <c r="AB1515" s="210"/>
      <c r="AC1515" s="210"/>
      <c r="AD1515" s="210"/>
      <c r="AE1515" s="210"/>
      <c r="AF1515" s="210"/>
      <c r="AG1515" s="210" t="s">
        <v>356</v>
      </c>
      <c r="AH1515" s="210">
        <v>0</v>
      </c>
      <c r="AI1515" s="210"/>
      <c r="AJ1515" s="210"/>
      <c r="AK1515" s="210"/>
      <c r="AL1515" s="210"/>
      <c r="AM1515" s="210"/>
      <c r="AN1515" s="210"/>
      <c r="AO1515" s="210"/>
      <c r="AP1515" s="210"/>
      <c r="AQ1515" s="210"/>
      <c r="AR1515" s="210"/>
      <c r="AS1515" s="210"/>
      <c r="AT1515" s="210"/>
      <c r="AU1515" s="210"/>
      <c r="AV1515" s="210"/>
      <c r="AW1515" s="210"/>
      <c r="AX1515" s="210"/>
      <c r="AY1515" s="210"/>
      <c r="AZ1515" s="210"/>
      <c r="BA1515" s="210"/>
      <c r="BB1515" s="210"/>
      <c r="BC1515" s="210"/>
      <c r="BD1515" s="210"/>
      <c r="BE1515" s="210"/>
      <c r="BF1515" s="210"/>
      <c r="BG1515" s="210"/>
      <c r="BH1515" s="210"/>
    </row>
    <row r="1516" spans="1:60" outlineLevel="3" x14ac:dyDescent="0.2">
      <c r="A1516" s="217"/>
      <c r="B1516" s="218"/>
      <c r="C1516" s="265" t="s">
        <v>1566</v>
      </c>
      <c r="D1516" s="255"/>
      <c r="E1516" s="256">
        <v>1</v>
      </c>
      <c r="F1516" s="220"/>
      <c r="G1516" s="220"/>
      <c r="H1516" s="220"/>
      <c r="I1516" s="220"/>
      <c r="J1516" s="220"/>
      <c r="K1516" s="220"/>
      <c r="L1516" s="220"/>
      <c r="M1516" s="220"/>
      <c r="N1516" s="219"/>
      <c r="O1516" s="219"/>
      <c r="P1516" s="219"/>
      <c r="Q1516" s="219"/>
      <c r="R1516" s="220"/>
      <c r="S1516" s="220"/>
      <c r="T1516" s="220"/>
      <c r="U1516" s="220"/>
      <c r="V1516" s="220"/>
      <c r="W1516" s="220"/>
      <c r="X1516" s="220"/>
      <c r="Y1516" s="220"/>
      <c r="Z1516" s="210"/>
      <c r="AA1516" s="210"/>
      <c r="AB1516" s="210"/>
      <c r="AC1516" s="210"/>
      <c r="AD1516" s="210"/>
      <c r="AE1516" s="210"/>
      <c r="AF1516" s="210"/>
      <c r="AG1516" s="210" t="s">
        <v>356</v>
      </c>
      <c r="AH1516" s="210">
        <v>0</v>
      </c>
      <c r="AI1516" s="210"/>
      <c r="AJ1516" s="210"/>
      <c r="AK1516" s="210"/>
      <c r="AL1516" s="210"/>
      <c r="AM1516" s="210"/>
      <c r="AN1516" s="210"/>
      <c r="AO1516" s="210"/>
      <c r="AP1516" s="210"/>
      <c r="AQ1516" s="210"/>
      <c r="AR1516" s="210"/>
      <c r="AS1516" s="210"/>
      <c r="AT1516" s="210"/>
      <c r="AU1516" s="210"/>
      <c r="AV1516" s="210"/>
      <c r="AW1516" s="210"/>
      <c r="AX1516" s="210"/>
      <c r="AY1516" s="210"/>
      <c r="AZ1516" s="210"/>
      <c r="BA1516" s="210"/>
      <c r="BB1516" s="210"/>
      <c r="BC1516" s="210"/>
      <c r="BD1516" s="210"/>
      <c r="BE1516" s="210"/>
      <c r="BF1516" s="210"/>
      <c r="BG1516" s="210"/>
      <c r="BH1516" s="210"/>
    </row>
    <row r="1517" spans="1:60" outlineLevel="3" x14ac:dyDescent="0.2">
      <c r="A1517" s="217"/>
      <c r="B1517" s="218"/>
      <c r="C1517" s="265" t="s">
        <v>1567</v>
      </c>
      <c r="D1517" s="255"/>
      <c r="E1517" s="256">
        <v>5</v>
      </c>
      <c r="F1517" s="220"/>
      <c r="G1517" s="220"/>
      <c r="H1517" s="220"/>
      <c r="I1517" s="220"/>
      <c r="J1517" s="220"/>
      <c r="K1517" s="220"/>
      <c r="L1517" s="220"/>
      <c r="M1517" s="220"/>
      <c r="N1517" s="219"/>
      <c r="O1517" s="219"/>
      <c r="P1517" s="219"/>
      <c r="Q1517" s="219"/>
      <c r="R1517" s="220"/>
      <c r="S1517" s="220"/>
      <c r="T1517" s="220"/>
      <c r="U1517" s="220"/>
      <c r="V1517" s="220"/>
      <c r="W1517" s="220"/>
      <c r="X1517" s="220"/>
      <c r="Y1517" s="220"/>
      <c r="Z1517" s="210"/>
      <c r="AA1517" s="210"/>
      <c r="AB1517" s="210"/>
      <c r="AC1517" s="210"/>
      <c r="AD1517" s="210"/>
      <c r="AE1517" s="210"/>
      <c r="AF1517" s="210"/>
      <c r="AG1517" s="210" t="s">
        <v>356</v>
      </c>
      <c r="AH1517" s="210">
        <v>0</v>
      </c>
      <c r="AI1517" s="210"/>
      <c r="AJ1517" s="210"/>
      <c r="AK1517" s="210"/>
      <c r="AL1517" s="210"/>
      <c r="AM1517" s="210"/>
      <c r="AN1517" s="210"/>
      <c r="AO1517" s="210"/>
      <c r="AP1517" s="210"/>
      <c r="AQ1517" s="210"/>
      <c r="AR1517" s="210"/>
      <c r="AS1517" s="210"/>
      <c r="AT1517" s="210"/>
      <c r="AU1517" s="210"/>
      <c r="AV1517" s="210"/>
      <c r="AW1517" s="210"/>
      <c r="AX1517" s="210"/>
      <c r="AY1517" s="210"/>
      <c r="AZ1517" s="210"/>
      <c r="BA1517" s="210"/>
      <c r="BB1517" s="210"/>
      <c r="BC1517" s="210"/>
      <c r="BD1517" s="210"/>
      <c r="BE1517" s="210"/>
      <c r="BF1517" s="210"/>
      <c r="BG1517" s="210"/>
      <c r="BH1517" s="210"/>
    </row>
    <row r="1518" spans="1:60" outlineLevel="3" x14ac:dyDescent="0.2">
      <c r="A1518" s="217"/>
      <c r="B1518" s="218"/>
      <c r="C1518" s="265" t="s">
        <v>1568</v>
      </c>
      <c r="D1518" s="255"/>
      <c r="E1518" s="256">
        <v>8</v>
      </c>
      <c r="F1518" s="220"/>
      <c r="G1518" s="220"/>
      <c r="H1518" s="220"/>
      <c r="I1518" s="220"/>
      <c r="J1518" s="220"/>
      <c r="K1518" s="220"/>
      <c r="L1518" s="220"/>
      <c r="M1518" s="220"/>
      <c r="N1518" s="219"/>
      <c r="O1518" s="219"/>
      <c r="P1518" s="219"/>
      <c r="Q1518" s="219"/>
      <c r="R1518" s="220"/>
      <c r="S1518" s="220"/>
      <c r="T1518" s="220"/>
      <c r="U1518" s="220"/>
      <c r="V1518" s="220"/>
      <c r="W1518" s="220"/>
      <c r="X1518" s="220"/>
      <c r="Y1518" s="220"/>
      <c r="Z1518" s="210"/>
      <c r="AA1518" s="210"/>
      <c r="AB1518" s="210"/>
      <c r="AC1518" s="210"/>
      <c r="AD1518" s="210"/>
      <c r="AE1518" s="210"/>
      <c r="AF1518" s="210"/>
      <c r="AG1518" s="210" t="s">
        <v>356</v>
      </c>
      <c r="AH1518" s="210">
        <v>0</v>
      </c>
      <c r="AI1518" s="210"/>
      <c r="AJ1518" s="210"/>
      <c r="AK1518" s="210"/>
      <c r="AL1518" s="210"/>
      <c r="AM1518" s="210"/>
      <c r="AN1518" s="210"/>
      <c r="AO1518" s="210"/>
      <c r="AP1518" s="210"/>
      <c r="AQ1518" s="210"/>
      <c r="AR1518" s="210"/>
      <c r="AS1518" s="210"/>
      <c r="AT1518" s="210"/>
      <c r="AU1518" s="210"/>
      <c r="AV1518" s="210"/>
      <c r="AW1518" s="210"/>
      <c r="AX1518" s="210"/>
      <c r="AY1518" s="210"/>
      <c r="AZ1518" s="210"/>
      <c r="BA1518" s="210"/>
      <c r="BB1518" s="210"/>
      <c r="BC1518" s="210"/>
      <c r="BD1518" s="210"/>
      <c r="BE1518" s="210"/>
      <c r="BF1518" s="210"/>
      <c r="BG1518" s="210"/>
      <c r="BH1518" s="210"/>
    </row>
    <row r="1519" spans="1:60" outlineLevel="3" x14ac:dyDescent="0.2">
      <c r="A1519" s="217"/>
      <c r="B1519" s="218"/>
      <c r="C1519" s="265" t="s">
        <v>1569</v>
      </c>
      <c r="D1519" s="255"/>
      <c r="E1519" s="256">
        <v>1</v>
      </c>
      <c r="F1519" s="220"/>
      <c r="G1519" s="220"/>
      <c r="H1519" s="220"/>
      <c r="I1519" s="220"/>
      <c r="J1519" s="220"/>
      <c r="K1519" s="220"/>
      <c r="L1519" s="220"/>
      <c r="M1519" s="220"/>
      <c r="N1519" s="219"/>
      <c r="O1519" s="219"/>
      <c r="P1519" s="219"/>
      <c r="Q1519" s="219"/>
      <c r="R1519" s="220"/>
      <c r="S1519" s="220"/>
      <c r="T1519" s="220"/>
      <c r="U1519" s="220"/>
      <c r="V1519" s="220"/>
      <c r="W1519" s="220"/>
      <c r="X1519" s="220"/>
      <c r="Y1519" s="220"/>
      <c r="Z1519" s="210"/>
      <c r="AA1519" s="210"/>
      <c r="AB1519" s="210"/>
      <c r="AC1519" s="210"/>
      <c r="AD1519" s="210"/>
      <c r="AE1519" s="210"/>
      <c r="AF1519" s="210"/>
      <c r="AG1519" s="210" t="s">
        <v>356</v>
      </c>
      <c r="AH1519" s="210">
        <v>0</v>
      </c>
      <c r="AI1519" s="210"/>
      <c r="AJ1519" s="210"/>
      <c r="AK1519" s="210"/>
      <c r="AL1519" s="210"/>
      <c r="AM1519" s="210"/>
      <c r="AN1519" s="210"/>
      <c r="AO1519" s="210"/>
      <c r="AP1519" s="210"/>
      <c r="AQ1519" s="210"/>
      <c r="AR1519" s="210"/>
      <c r="AS1519" s="210"/>
      <c r="AT1519" s="210"/>
      <c r="AU1519" s="210"/>
      <c r="AV1519" s="210"/>
      <c r="AW1519" s="210"/>
      <c r="AX1519" s="210"/>
      <c r="AY1519" s="210"/>
      <c r="AZ1519" s="210"/>
      <c r="BA1519" s="210"/>
      <c r="BB1519" s="210"/>
      <c r="BC1519" s="210"/>
      <c r="BD1519" s="210"/>
      <c r="BE1519" s="210"/>
      <c r="BF1519" s="210"/>
      <c r="BG1519" s="210"/>
      <c r="BH1519" s="210"/>
    </row>
    <row r="1520" spans="1:60" outlineLevel="3" x14ac:dyDescent="0.2">
      <c r="A1520" s="217"/>
      <c r="B1520" s="218"/>
      <c r="C1520" s="265" t="s">
        <v>1570</v>
      </c>
      <c r="D1520" s="255"/>
      <c r="E1520" s="256">
        <v>1</v>
      </c>
      <c r="F1520" s="220"/>
      <c r="G1520" s="220"/>
      <c r="H1520" s="220"/>
      <c r="I1520" s="220"/>
      <c r="J1520" s="220"/>
      <c r="K1520" s="220"/>
      <c r="L1520" s="220"/>
      <c r="M1520" s="220"/>
      <c r="N1520" s="219"/>
      <c r="O1520" s="219"/>
      <c r="P1520" s="219"/>
      <c r="Q1520" s="219"/>
      <c r="R1520" s="220"/>
      <c r="S1520" s="220"/>
      <c r="T1520" s="220"/>
      <c r="U1520" s="220"/>
      <c r="V1520" s="220"/>
      <c r="W1520" s="220"/>
      <c r="X1520" s="220"/>
      <c r="Y1520" s="220"/>
      <c r="Z1520" s="210"/>
      <c r="AA1520" s="210"/>
      <c r="AB1520" s="210"/>
      <c r="AC1520" s="210"/>
      <c r="AD1520" s="210"/>
      <c r="AE1520" s="210"/>
      <c r="AF1520" s="210"/>
      <c r="AG1520" s="210" t="s">
        <v>356</v>
      </c>
      <c r="AH1520" s="210">
        <v>0</v>
      </c>
      <c r="AI1520" s="210"/>
      <c r="AJ1520" s="210"/>
      <c r="AK1520" s="210"/>
      <c r="AL1520" s="210"/>
      <c r="AM1520" s="210"/>
      <c r="AN1520" s="210"/>
      <c r="AO1520" s="210"/>
      <c r="AP1520" s="210"/>
      <c r="AQ1520" s="210"/>
      <c r="AR1520" s="210"/>
      <c r="AS1520" s="210"/>
      <c r="AT1520" s="210"/>
      <c r="AU1520" s="210"/>
      <c r="AV1520" s="210"/>
      <c r="AW1520" s="210"/>
      <c r="AX1520" s="210"/>
      <c r="AY1520" s="210"/>
      <c r="AZ1520" s="210"/>
      <c r="BA1520" s="210"/>
      <c r="BB1520" s="210"/>
      <c r="BC1520" s="210"/>
      <c r="BD1520" s="210"/>
      <c r="BE1520" s="210"/>
      <c r="BF1520" s="210"/>
      <c r="BG1520" s="210"/>
      <c r="BH1520" s="210"/>
    </row>
    <row r="1521" spans="1:60" outlineLevel="3" x14ac:dyDescent="0.2">
      <c r="A1521" s="217"/>
      <c r="B1521" s="218"/>
      <c r="C1521" s="265" t="s">
        <v>1571</v>
      </c>
      <c r="D1521" s="255"/>
      <c r="E1521" s="256">
        <v>5</v>
      </c>
      <c r="F1521" s="220"/>
      <c r="G1521" s="220"/>
      <c r="H1521" s="220"/>
      <c r="I1521" s="220"/>
      <c r="J1521" s="220"/>
      <c r="K1521" s="220"/>
      <c r="L1521" s="220"/>
      <c r="M1521" s="220"/>
      <c r="N1521" s="219"/>
      <c r="O1521" s="219"/>
      <c r="P1521" s="219"/>
      <c r="Q1521" s="219"/>
      <c r="R1521" s="220"/>
      <c r="S1521" s="220"/>
      <c r="T1521" s="220"/>
      <c r="U1521" s="220"/>
      <c r="V1521" s="220"/>
      <c r="W1521" s="220"/>
      <c r="X1521" s="220"/>
      <c r="Y1521" s="220"/>
      <c r="Z1521" s="210"/>
      <c r="AA1521" s="210"/>
      <c r="AB1521" s="210"/>
      <c r="AC1521" s="210"/>
      <c r="AD1521" s="210"/>
      <c r="AE1521" s="210"/>
      <c r="AF1521" s="210"/>
      <c r="AG1521" s="210" t="s">
        <v>356</v>
      </c>
      <c r="AH1521" s="210">
        <v>0</v>
      </c>
      <c r="AI1521" s="210"/>
      <c r="AJ1521" s="210"/>
      <c r="AK1521" s="210"/>
      <c r="AL1521" s="210"/>
      <c r="AM1521" s="210"/>
      <c r="AN1521" s="210"/>
      <c r="AO1521" s="210"/>
      <c r="AP1521" s="210"/>
      <c r="AQ1521" s="210"/>
      <c r="AR1521" s="210"/>
      <c r="AS1521" s="210"/>
      <c r="AT1521" s="210"/>
      <c r="AU1521" s="210"/>
      <c r="AV1521" s="210"/>
      <c r="AW1521" s="210"/>
      <c r="AX1521" s="210"/>
      <c r="AY1521" s="210"/>
      <c r="AZ1521" s="210"/>
      <c r="BA1521" s="210"/>
      <c r="BB1521" s="210"/>
      <c r="BC1521" s="210"/>
      <c r="BD1521" s="210"/>
      <c r="BE1521" s="210"/>
      <c r="BF1521" s="210"/>
      <c r="BG1521" s="210"/>
      <c r="BH1521" s="210"/>
    </row>
    <row r="1522" spans="1:60" outlineLevel="3" x14ac:dyDescent="0.2">
      <c r="A1522" s="217"/>
      <c r="B1522" s="218"/>
      <c r="C1522" s="265" t="s">
        <v>1572</v>
      </c>
      <c r="D1522" s="255"/>
      <c r="E1522" s="256">
        <v>6</v>
      </c>
      <c r="F1522" s="220"/>
      <c r="G1522" s="220"/>
      <c r="H1522" s="220"/>
      <c r="I1522" s="220"/>
      <c r="J1522" s="220"/>
      <c r="K1522" s="220"/>
      <c r="L1522" s="220"/>
      <c r="M1522" s="220"/>
      <c r="N1522" s="219"/>
      <c r="O1522" s="219"/>
      <c r="P1522" s="219"/>
      <c r="Q1522" s="219"/>
      <c r="R1522" s="220"/>
      <c r="S1522" s="220"/>
      <c r="T1522" s="220"/>
      <c r="U1522" s="220"/>
      <c r="V1522" s="220"/>
      <c r="W1522" s="220"/>
      <c r="X1522" s="220"/>
      <c r="Y1522" s="220"/>
      <c r="Z1522" s="210"/>
      <c r="AA1522" s="210"/>
      <c r="AB1522" s="210"/>
      <c r="AC1522" s="210"/>
      <c r="AD1522" s="210"/>
      <c r="AE1522" s="210"/>
      <c r="AF1522" s="210"/>
      <c r="AG1522" s="210" t="s">
        <v>356</v>
      </c>
      <c r="AH1522" s="210">
        <v>0</v>
      </c>
      <c r="AI1522" s="210"/>
      <c r="AJ1522" s="210"/>
      <c r="AK1522" s="210"/>
      <c r="AL1522" s="210"/>
      <c r="AM1522" s="210"/>
      <c r="AN1522" s="210"/>
      <c r="AO1522" s="210"/>
      <c r="AP1522" s="210"/>
      <c r="AQ1522" s="210"/>
      <c r="AR1522" s="210"/>
      <c r="AS1522" s="210"/>
      <c r="AT1522" s="210"/>
      <c r="AU1522" s="210"/>
      <c r="AV1522" s="210"/>
      <c r="AW1522" s="210"/>
      <c r="AX1522" s="210"/>
      <c r="AY1522" s="210"/>
      <c r="AZ1522" s="210"/>
      <c r="BA1522" s="210"/>
      <c r="BB1522" s="210"/>
      <c r="BC1522" s="210"/>
      <c r="BD1522" s="210"/>
      <c r="BE1522" s="210"/>
      <c r="BF1522" s="210"/>
      <c r="BG1522" s="210"/>
      <c r="BH1522" s="210"/>
    </row>
    <row r="1523" spans="1:60" outlineLevel="3" x14ac:dyDescent="0.2">
      <c r="A1523" s="217"/>
      <c r="B1523" s="218"/>
      <c r="C1523" s="265" t="s">
        <v>1573</v>
      </c>
      <c r="D1523" s="255"/>
      <c r="E1523" s="256">
        <v>1</v>
      </c>
      <c r="F1523" s="220"/>
      <c r="G1523" s="220"/>
      <c r="H1523" s="220"/>
      <c r="I1523" s="220"/>
      <c r="J1523" s="220"/>
      <c r="K1523" s="220"/>
      <c r="L1523" s="220"/>
      <c r="M1523" s="220"/>
      <c r="N1523" s="219"/>
      <c r="O1523" s="219"/>
      <c r="P1523" s="219"/>
      <c r="Q1523" s="219"/>
      <c r="R1523" s="220"/>
      <c r="S1523" s="220"/>
      <c r="T1523" s="220"/>
      <c r="U1523" s="220"/>
      <c r="V1523" s="220"/>
      <c r="W1523" s="220"/>
      <c r="X1523" s="220"/>
      <c r="Y1523" s="220"/>
      <c r="Z1523" s="210"/>
      <c r="AA1523" s="210"/>
      <c r="AB1523" s="210"/>
      <c r="AC1523" s="210"/>
      <c r="AD1523" s="210"/>
      <c r="AE1523" s="210"/>
      <c r="AF1523" s="210"/>
      <c r="AG1523" s="210" t="s">
        <v>356</v>
      </c>
      <c r="AH1523" s="210">
        <v>0</v>
      </c>
      <c r="AI1523" s="210"/>
      <c r="AJ1523" s="210"/>
      <c r="AK1523" s="210"/>
      <c r="AL1523" s="210"/>
      <c r="AM1523" s="210"/>
      <c r="AN1523" s="210"/>
      <c r="AO1523" s="210"/>
      <c r="AP1523" s="210"/>
      <c r="AQ1523" s="210"/>
      <c r="AR1523" s="210"/>
      <c r="AS1523" s="210"/>
      <c r="AT1523" s="210"/>
      <c r="AU1523" s="210"/>
      <c r="AV1523" s="210"/>
      <c r="AW1523" s="210"/>
      <c r="AX1523" s="210"/>
      <c r="AY1523" s="210"/>
      <c r="AZ1523" s="210"/>
      <c r="BA1523" s="210"/>
      <c r="BB1523" s="210"/>
      <c r="BC1523" s="210"/>
      <c r="BD1523" s="210"/>
      <c r="BE1523" s="210"/>
      <c r="BF1523" s="210"/>
      <c r="BG1523" s="210"/>
      <c r="BH1523" s="210"/>
    </row>
    <row r="1524" spans="1:60" outlineLevel="3" x14ac:dyDescent="0.2">
      <c r="A1524" s="217"/>
      <c r="B1524" s="218"/>
      <c r="C1524" s="265" t="s">
        <v>1574</v>
      </c>
      <c r="D1524" s="255"/>
      <c r="E1524" s="256">
        <v>3</v>
      </c>
      <c r="F1524" s="220"/>
      <c r="G1524" s="220"/>
      <c r="H1524" s="220"/>
      <c r="I1524" s="220"/>
      <c r="J1524" s="220"/>
      <c r="K1524" s="220"/>
      <c r="L1524" s="220"/>
      <c r="M1524" s="220"/>
      <c r="N1524" s="219"/>
      <c r="O1524" s="219"/>
      <c r="P1524" s="219"/>
      <c r="Q1524" s="219"/>
      <c r="R1524" s="220"/>
      <c r="S1524" s="220"/>
      <c r="T1524" s="220"/>
      <c r="U1524" s="220"/>
      <c r="V1524" s="220"/>
      <c r="W1524" s="220"/>
      <c r="X1524" s="220"/>
      <c r="Y1524" s="220"/>
      <c r="Z1524" s="210"/>
      <c r="AA1524" s="210"/>
      <c r="AB1524" s="210"/>
      <c r="AC1524" s="210"/>
      <c r="AD1524" s="210"/>
      <c r="AE1524" s="210"/>
      <c r="AF1524" s="210"/>
      <c r="AG1524" s="210" t="s">
        <v>356</v>
      </c>
      <c r="AH1524" s="210">
        <v>0</v>
      </c>
      <c r="AI1524" s="210"/>
      <c r="AJ1524" s="210"/>
      <c r="AK1524" s="210"/>
      <c r="AL1524" s="210"/>
      <c r="AM1524" s="210"/>
      <c r="AN1524" s="210"/>
      <c r="AO1524" s="210"/>
      <c r="AP1524" s="210"/>
      <c r="AQ1524" s="210"/>
      <c r="AR1524" s="210"/>
      <c r="AS1524" s="210"/>
      <c r="AT1524" s="210"/>
      <c r="AU1524" s="210"/>
      <c r="AV1524" s="210"/>
      <c r="AW1524" s="210"/>
      <c r="AX1524" s="210"/>
      <c r="AY1524" s="210"/>
      <c r="AZ1524" s="210"/>
      <c r="BA1524" s="210"/>
      <c r="BB1524" s="210"/>
      <c r="BC1524" s="210"/>
      <c r="BD1524" s="210"/>
      <c r="BE1524" s="210"/>
      <c r="BF1524" s="210"/>
      <c r="BG1524" s="210"/>
      <c r="BH1524" s="210"/>
    </row>
    <row r="1525" spans="1:60" outlineLevel="3" x14ac:dyDescent="0.2">
      <c r="A1525" s="217"/>
      <c r="B1525" s="218"/>
      <c r="C1525" s="265" t="s">
        <v>1575</v>
      </c>
      <c r="D1525" s="255"/>
      <c r="E1525" s="256">
        <v>2</v>
      </c>
      <c r="F1525" s="220"/>
      <c r="G1525" s="220"/>
      <c r="H1525" s="220"/>
      <c r="I1525" s="220"/>
      <c r="J1525" s="220"/>
      <c r="K1525" s="220"/>
      <c r="L1525" s="220"/>
      <c r="M1525" s="220"/>
      <c r="N1525" s="219"/>
      <c r="O1525" s="219"/>
      <c r="P1525" s="219"/>
      <c r="Q1525" s="219"/>
      <c r="R1525" s="220"/>
      <c r="S1525" s="220"/>
      <c r="T1525" s="220"/>
      <c r="U1525" s="220"/>
      <c r="V1525" s="220"/>
      <c r="W1525" s="220"/>
      <c r="X1525" s="220"/>
      <c r="Y1525" s="220"/>
      <c r="Z1525" s="210"/>
      <c r="AA1525" s="210"/>
      <c r="AB1525" s="210"/>
      <c r="AC1525" s="210"/>
      <c r="AD1525" s="210"/>
      <c r="AE1525" s="210"/>
      <c r="AF1525" s="210"/>
      <c r="AG1525" s="210" t="s">
        <v>356</v>
      </c>
      <c r="AH1525" s="210">
        <v>0</v>
      </c>
      <c r="AI1525" s="210"/>
      <c r="AJ1525" s="210"/>
      <c r="AK1525" s="210"/>
      <c r="AL1525" s="210"/>
      <c r="AM1525" s="210"/>
      <c r="AN1525" s="210"/>
      <c r="AO1525" s="210"/>
      <c r="AP1525" s="210"/>
      <c r="AQ1525" s="210"/>
      <c r="AR1525" s="210"/>
      <c r="AS1525" s="210"/>
      <c r="AT1525" s="210"/>
      <c r="AU1525" s="210"/>
      <c r="AV1525" s="210"/>
      <c r="AW1525" s="210"/>
      <c r="AX1525" s="210"/>
      <c r="AY1525" s="210"/>
      <c r="AZ1525" s="210"/>
      <c r="BA1525" s="210"/>
      <c r="BB1525" s="210"/>
      <c r="BC1525" s="210"/>
      <c r="BD1525" s="210"/>
      <c r="BE1525" s="210"/>
      <c r="BF1525" s="210"/>
      <c r="BG1525" s="210"/>
      <c r="BH1525" s="210"/>
    </row>
    <row r="1526" spans="1:60" outlineLevel="3" x14ac:dyDescent="0.2">
      <c r="A1526" s="217"/>
      <c r="B1526" s="218"/>
      <c r="C1526" s="265" t="s">
        <v>1046</v>
      </c>
      <c r="D1526" s="255"/>
      <c r="E1526" s="256">
        <v>4</v>
      </c>
      <c r="F1526" s="220"/>
      <c r="G1526" s="220"/>
      <c r="H1526" s="220"/>
      <c r="I1526" s="220"/>
      <c r="J1526" s="220"/>
      <c r="K1526" s="220"/>
      <c r="L1526" s="220"/>
      <c r="M1526" s="220"/>
      <c r="N1526" s="219"/>
      <c r="O1526" s="219"/>
      <c r="P1526" s="219"/>
      <c r="Q1526" s="219"/>
      <c r="R1526" s="220"/>
      <c r="S1526" s="220"/>
      <c r="T1526" s="220"/>
      <c r="U1526" s="220"/>
      <c r="V1526" s="220"/>
      <c r="W1526" s="220"/>
      <c r="X1526" s="220"/>
      <c r="Y1526" s="220"/>
      <c r="Z1526" s="210"/>
      <c r="AA1526" s="210"/>
      <c r="AB1526" s="210"/>
      <c r="AC1526" s="210"/>
      <c r="AD1526" s="210"/>
      <c r="AE1526" s="210"/>
      <c r="AF1526" s="210"/>
      <c r="AG1526" s="210" t="s">
        <v>356</v>
      </c>
      <c r="AH1526" s="210">
        <v>0</v>
      </c>
      <c r="AI1526" s="210"/>
      <c r="AJ1526" s="210"/>
      <c r="AK1526" s="210"/>
      <c r="AL1526" s="210"/>
      <c r="AM1526" s="210"/>
      <c r="AN1526" s="210"/>
      <c r="AO1526" s="210"/>
      <c r="AP1526" s="210"/>
      <c r="AQ1526" s="210"/>
      <c r="AR1526" s="210"/>
      <c r="AS1526" s="210"/>
      <c r="AT1526" s="210"/>
      <c r="AU1526" s="210"/>
      <c r="AV1526" s="210"/>
      <c r="AW1526" s="210"/>
      <c r="AX1526" s="210"/>
      <c r="AY1526" s="210"/>
      <c r="AZ1526" s="210"/>
      <c r="BA1526" s="210"/>
      <c r="BB1526" s="210"/>
      <c r="BC1526" s="210"/>
      <c r="BD1526" s="210"/>
      <c r="BE1526" s="210"/>
      <c r="BF1526" s="210"/>
      <c r="BG1526" s="210"/>
      <c r="BH1526" s="210"/>
    </row>
    <row r="1527" spans="1:60" outlineLevel="3" x14ac:dyDescent="0.2">
      <c r="A1527" s="217"/>
      <c r="B1527" s="218"/>
      <c r="C1527" s="265" t="s">
        <v>1576</v>
      </c>
      <c r="D1527" s="255"/>
      <c r="E1527" s="256">
        <v>2</v>
      </c>
      <c r="F1527" s="220"/>
      <c r="G1527" s="220"/>
      <c r="H1527" s="220"/>
      <c r="I1527" s="220"/>
      <c r="J1527" s="220"/>
      <c r="K1527" s="220"/>
      <c r="L1527" s="220"/>
      <c r="M1527" s="220"/>
      <c r="N1527" s="219"/>
      <c r="O1527" s="219"/>
      <c r="P1527" s="219"/>
      <c r="Q1527" s="219"/>
      <c r="R1527" s="220"/>
      <c r="S1527" s="220"/>
      <c r="T1527" s="220"/>
      <c r="U1527" s="220"/>
      <c r="V1527" s="220"/>
      <c r="W1527" s="220"/>
      <c r="X1527" s="220"/>
      <c r="Y1527" s="220"/>
      <c r="Z1527" s="210"/>
      <c r="AA1527" s="210"/>
      <c r="AB1527" s="210"/>
      <c r="AC1527" s="210"/>
      <c r="AD1527" s="210"/>
      <c r="AE1527" s="210"/>
      <c r="AF1527" s="210"/>
      <c r="AG1527" s="210" t="s">
        <v>356</v>
      </c>
      <c r="AH1527" s="210">
        <v>0</v>
      </c>
      <c r="AI1527" s="210"/>
      <c r="AJ1527" s="210"/>
      <c r="AK1527" s="210"/>
      <c r="AL1527" s="210"/>
      <c r="AM1527" s="210"/>
      <c r="AN1527" s="210"/>
      <c r="AO1527" s="210"/>
      <c r="AP1527" s="210"/>
      <c r="AQ1527" s="210"/>
      <c r="AR1527" s="210"/>
      <c r="AS1527" s="210"/>
      <c r="AT1527" s="210"/>
      <c r="AU1527" s="210"/>
      <c r="AV1527" s="210"/>
      <c r="AW1527" s="210"/>
      <c r="AX1527" s="210"/>
      <c r="AY1527" s="210"/>
      <c r="AZ1527" s="210"/>
      <c r="BA1527" s="210"/>
      <c r="BB1527" s="210"/>
      <c r="BC1527" s="210"/>
      <c r="BD1527" s="210"/>
      <c r="BE1527" s="210"/>
      <c r="BF1527" s="210"/>
      <c r="BG1527" s="210"/>
      <c r="BH1527" s="210"/>
    </row>
    <row r="1528" spans="1:60" outlineLevel="3" x14ac:dyDescent="0.2">
      <c r="A1528" s="217"/>
      <c r="B1528" s="218"/>
      <c r="C1528" s="265" t="s">
        <v>1577</v>
      </c>
      <c r="D1528" s="255"/>
      <c r="E1528" s="256">
        <v>2</v>
      </c>
      <c r="F1528" s="220"/>
      <c r="G1528" s="220"/>
      <c r="H1528" s="220"/>
      <c r="I1528" s="220"/>
      <c r="J1528" s="220"/>
      <c r="K1528" s="220"/>
      <c r="L1528" s="220"/>
      <c r="M1528" s="220"/>
      <c r="N1528" s="219"/>
      <c r="O1528" s="219"/>
      <c r="P1528" s="219"/>
      <c r="Q1528" s="219"/>
      <c r="R1528" s="220"/>
      <c r="S1528" s="220"/>
      <c r="T1528" s="220"/>
      <c r="U1528" s="220"/>
      <c r="V1528" s="220"/>
      <c r="W1528" s="220"/>
      <c r="X1528" s="220"/>
      <c r="Y1528" s="220"/>
      <c r="Z1528" s="210"/>
      <c r="AA1528" s="210"/>
      <c r="AB1528" s="210"/>
      <c r="AC1528" s="210"/>
      <c r="AD1528" s="210"/>
      <c r="AE1528" s="210"/>
      <c r="AF1528" s="210"/>
      <c r="AG1528" s="210" t="s">
        <v>356</v>
      </c>
      <c r="AH1528" s="210">
        <v>0</v>
      </c>
      <c r="AI1528" s="210"/>
      <c r="AJ1528" s="210"/>
      <c r="AK1528" s="210"/>
      <c r="AL1528" s="210"/>
      <c r="AM1528" s="210"/>
      <c r="AN1528" s="210"/>
      <c r="AO1528" s="210"/>
      <c r="AP1528" s="210"/>
      <c r="AQ1528" s="210"/>
      <c r="AR1528" s="210"/>
      <c r="AS1528" s="210"/>
      <c r="AT1528" s="210"/>
      <c r="AU1528" s="210"/>
      <c r="AV1528" s="210"/>
      <c r="AW1528" s="210"/>
      <c r="AX1528" s="210"/>
      <c r="AY1528" s="210"/>
      <c r="AZ1528" s="210"/>
      <c r="BA1528" s="210"/>
      <c r="BB1528" s="210"/>
      <c r="BC1528" s="210"/>
      <c r="BD1528" s="210"/>
      <c r="BE1528" s="210"/>
      <c r="BF1528" s="210"/>
      <c r="BG1528" s="210"/>
      <c r="BH1528" s="210"/>
    </row>
    <row r="1529" spans="1:60" ht="22.5" outlineLevel="1" x14ac:dyDescent="0.2">
      <c r="A1529" s="232">
        <v>219</v>
      </c>
      <c r="B1529" s="233" t="s">
        <v>1578</v>
      </c>
      <c r="C1529" s="250" t="s">
        <v>1579</v>
      </c>
      <c r="D1529" s="234" t="s">
        <v>320</v>
      </c>
      <c r="E1529" s="235">
        <v>54</v>
      </c>
      <c r="F1529" s="236"/>
      <c r="G1529" s="237">
        <f>ROUND(E1529*F1529,2)</f>
        <v>0</v>
      </c>
      <c r="H1529" s="236"/>
      <c r="I1529" s="237">
        <f>ROUND(E1529*H1529,2)</f>
        <v>0</v>
      </c>
      <c r="J1529" s="236"/>
      <c r="K1529" s="237">
        <f>ROUND(E1529*J1529,2)</f>
        <v>0</v>
      </c>
      <c r="L1529" s="237">
        <v>21</v>
      </c>
      <c r="M1529" s="237">
        <f>G1529*(1+L1529/100)</f>
        <v>0</v>
      </c>
      <c r="N1529" s="235">
        <v>0</v>
      </c>
      <c r="O1529" s="235">
        <f>ROUND(E1529*N1529,2)</f>
        <v>0</v>
      </c>
      <c r="P1529" s="235">
        <v>0</v>
      </c>
      <c r="Q1529" s="235">
        <f>ROUND(E1529*P1529,2)</f>
        <v>0</v>
      </c>
      <c r="R1529" s="237" t="s">
        <v>1381</v>
      </c>
      <c r="S1529" s="237" t="s">
        <v>302</v>
      </c>
      <c r="T1529" s="238" t="s">
        <v>354</v>
      </c>
      <c r="U1529" s="220">
        <v>0.11</v>
      </c>
      <c r="V1529" s="220">
        <f>ROUND(E1529*U1529,2)</f>
        <v>5.94</v>
      </c>
      <c r="W1529" s="220"/>
      <c r="X1529" s="220" t="s">
        <v>314</v>
      </c>
      <c r="Y1529" s="220" t="s">
        <v>305</v>
      </c>
      <c r="Z1529" s="210"/>
      <c r="AA1529" s="210"/>
      <c r="AB1529" s="210"/>
      <c r="AC1529" s="210"/>
      <c r="AD1529" s="210"/>
      <c r="AE1529" s="210"/>
      <c r="AF1529" s="210"/>
      <c r="AG1529" s="210" t="s">
        <v>642</v>
      </c>
      <c r="AH1529" s="210"/>
      <c r="AI1529" s="210"/>
      <c r="AJ1529" s="210"/>
      <c r="AK1529" s="210"/>
      <c r="AL1529" s="210"/>
      <c r="AM1529" s="210"/>
      <c r="AN1529" s="210"/>
      <c r="AO1529" s="210"/>
      <c r="AP1529" s="210"/>
      <c r="AQ1529" s="210"/>
      <c r="AR1529" s="210"/>
      <c r="AS1529" s="210"/>
      <c r="AT1529" s="210"/>
      <c r="AU1529" s="210"/>
      <c r="AV1529" s="210"/>
      <c r="AW1529" s="210"/>
      <c r="AX1529" s="210"/>
      <c r="AY1529" s="210"/>
      <c r="AZ1529" s="210"/>
      <c r="BA1529" s="210"/>
      <c r="BB1529" s="210"/>
      <c r="BC1529" s="210"/>
      <c r="BD1529" s="210"/>
      <c r="BE1529" s="210"/>
      <c r="BF1529" s="210"/>
      <c r="BG1529" s="210"/>
      <c r="BH1529" s="210"/>
    </row>
    <row r="1530" spans="1:60" outlineLevel="2" x14ac:dyDescent="0.2">
      <c r="A1530" s="217"/>
      <c r="B1530" s="218"/>
      <c r="C1530" s="265" t="s">
        <v>1580</v>
      </c>
      <c r="D1530" s="255"/>
      <c r="E1530" s="256">
        <v>3</v>
      </c>
      <c r="F1530" s="220"/>
      <c r="G1530" s="220"/>
      <c r="H1530" s="220"/>
      <c r="I1530" s="220"/>
      <c r="J1530" s="220"/>
      <c r="K1530" s="220"/>
      <c r="L1530" s="220"/>
      <c r="M1530" s="220"/>
      <c r="N1530" s="219"/>
      <c r="O1530" s="219"/>
      <c r="P1530" s="219"/>
      <c r="Q1530" s="219"/>
      <c r="R1530" s="220"/>
      <c r="S1530" s="220"/>
      <c r="T1530" s="220"/>
      <c r="U1530" s="220"/>
      <c r="V1530" s="220"/>
      <c r="W1530" s="220"/>
      <c r="X1530" s="220"/>
      <c r="Y1530" s="220"/>
      <c r="Z1530" s="210"/>
      <c r="AA1530" s="210"/>
      <c r="AB1530" s="210"/>
      <c r="AC1530" s="210"/>
      <c r="AD1530" s="210"/>
      <c r="AE1530" s="210"/>
      <c r="AF1530" s="210"/>
      <c r="AG1530" s="210" t="s">
        <v>356</v>
      </c>
      <c r="AH1530" s="210">
        <v>0</v>
      </c>
      <c r="AI1530" s="210"/>
      <c r="AJ1530" s="210"/>
      <c r="AK1530" s="210"/>
      <c r="AL1530" s="210"/>
      <c r="AM1530" s="210"/>
      <c r="AN1530" s="210"/>
      <c r="AO1530" s="210"/>
      <c r="AP1530" s="210"/>
      <c r="AQ1530" s="210"/>
      <c r="AR1530" s="210"/>
      <c r="AS1530" s="210"/>
      <c r="AT1530" s="210"/>
      <c r="AU1530" s="210"/>
      <c r="AV1530" s="210"/>
      <c r="AW1530" s="210"/>
      <c r="AX1530" s="210"/>
      <c r="AY1530" s="210"/>
      <c r="AZ1530" s="210"/>
      <c r="BA1530" s="210"/>
      <c r="BB1530" s="210"/>
      <c r="BC1530" s="210"/>
      <c r="BD1530" s="210"/>
      <c r="BE1530" s="210"/>
      <c r="BF1530" s="210"/>
      <c r="BG1530" s="210"/>
      <c r="BH1530" s="210"/>
    </row>
    <row r="1531" spans="1:60" outlineLevel="3" x14ac:dyDescent="0.2">
      <c r="A1531" s="217"/>
      <c r="B1531" s="218"/>
      <c r="C1531" s="265" t="s">
        <v>1581</v>
      </c>
      <c r="D1531" s="255"/>
      <c r="E1531" s="256">
        <v>4</v>
      </c>
      <c r="F1531" s="220"/>
      <c r="G1531" s="220"/>
      <c r="H1531" s="220"/>
      <c r="I1531" s="220"/>
      <c r="J1531" s="220"/>
      <c r="K1531" s="220"/>
      <c r="L1531" s="220"/>
      <c r="M1531" s="220"/>
      <c r="N1531" s="219"/>
      <c r="O1531" s="219"/>
      <c r="P1531" s="219"/>
      <c r="Q1531" s="219"/>
      <c r="R1531" s="220"/>
      <c r="S1531" s="220"/>
      <c r="T1531" s="220"/>
      <c r="U1531" s="220"/>
      <c r="V1531" s="220"/>
      <c r="W1531" s="220"/>
      <c r="X1531" s="220"/>
      <c r="Y1531" s="220"/>
      <c r="Z1531" s="210"/>
      <c r="AA1531" s="210"/>
      <c r="AB1531" s="210"/>
      <c r="AC1531" s="210"/>
      <c r="AD1531" s="210"/>
      <c r="AE1531" s="210"/>
      <c r="AF1531" s="210"/>
      <c r="AG1531" s="210" t="s">
        <v>356</v>
      </c>
      <c r="AH1531" s="210">
        <v>0</v>
      </c>
      <c r="AI1531" s="210"/>
      <c r="AJ1531" s="210"/>
      <c r="AK1531" s="210"/>
      <c r="AL1531" s="210"/>
      <c r="AM1531" s="210"/>
      <c r="AN1531" s="210"/>
      <c r="AO1531" s="210"/>
      <c r="AP1531" s="210"/>
      <c r="AQ1531" s="210"/>
      <c r="AR1531" s="210"/>
      <c r="AS1531" s="210"/>
      <c r="AT1531" s="210"/>
      <c r="AU1531" s="210"/>
      <c r="AV1531" s="210"/>
      <c r="AW1531" s="210"/>
      <c r="AX1531" s="210"/>
      <c r="AY1531" s="210"/>
      <c r="AZ1531" s="210"/>
      <c r="BA1531" s="210"/>
      <c r="BB1531" s="210"/>
      <c r="BC1531" s="210"/>
      <c r="BD1531" s="210"/>
      <c r="BE1531" s="210"/>
      <c r="BF1531" s="210"/>
      <c r="BG1531" s="210"/>
      <c r="BH1531" s="210"/>
    </row>
    <row r="1532" spans="1:60" outlineLevel="3" x14ac:dyDescent="0.2">
      <c r="A1532" s="217"/>
      <c r="B1532" s="218"/>
      <c r="C1532" s="265" t="s">
        <v>1582</v>
      </c>
      <c r="D1532" s="255"/>
      <c r="E1532" s="256">
        <v>2</v>
      </c>
      <c r="F1532" s="220"/>
      <c r="G1532" s="220"/>
      <c r="H1532" s="220"/>
      <c r="I1532" s="220"/>
      <c r="J1532" s="220"/>
      <c r="K1532" s="220"/>
      <c r="L1532" s="220"/>
      <c r="M1532" s="220"/>
      <c r="N1532" s="219"/>
      <c r="O1532" s="219"/>
      <c r="P1532" s="219"/>
      <c r="Q1532" s="219"/>
      <c r="R1532" s="220"/>
      <c r="S1532" s="220"/>
      <c r="T1532" s="220"/>
      <c r="U1532" s="220"/>
      <c r="V1532" s="220"/>
      <c r="W1532" s="220"/>
      <c r="X1532" s="220"/>
      <c r="Y1532" s="220"/>
      <c r="Z1532" s="210"/>
      <c r="AA1532" s="210"/>
      <c r="AB1532" s="210"/>
      <c r="AC1532" s="210"/>
      <c r="AD1532" s="210"/>
      <c r="AE1532" s="210"/>
      <c r="AF1532" s="210"/>
      <c r="AG1532" s="210" t="s">
        <v>356</v>
      </c>
      <c r="AH1532" s="210">
        <v>0</v>
      </c>
      <c r="AI1532" s="210"/>
      <c r="AJ1532" s="210"/>
      <c r="AK1532" s="210"/>
      <c r="AL1532" s="210"/>
      <c r="AM1532" s="210"/>
      <c r="AN1532" s="210"/>
      <c r="AO1532" s="210"/>
      <c r="AP1532" s="210"/>
      <c r="AQ1532" s="210"/>
      <c r="AR1532" s="210"/>
      <c r="AS1532" s="210"/>
      <c r="AT1532" s="210"/>
      <c r="AU1532" s="210"/>
      <c r="AV1532" s="210"/>
      <c r="AW1532" s="210"/>
      <c r="AX1532" s="210"/>
      <c r="AY1532" s="210"/>
      <c r="AZ1532" s="210"/>
      <c r="BA1532" s="210"/>
      <c r="BB1532" s="210"/>
      <c r="BC1532" s="210"/>
      <c r="BD1532" s="210"/>
      <c r="BE1532" s="210"/>
      <c r="BF1532" s="210"/>
      <c r="BG1532" s="210"/>
      <c r="BH1532" s="210"/>
    </row>
    <row r="1533" spans="1:60" outlineLevel="3" x14ac:dyDescent="0.2">
      <c r="A1533" s="217"/>
      <c r="B1533" s="218"/>
      <c r="C1533" s="265" t="s">
        <v>1560</v>
      </c>
      <c r="D1533" s="255"/>
      <c r="E1533" s="256">
        <v>2</v>
      </c>
      <c r="F1533" s="220"/>
      <c r="G1533" s="220"/>
      <c r="H1533" s="220"/>
      <c r="I1533" s="220"/>
      <c r="J1533" s="220"/>
      <c r="K1533" s="220"/>
      <c r="L1533" s="220"/>
      <c r="M1533" s="220"/>
      <c r="N1533" s="219"/>
      <c r="O1533" s="219"/>
      <c r="P1533" s="219"/>
      <c r="Q1533" s="219"/>
      <c r="R1533" s="220"/>
      <c r="S1533" s="220"/>
      <c r="T1533" s="220"/>
      <c r="U1533" s="220"/>
      <c r="V1533" s="220"/>
      <c r="W1533" s="220"/>
      <c r="X1533" s="220"/>
      <c r="Y1533" s="220"/>
      <c r="Z1533" s="210"/>
      <c r="AA1533" s="210"/>
      <c r="AB1533" s="210"/>
      <c r="AC1533" s="210"/>
      <c r="AD1533" s="210"/>
      <c r="AE1533" s="210"/>
      <c r="AF1533" s="210"/>
      <c r="AG1533" s="210" t="s">
        <v>356</v>
      </c>
      <c r="AH1533" s="210">
        <v>0</v>
      </c>
      <c r="AI1533" s="210"/>
      <c r="AJ1533" s="210"/>
      <c r="AK1533" s="210"/>
      <c r="AL1533" s="210"/>
      <c r="AM1533" s="210"/>
      <c r="AN1533" s="210"/>
      <c r="AO1533" s="210"/>
      <c r="AP1533" s="210"/>
      <c r="AQ1533" s="210"/>
      <c r="AR1533" s="210"/>
      <c r="AS1533" s="210"/>
      <c r="AT1533" s="210"/>
      <c r="AU1533" s="210"/>
      <c r="AV1533" s="210"/>
      <c r="AW1533" s="210"/>
      <c r="AX1533" s="210"/>
      <c r="AY1533" s="210"/>
      <c r="AZ1533" s="210"/>
      <c r="BA1533" s="210"/>
      <c r="BB1533" s="210"/>
      <c r="BC1533" s="210"/>
      <c r="BD1533" s="210"/>
      <c r="BE1533" s="210"/>
      <c r="BF1533" s="210"/>
      <c r="BG1533" s="210"/>
      <c r="BH1533" s="210"/>
    </row>
    <row r="1534" spans="1:60" outlineLevel="3" x14ac:dyDescent="0.2">
      <c r="A1534" s="217"/>
      <c r="B1534" s="218"/>
      <c r="C1534" s="265" t="s">
        <v>1032</v>
      </c>
      <c r="D1534" s="255"/>
      <c r="E1534" s="256">
        <v>2</v>
      </c>
      <c r="F1534" s="220"/>
      <c r="G1534" s="220"/>
      <c r="H1534" s="220"/>
      <c r="I1534" s="220"/>
      <c r="J1534" s="220"/>
      <c r="K1534" s="220"/>
      <c r="L1534" s="220"/>
      <c r="M1534" s="220"/>
      <c r="N1534" s="219"/>
      <c r="O1534" s="219"/>
      <c r="P1534" s="219"/>
      <c r="Q1534" s="219"/>
      <c r="R1534" s="220"/>
      <c r="S1534" s="220"/>
      <c r="T1534" s="220"/>
      <c r="U1534" s="220"/>
      <c r="V1534" s="220"/>
      <c r="W1534" s="220"/>
      <c r="X1534" s="220"/>
      <c r="Y1534" s="220"/>
      <c r="Z1534" s="210"/>
      <c r="AA1534" s="210"/>
      <c r="AB1534" s="210"/>
      <c r="AC1534" s="210"/>
      <c r="AD1534" s="210"/>
      <c r="AE1534" s="210"/>
      <c r="AF1534" s="210"/>
      <c r="AG1534" s="210" t="s">
        <v>356</v>
      </c>
      <c r="AH1534" s="210">
        <v>0</v>
      </c>
      <c r="AI1534" s="210"/>
      <c r="AJ1534" s="210"/>
      <c r="AK1534" s="210"/>
      <c r="AL1534" s="210"/>
      <c r="AM1534" s="210"/>
      <c r="AN1534" s="210"/>
      <c r="AO1534" s="210"/>
      <c r="AP1534" s="210"/>
      <c r="AQ1534" s="210"/>
      <c r="AR1534" s="210"/>
      <c r="AS1534" s="210"/>
      <c r="AT1534" s="210"/>
      <c r="AU1534" s="210"/>
      <c r="AV1534" s="210"/>
      <c r="AW1534" s="210"/>
      <c r="AX1534" s="210"/>
      <c r="AY1534" s="210"/>
      <c r="AZ1534" s="210"/>
      <c r="BA1534" s="210"/>
      <c r="BB1534" s="210"/>
      <c r="BC1534" s="210"/>
      <c r="BD1534" s="210"/>
      <c r="BE1534" s="210"/>
      <c r="BF1534" s="210"/>
      <c r="BG1534" s="210"/>
      <c r="BH1534" s="210"/>
    </row>
    <row r="1535" spans="1:60" outlineLevel="3" x14ac:dyDescent="0.2">
      <c r="A1535" s="217"/>
      <c r="B1535" s="218"/>
      <c r="C1535" s="265" t="s">
        <v>1583</v>
      </c>
      <c r="D1535" s="255"/>
      <c r="E1535" s="256">
        <v>2</v>
      </c>
      <c r="F1535" s="220"/>
      <c r="G1535" s="220"/>
      <c r="H1535" s="220"/>
      <c r="I1535" s="220"/>
      <c r="J1535" s="220"/>
      <c r="K1535" s="220"/>
      <c r="L1535" s="220"/>
      <c r="M1535" s="220"/>
      <c r="N1535" s="219"/>
      <c r="O1535" s="219"/>
      <c r="P1535" s="219"/>
      <c r="Q1535" s="219"/>
      <c r="R1535" s="220"/>
      <c r="S1535" s="220"/>
      <c r="T1535" s="220"/>
      <c r="U1535" s="220"/>
      <c r="V1535" s="220"/>
      <c r="W1535" s="220"/>
      <c r="X1535" s="220"/>
      <c r="Y1535" s="220"/>
      <c r="Z1535" s="210"/>
      <c r="AA1535" s="210"/>
      <c r="AB1535" s="210"/>
      <c r="AC1535" s="210"/>
      <c r="AD1535" s="210"/>
      <c r="AE1535" s="210"/>
      <c r="AF1535" s="210"/>
      <c r="AG1535" s="210" t="s">
        <v>356</v>
      </c>
      <c r="AH1535" s="210">
        <v>0</v>
      </c>
      <c r="AI1535" s="210"/>
      <c r="AJ1535" s="210"/>
      <c r="AK1535" s="210"/>
      <c r="AL1535" s="210"/>
      <c r="AM1535" s="210"/>
      <c r="AN1535" s="210"/>
      <c r="AO1535" s="210"/>
      <c r="AP1535" s="210"/>
      <c r="AQ1535" s="210"/>
      <c r="AR1535" s="210"/>
      <c r="AS1535" s="210"/>
      <c r="AT1535" s="210"/>
      <c r="AU1535" s="210"/>
      <c r="AV1535" s="210"/>
      <c r="AW1535" s="210"/>
      <c r="AX1535" s="210"/>
      <c r="AY1535" s="210"/>
      <c r="AZ1535" s="210"/>
      <c r="BA1535" s="210"/>
      <c r="BB1535" s="210"/>
      <c r="BC1535" s="210"/>
      <c r="BD1535" s="210"/>
      <c r="BE1535" s="210"/>
      <c r="BF1535" s="210"/>
      <c r="BG1535" s="210"/>
      <c r="BH1535" s="210"/>
    </row>
    <row r="1536" spans="1:60" outlineLevel="3" x14ac:dyDescent="0.2">
      <c r="A1536" s="217"/>
      <c r="B1536" s="218"/>
      <c r="C1536" s="265" t="s">
        <v>1562</v>
      </c>
      <c r="D1536" s="255"/>
      <c r="E1536" s="256">
        <v>1</v>
      </c>
      <c r="F1536" s="220"/>
      <c r="G1536" s="220"/>
      <c r="H1536" s="220"/>
      <c r="I1536" s="220"/>
      <c r="J1536" s="220"/>
      <c r="K1536" s="220"/>
      <c r="L1536" s="220"/>
      <c r="M1536" s="220"/>
      <c r="N1536" s="219"/>
      <c r="O1536" s="219"/>
      <c r="P1536" s="219"/>
      <c r="Q1536" s="219"/>
      <c r="R1536" s="220"/>
      <c r="S1536" s="220"/>
      <c r="T1536" s="220"/>
      <c r="U1536" s="220"/>
      <c r="V1536" s="220"/>
      <c r="W1536" s="220"/>
      <c r="X1536" s="220"/>
      <c r="Y1536" s="220"/>
      <c r="Z1536" s="210"/>
      <c r="AA1536" s="210"/>
      <c r="AB1536" s="210"/>
      <c r="AC1536" s="210"/>
      <c r="AD1536" s="210"/>
      <c r="AE1536" s="210"/>
      <c r="AF1536" s="210"/>
      <c r="AG1536" s="210" t="s">
        <v>356</v>
      </c>
      <c r="AH1536" s="210">
        <v>0</v>
      </c>
      <c r="AI1536" s="210"/>
      <c r="AJ1536" s="210"/>
      <c r="AK1536" s="210"/>
      <c r="AL1536" s="210"/>
      <c r="AM1536" s="210"/>
      <c r="AN1536" s="210"/>
      <c r="AO1536" s="210"/>
      <c r="AP1536" s="210"/>
      <c r="AQ1536" s="210"/>
      <c r="AR1536" s="210"/>
      <c r="AS1536" s="210"/>
      <c r="AT1536" s="210"/>
      <c r="AU1536" s="210"/>
      <c r="AV1536" s="210"/>
      <c r="AW1536" s="210"/>
      <c r="AX1536" s="210"/>
      <c r="AY1536" s="210"/>
      <c r="AZ1536" s="210"/>
      <c r="BA1536" s="210"/>
      <c r="BB1536" s="210"/>
      <c r="BC1536" s="210"/>
      <c r="BD1536" s="210"/>
      <c r="BE1536" s="210"/>
      <c r="BF1536" s="210"/>
      <c r="BG1536" s="210"/>
      <c r="BH1536" s="210"/>
    </row>
    <row r="1537" spans="1:60" outlineLevel="3" x14ac:dyDescent="0.2">
      <c r="A1537" s="217"/>
      <c r="B1537" s="218"/>
      <c r="C1537" s="265" t="s">
        <v>1584</v>
      </c>
      <c r="D1537" s="255"/>
      <c r="E1537" s="256">
        <v>2</v>
      </c>
      <c r="F1537" s="220"/>
      <c r="G1537" s="220"/>
      <c r="H1537" s="220"/>
      <c r="I1537" s="220"/>
      <c r="J1537" s="220"/>
      <c r="K1537" s="220"/>
      <c r="L1537" s="220"/>
      <c r="M1537" s="220"/>
      <c r="N1537" s="219"/>
      <c r="O1537" s="219"/>
      <c r="P1537" s="219"/>
      <c r="Q1537" s="219"/>
      <c r="R1537" s="220"/>
      <c r="S1537" s="220"/>
      <c r="T1537" s="220"/>
      <c r="U1537" s="220"/>
      <c r="V1537" s="220"/>
      <c r="W1537" s="220"/>
      <c r="X1537" s="220"/>
      <c r="Y1537" s="220"/>
      <c r="Z1537" s="210"/>
      <c r="AA1537" s="210"/>
      <c r="AB1537" s="210"/>
      <c r="AC1537" s="210"/>
      <c r="AD1537" s="210"/>
      <c r="AE1537" s="210"/>
      <c r="AF1537" s="210"/>
      <c r="AG1537" s="210" t="s">
        <v>356</v>
      </c>
      <c r="AH1537" s="210">
        <v>0</v>
      </c>
      <c r="AI1537" s="210"/>
      <c r="AJ1537" s="210"/>
      <c r="AK1537" s="210"/>
      <c r="AL1537" s="210"/>
      <c r="AM1537" s="210"/>
      <c r="AN1537" s="210"/>
      <c r="AO1537" s="210"/>
      <c r="AP1537" s="210"/>
      <c r="AQ1537" s="210"/>
      <c r="AR1537" s="210"/>
      <c r="AS1537" s="210"/>
      <c r="AT1537" s="210"/>
      <c r="AU1537" s="210"/>
      <c r="AV1537" s="210"/>
      <c r="AW1537" s="210"/>
      <c r="AX1537" s="210"/>
      <c r="AY1537" s="210"/>
      <c r="AZ1537" s="210"/>
      <c r="BA1537" s="210"/>
      <c r="BB1537" s="210"/>
      <c r="BC1537" s="210"/>
      <c r="BD1537" s="210"/>
      <c r="BE1537" s="210"/>
      <c r="BF1537" s="210"/>
      <c r="BG1537" s="210"/>
      <c r="BH1537" s="210"/>
    </row>
    <row r="1538" spans="1:60" outlineLevel="3" x14ac:dyDescent="0.2">
      <c r="A1538" s="217"/>
      <c r="B1538" s="218"/>
      <c r="C1538" s="265" t="s">
        <v>1585</v>
      </c>
      <c r="D1538" s="255"/>
      <c r="E1538" s="256">
        <v>4</v>
      </c>
      <c r="F1538" s="220"/>
      <c r="G1538" s="220"/>
      <c r="H1538" s="220"/>
      <c r="I1538" s="220"/>
      <c r="J1538" s="220"/>
      <c r="K1538" s="220"/>
      <c r="L1538" s="220"/>
      <c r="M1538" s="220"/>
      <c r="N1538" s="219"/>
      <c r="O1538" s="219"/>
      <c r="P1538" s="219"/>
      <c r="Q1538" s="219"/>
      <c r="R1538" s="220"/>
      <c r="S1538" s="220"/>
      <c r="T1538" s="220"/>
      <c r="U1538" s="220"/>
      <c r="V1538" s="220"/>
      <c r="W1538" s="220"/>
      <c r="X1538" s="220"/>
      <c r="Y1538" s="220"/>
      <c r="Z1538" s="210"/>
      <c r="AA1538" s="210"/>
      <c r="AB1538" s="210"/>
      <c r="AC1538" s="210"/>
      <c r="AD1538" s="210"/>
      <c r="AE1538" s="210"/>
      <c r="AF1538" s="210"/>
      <c r="AG1538" s="210" t="s">
        <v>356</v>
      </c>
      <c r="AH1538" s="210">
        <v>0</v>
      </c>
      <c r="AI1538" s="210"/>
      <c r="AJ1538" s="210"/>
      <c r="AK1538" s="210"/>
      <c r="AL1538" s="210"/>
      <c r="AM1538" s="210"/>
      <c r="AN1538" s="210"/>
      <c r="AO1538" s="210"/>
      <c r="AP1538" s="210"/>
      <c r="AQ1538" s="210"/>
      <c r="AR1538" s="210"/>
      <c r="AS1538" s="210"/>
      <c r="AT1538" s="210"/>
      <c r="AU1538" s="210"/>
      <c r="AV1538" s="210"/>
      <c r="AW1538" s="210"/>
      <c r="AX1538" s="210"/>
      <c r="AY1538" s="210"/>
      <c r="AZ1538" s="210"/>
      <c r="BA1538" s="210"/>
      <c r="BB1538" s="210"/>
      <c r="BC1538" s="210"/>
      <c r="BD1538" s="210"/>
      <c r="BE1538" s="210"/>
      <c r="BF1538" s="210"/>
      <c r="BG1538" s="210"/>
      <c r="BH1538" s="210"/>
    </row>
    <row r="1539" spans="1:60" outlineLevel="3" x14ac:dyDescent="0.2">
      <c r="A1539" s="217"/>
      <c r="B1539" s="218"/>
      <c r="C1539" s="265" t="s">
        <v>1586</v>
      </c>
      <c r="D1539" s="255"/>
      <c r="E1539" s="256">
        <v>2</v>
      </c>
      <c r="F1539" s="220"/>
      <c r="G1539" s="220"/>
      <c r="H1539" s="220"/>
      <c r="I1539" s="220"/>
      <c r="J1539" s="220"/>
      <c r="K1539" s="220"/>
      <c r="L1539" s="220"/>
      <c r="M1539" s="220"/>
      <c r="N1539" s="219"/>
      <c r="O1539" s="219"/>
      <c r="P1539" s="219"/>
      <c r="Q1539" s="219"/>
      <c r="R1539" s="220"/>
      <c r="S1539" s="220"/>
      <c r="T1539" s="220"/>
      <c r="U1539" s="220"/>
      <c r="V1539" s="220"/>
      <c r="W1539" s="220"/>
      <c r="X1539" s="220"/>
      <c r="Y1539" s="220"/>
      <c r="Z1539" s="210"/>
      <c r="AA1539" s="210"/>
      <c r="AB1539" s="210"/>
      <c r="AC1539" s="210"/>
      <c r="AD1539" s="210"/>
      <c r="AE1539" s="210"/>
      <c r="AF1539" s="210"/>
      <c r="AG1539" s="210" t="s">
        <v>356</v>
      </c>
      <c r="AH1539" s="210">
        <v>0</v>
      </c>
      <c r="AI1539" s="210"/>
      <c r="AJ1539" s="210"/>
      <c r="AK1539" s="210"/>
      <c r="AL1539" s="210"/>
      <c r="AM1539" s="210"/>
      <c r="AN1539" s="210"/>
      <c r="AO1539" s="210"/>
      <c r="AP1539" s="210"/>
      <c r="AQ1539" s="210"/>
      <c r="AR1539" s="210"/>
      <c r="AS1539" s="210"/>
      <c r="AT1539" s="210"/>
      <c r="AU1539" s="210"/>
      <c r="AV1539" s="210"/>
      <c r="AW1539" s="210"/>
      <c r="AX1539" s="210"/>
      <c r="AY1539" s="210"/>
      <c r="AZ1539" s="210"/>
      <c r="BA1539" s="210"/>
      <c r="BB1539" s="210"/>
      <c r="BC1539" s="210"/>
      <c r="BD1539" s="210"/>
      <c r="BE1539" s="210"/>
      <c r="BF1539" s="210"/>
      <c r="BG1539" s="210"/>
      <c r="BH1539" s="210"/>
    </row>
    <row r="1540" spans="1:60" outlineLevel="3" x14ac:dyDescent="0.2">
      <c r="A1540" s="217"/>
      <c r="B1540" s="218"/>
      <c r="C1540" s="265" t="s">
        <v>1587</v>
      </c>
      <c r="D1540" s="255"/>
      <c r="E1540" s="256">
        <v>2</v>
      </c>
      <c r="F1540" s="220"/>
      <c r="G1540" s="220"/>
      <c r="H1540" s="220"/>
      <c r="I1540" s="220"/>
      <c r="J1540" s="220"/>
      <c r="K1540" s="220"/>
      <c r="L1540" s="220"/>
      <c r="M1540" s="220"/>
      <c r="N1540" s="219"/>
      <c r="O1540" s="219"/>
      <c r="P1540" s="219"/>
      <c r="Q1540" s="219"/>
      <c r="R1540" s="220"/>
      <c r="S1540" s="220"/>
      <c r="T1540" s="220"/>
      <c r="U1540" s="220"/>
      <c r="V1540" s="220"/>
      <c r="W1540" s="220"/>
      <c r="X1540" s="220"/>
      <c r="Y1540" s="220"/>
      <c r="Z1540" s="210"/>
      <c r="AA1540" s="210"/>
      <c r="AB1540" s="210"/>
      <c r="AC1540" s="210"/>
      <c r="AD1540" s="210"/>
      <c r="AE1540" s="210"/>
      <c r="AF1540" s="210"/>
      <c r="AG1540" s="210" t="s">
        <v>356</v>
      </c>
      <c r="AH1540" s="210">
        <v>0</v>
      </c>
      <c r="AI1540" s="210"/>
      <c r="AJ1540" s="210"/>
      <c r="AK1540" s="210"/>
      <c r="AL1540" s="210"/>
      <c r="AM1540" s="210"/>
      <c r="AN1540" s="210"/>
      <c r="AO1540" s="210"/>
      <c r="AP1540" s="210"/>
      <c r="AQ1540" s="210"/>
      <c r="AR1540" s="210"/>
      <c r="AS1540" s="210"/>
      <c r="AT1540" s="210"/>
      <c r="AU1540" s="210"/>
      <c r="AV1540" s="210"/>
      <c r="AW1540" s="210"/>
      <c r="AX1540" s="210"/>
      <c r="AY1540" s="210"/>
      <c r="AZ1540" s="210"/>
      <c r="BA1540" s="210"/>
      <c r="BB1540" s="210"/>
      <c r="BC1540" s="210"/>
      <c r="BD1540" s="210"/>
      <c r="BE1540" s="210"/>
      <c r="BF1540" s="210"/>
      <c r="BG1540" s="210"/>
      <c r="BH1540" s="210"/>
    </row>
    <row r="1541" spans="1:60" outlineLevel="3" x14ac:dyDescent="0.2">
      <c r="A1541" s="217"/>
      <c r="B1541" s="218"/>
      <c r="C1541" s="265" t="s">
        <v>1588</v>
      </c>
      <c r="D1541" s="255"/>
      <c r="E1541" s="256">
        <v>3</v>
      </c>
      <c r="F1541" s="220"/>
      <c r="G1541" s="220"/>
      <c r="H1541" s="220"/>
      <c r="I1541" s="220"/>
      <c r="J1541" s="220"/>
      <c r="K1541" s="220"/>
      <c r="L1541" s="220"/>
      <c r="M1541" s="220"/>
      <c r="N1541" s="219"/>
      <c r="O1541" s="219"/>
      <c r="P1541" s="219"/>
      <c r="Q1541" s="219"/>
      <c r="R1541" s="220"/>
      <c r="S1541" s="220"/>
      <c r="T1541" s="220"/>
      <c r="U1541" s="220"/>
      <c r="V1541" s="220"/>
      <c r="W1541" s="220"/>
      <c r="X1541" s="220"/>
      <c r="Y1541" s="220"/>
      <c r="Z1541" s="210"/>
      <c r="AA1541" s="210"/>
      <c r="AB1541" s="210"/>
      <c r="AC1541" s="210"/>
      <c r="AD1541" s="210"/>
      <c r="AE1541" s="210"/>
      <c r="AF1541" s="210"/>
      <c r="AG1541" s="210" t="s">
        <v>356</v>
      </c>
      <c r="AH1541" s="210">
        <v>0</v>
      </c>
      <c r="AI1541" s="210"/>
      <c r="AJ1541" s="210"/>
      <c r="AK1541" s="210"/>
      <c r="AL1541" s="210"/>
      <c r="AM1541" s="210"/>
      <c r="AN1541" s="210"/>
      <c r="AO1541" s="210"/>
      <c r="AP1541" s="210"/>
      <c r="AQ1541" s="210"/>
      <c r="AR1541" s="210"/>
      <c r="AS1541" s="210"/>
      <c r="AT1541" s="210"/>
      <c r="AU1541" s="210"/>
      <c r="AV1541" s="210"/>
      <c r="AW1541" s="210"/>
      <c r="AX1541" s="210"/>
      <c r="AY1541" s="210"/>
      <c r="AZ1541" s="210"/>
      <c r="BA1541" s="210"/>
      <c r="BB1541" s="210"/>
      <c r="BC1541" s="210"/>
      <c r="BD1541" s="210"/>
      <c r="BE1541" s="210"/>
      <c r="BF1541" s="210"/>
      <c r="BG1541" s="210"/>
      <c r="BH1541" s="210"/>
    </row>
    <row r="1542" spans="1:60" outlineLevel="3" x14ac:dyDescent="0.2">
      <c r="A1542" s="217"/>
      <c r="B1542" s="218"/>
      <c r="C1542" s="265" t="s">
        <v>1589</v>
      </c>
      <c r="D1542" s="255"/>
      <c r="E1542" s="256">
        <v>4</v>
      </c>
      <c r="F1542" s="220"/>
      <c r="G1542" s="220"/>
      <c r="H1542" s="220"/>
      <c r="I1542" s="220"/>
      <c r="J1542" s="220"/>
      <c r="K1542" s="220"/>
      <c r="L1542" s="220"/>
      <c r="M1542" s="220"/>
      <c r="N1542" s="219"/>
      <c r="O1542" s="219"/>
      <c r="P1542" s="219"/>
      <c r="Q1542" s="219"/>
      <c r="R1542" s="220"/>
      <c r="S1542" s="220"/>
      <c r="T1542" s="220"/>
      <c r="U1542" s="220"/>
      <c r="V1542" s="220"/>
      <c r="W1542" s="220"/>
      <c r="X1542" s="220"/>
      <c r="Y1542" s="220"/>
      <c r="Z1542" s="210"/>
      <c r="AA1542" s="210"/>
      <c r="AB1542" s="210"/>
      <c r="AC1542" s="210"/>
      <c r="AD1542" s="210"/>
      <c r="AE1542" s="210"/>
      <c r="AF1542" s="210"/>
      <c r="AG1542" s="210" t="s">
        <v>356</v>
      </c>
      <c r="AH1542" s="210">
        <v>0</v>
      </c>
      <c r="AI1542" s="210"/>
      <c r="AJ1542" s="210"/>
      <c r="AK1542" s="210"/>
      <c r="AL1542" s="210"/>
      <c r="AM1542" s="210"/>
      <c r="AN1542" s="210"/>
      <c r="AO1542" s="210"/>
      <c r="AP1542" s="210"/>
      <c r="AQ1542" s="210"/>
      <c r="AR1542" s="210"/>
      <c r="AS1542" s="210"/>
      <c r="AT1542" s="210"/>
      <c r="AU1542" s="210"/>
      <c r="AV1542" s="210"/>
      <c r="AW1542" s="210"/>
      <c r="AX1542" s="210"/>
      <c r="AY1542" s="210"/>
      <c r="AZ1542" s="210"/>
      <c r="BA1542" s="210"/>
      <c r="BB1542" s="210"/>
      <c r="BC1542" s="210"/>
      <c r="BD1542" s="210"/>
      <c r="BE1542" s="210"/>
      <c r="BF1542" s="210"/>
      <c r="BG1542" s="210"/>
      <c r="BH1542" s="210"/>
    </row>
    <row r="1543" spans="1:60" outlineLevel="3" x14ac:dyDescent="0.2">
      <c r="A1543" s="217"/>
      <c r="B1543" s="218"/>
      <c r="C1543" s="265" t="s">
        <v>1590</v>
      </c>
      <c r="D1543" s="255"/>
      <c r="E1543" s="256">
        <v>2</v>
      </c>
      <c r="F1543" s="220"/>
      <c r="G1543" s="220"/>
      <c r="H1543" s="220"/>
      <c r="I1543" s="220"/>
      <c r="J1543" s="220"/>
      <c r="K1543" s="220"/>
      <c r="L1543" s="220"/>
      <c r="M1543" s="220"/>
      <c r="N1543" s="219"/>
      <c r="O1543" s="219"/>
      <c r="P1543" s="219"/>
      <c r="Q1543" s="219"/>
      <c r="R1543" s="220"/>
      <c r="S1543" s="220"/>
      <c r="T1543" s="220"/>
      <c r="U1543" s="220"/>
      <c r="V1543" s="220"/>
      <c r="W1543" s="220"/>
      <c r="X1543" s="220"/>
      <c r="Y1543" s="220"/>
      <c r="Z1543" s="210"/>
      <c r="AA1543" s="210"/>
      <c r="AB1543" s="210"/>
      <c r="AC1543" s="210"/>
      <c r="AD1543" s="210"/>
      <c r="AE1543" s="210"/>
      <c r="AF1543" s="210"/>
      <c r="AG1543" s="210" t="s">
        <v>356</v>
      </c>
      <c r="AH1543" s="210">
        <v>0</v>
      </c>
      <c r="AI1543" s="210"/>
      <c r="AJ1543" s="210"/>
      <c r="AK1543" s="210"/>
      <c r="AL1543" s="210"/>
      <c r="AM1543" s="210"/>
      <c r="AN1543" s="210"/>
      <c r="AO1543" s="210"/>
      <c r="AP1543" s="210"/>
      <c r="AQ1543" s="210"/>
      <c r="AR1543" s="210"/>
      <c r="AS1543" s="210"/>
      <c r="AT1543" s="210"/>
      <c r="AU1543" s="210"/>
      <c r="AV1543" s="210"/>
      <c r="AW1543" s="210"/>
      <c r="AX1543" s="210"/>
      <c r="AY1543" s="210"/>
      <c r="AZ1543" s="210"/>
      <c r="BA1543" s="210"/>
      <c r="BB1543" s="210"/>
      <c r="BC1543" s="210"/>
      <c r="BD1543" s="210"/>
      <c r="BE1543" s="210"/>
      <c r="BF1543" s="210"/>
      <c r="BG1543" s="210"/>
      <c r="BH1543" s="210"/>
    </row>
    <row r="1544" spans="1:60" outlineLevel="3" x14ac:dyDescent="0.2">
      <c r="A1544" s="217"/>
      <c r="B1544" s="218"/>
      <c r="C1544" s="265" t="s">
        <v>1591</v>
      </c>
      <c r="D1544" s="255"/>
      <c r="E1544" s="256">
        <v>2</v>
      </c>
      <c r="F1544" s="220"/>
      <c r="G1544" s="220"/>
      <c r="H1544" s="220"/>
      <c r="I1544" s="220"/>
      <c r="J1544" s="220"/>
      <c r="K1544" s="220"/>
      <c r="L1544" s="220"/>
      <c r="M1544" s="220"/>
      <c r="N1544" s="219"/>
      <c r="O1544" s="219"/>
      <c r="P1544" s="219"/>
      <c r="Q1544" s="219"/>
      <c r="R1544" s="220"/>
      <c r="S1544" s="220"/>
      <c r="T1544" s="220"/>
      <c r="U1544" s="220"/>
      <c r="V1544" s="220"/>
      <c r="W1544" s="220"/>
      <c r="X1544" s="220"/>
      <c r="Y1544" s="220"/>
      <c r="Z1544" s="210"/>
      <c r="AA1544" s="210"/>
      <c r="AB1544" s="210"/>
      <c r="AC1544" s="210"/>
      <c r="AD1544" s="210"/>
      <c r="AE1544" s="210"/>
      <c r="AF1544" s="210"/>
      <c r="AG1544" s="210" t="s">
        <v>356</v>
      </c>
      <c r="AH1544" s="210">
        <v>0</v>
      </c>
      <c r="AI1544" s="210"/>
      <c r="AJ1544" s="210"/>
      <c r="AK1544" s="210"/>
      <c r="AL1544" s="210"/>
      <c r="AM1544" s="210"/>
      <c r="AN1544" s="210"/>
      <c r="AO1544" s="210"/>
      <c r="AP1544" s="210"/>
      <c r="AQ1544" s="210"/>
      <c r="AR1544" s="210"/>
      <c r="AS1544" s="210"/>
      <c r="AT1544" s="210"/>
      <c r="AU1544" s="210"/>
      <c r="AV1544" s="210"/>
      <c r="AW1544" s="210"/>
      <c r="AX1544" s="210"/>
      <c r="AY1544" s="210"/>
      <c r="AZ1544" s="210"/>
      <c r="BA1544" s="210"/>
      <c r="BB1544" s="210"/>
      <c r="BC1544" s="210"/>
      <c r="BD1544" s="210"/>
      <c r="BE1544" s="210"/>
      <c r="BF1544" s="210"/>
      <c r="BG1544" s="210"/>
      <c r="BH1544" s="210"/>
    </row>
    <row r="1545" spans="1:60" outlineLevel="3" x14ac:dyDescent="0.2">
      <c r="A1545" s="217"/>
      <c r="B1545" s="218"/>
      <c r="C1545" s="265" t="s">
        <v>1592</v>
      </c>
      <c r="D1545" s="255"/>
      <c r="E1545" s="256">
        <v>3</v>
      </c>
      <c r="F1545" s="220"/>
      <c r="G1545" s="220"/>
      <c r="H1545" s="220"/>
      <c r="I1545" s="220"/>
      <c r="J1545" s="220"/>
      <c r="K1545" s="220"/>
      <c r="L1545" s="220"/>
      <c r="M1545" s="220"/>
      <c r="N1545" s="219"/>
      <c r="O1545" s="219"/>
      <c r="P1545" s="219"/>
      <c r="Q1545" s="219"/>
      <c r="R1545" s="220"/>
      <c r="S1545" s="220"/>
      <c r="T1545" s="220"/>
      <c r="U1545" s="220"/>
      <c r="V1545" s="220"/>
      <c r="W1545" s="220"/>
      <c r="X1545" s="220"/>
      <c r="Y1545" s="220"/>
      <c r="Z1545" s="210"/>
      <c r="AA1545" s="210"/>
      <c r="AB1545" s="210"/>
      <c r="AC1545" s="210"/>
      <c r="AD1545" s="210"/>
      <c r="AE1545" s="210"/>
      <c r="AF1545" s="210"/>
      <c r="AG1545" s="210" t="s">
        <v>356</v>
      </c>
      <c r="AH1545" s="210">
        <v>0</v>
      </c>
      <c r="AI1545" s="210"/>
      <c r="AJ1545" s="210"/>
      <c r="AK1545" s="210"/>
      <c r="AL1545" s="210"/>
      <c r="AM1545" s="210"/>
      <c r="AN1545" s="210"/>
      <c r="AO1545" s="210"/>
      <c r="AP1545" s="210"/>
      <c r="AQ1545" s="210"/>
      <c r="AR1545" s="210"/>
      <c r="AS1545" s="210"/>
      <c r="AT1545" s="210"/>
      <c r="AU1545" s="210"/>
      <c r="AV1545" s="210"/>
      <c r="AW1545" s="210"/>
      <c r="AX1545" s="210"/>
      <c r="AY1545" s="210"/>
      <c r="AZ1545" s="210"/>
      <c r="BA1545" s="210"/>
      <c r="BB1545" s="210"/>
      <c r="BC1545" s="210"/>
      <c r="BD1545" s="210"/>
      <c r="BE1545" s="210"/>
      <c r="BF1545" s="210"/>
      <c r="BG1545" s="210"/>
      <c r="BH1545" s="210"/>
    </row>
    <row r="1546" spans="1:60" outlineLevel="3" x14ac:dyDescent="0.2">
      <c r="A1546" s="217"/>
      <c r="B1546" s="218"/>
      <c r="C1546" s="265" t="s">
        <v>1593</v>
      </c>
      <c r="D1546" s="255"/>
      <c r="E1546" s="256">
        <v>3</v>
      </c>
      <c r="F1546" s="220"/>
      <c r="G1546" s="220"/>
      <c r="H1546" s="220"/>
      <c r="I1546" s="220"/>
      <c r="J1546" s="220"/>
      <c r="K1546" s="220"/>
      <c r="L1546" s="220"/>
      <c r="M1546" s="220"/>
      <c r="N1546" s="219"/>
      <c r="O1546" s="219"/>
      <c r="P1546" s="219"/>
      <c r="Q1546" s="219"/>
      <c r="R1546" s="220"/>
      <c r="S1546" s="220"/>
      <c r="T1546" s="220"/>
      <c r="U1546" s="220"/>
      <c r="V1546" s="220"/>
      <c r="W1546" s="220"/>
      <c r="X1546" s="220"/>
      <c r="Y1546" s="220"/>
      <c r="Z1546" s="210"/>
      <c r="AA1546" s="210"/>
      <c r="AB1546" s="210"/>
      <c r="AC1546" s="210"/>
      <c r="AD1546" s="210"/>
      <c r="AE1546" s="210"/>
      <c r="AF1546" s="210"/>
      <c r="AG1546" s="210" t="s">
        <v>356</v>
      </c>
      <c r="AH1546" s="210">
        <v>0</v>
      </c>
      <c r="AI1546" s="210"/>
      <c r="AJ1546" s="210"/>
      <c r="AK1546" s="210"/>
      <c r="AL1546" s="210"/>
      <c r="AM1546" s="210"/>
      <c r="AN1546" s="210"/>
      <c r="AO1546" s="210"/>
      <c r="AP1546" s="210"/>
      <c r="AQ1546" s="210"/>
      <c r="AR1546" s="210"/>
      <c r="AS1546" s="210"/>
      <c r="AT1546" s="210"/>
      <c r="AU1546" s="210"/>
      <c r="AV1546" s="210"/>
      <c r="AW1546" s="210"/>
      <c r="AX1546" s="210"/>
      <c r="AY1546" s="210"/>
      <c r="AZ1546" s="210"/>
      <c r="BA1546" s="210"/>
      <c r="BB1546" s="210"/>
      <c r="BC1546" s="210"/>
      <c r="BD1546" s="210"/>
      <c r="BE1546" s="210"/>
      <c r="BF1546" s="210"/>
      <c r="BG1546" s="210"/>
      <c r="BH1546" s="210"/>
    </row>
    <row r="1547" spans="1:60" outlineLevel="3" x14ac:dyDescent="0.2">
      <c r="A1547" s="217"/>
      <c r="B1547" s="218"/>
      <c r="C1547" s="265" t="s">
        <v>1573</v>
      </c>
      <c r="D1547" s="255"/>
      <c r="E1547" s="256">
        <v>1</v>
      </c>
      <c r="F1547" s="220"/>
      <c r="G1547" s="220"/>
      <c r="H1547" s="220"/>
      <c r="I1547" s="220"/>
      <c r="J1547" s="220"/>
      <c r="K1547" s="220"/>
      <c r="L1547" s="220"/>
      <c r="M1547" s="220"/>
      <c r="N1547" s="219"/>
      <c r="O1547" s="219"/>
      <c r="P1547" s="219"/>
      <c r="Q1547" s="219"/>
      <c r="R1547" s="220"/>
      <c r="S1547" s="220"/>
      <c r="T1547" s="220"/>
      <c r="U1547" s="220"/>
      <c r="V1547" s="220"/>
      <c r="W1547" s="220"/>
      <c r="X1547" s="220"/>
      <c r="Y1547" s="220"/>
      <c r="Z1547" s="210"/>
      <c r="AA1547" s="210"/>
      <c r="AB1547" s="210"/>
      <c r="AC1547" s="210"/>
      <c r="AD1547" s="210"/>
      <c r="AE1547" s="210"/>
      <c r="AF1547" s="210"/>
      <c r="AG1547" s="210" t="s">
        <v>356</v>
      </c>
      <c r="AH1547" s="210">
        <v>0</v>
      </c>
      <c r="AI1547" s="210"/>
      <c r="AJ1547" s="210"/>
      <c r="AK1547" s="210"/>
      <c r="AL1547" s="210"/>
      <c r="AM1547" s="210"/>
      <c r="AN1547" s="210"/>
      <c r="AO1547" s="210"/>
      <c r="AP1547" s="210"/>
      <c r="AQ1547" s="210"/>
      <c r="AR1547" s="210"/>
      <c r="AS1547" s="210"/>
      <c r="AT1547" s="210"/>
      <c r="AU1547" s="210"/>
      <c r="AV1547" s="210"/>
      <c r="AW1547" s="210"/>
      <c r="AX1547" s="210"/>
      <c r="AY1547" s="210"/>
      <c r="AZ1547" s="210"/>
      <c r="BA1547" s="210"/>
      <c r="BB1547" s="210"/>
      <c r="BC1547" s="210"/>
      <c r="BD1547" s="210"/>
      <c r="BE1547" s="210"/>
      <c r="BF1547" s="210"/>
      <c r="BG1547" s="210"/>
      <c r="BH1547" s="210"/>
    </row>
    <row r="1548" spans="1:60" outlineLevel="3" x14ac:dyDescent="0.2">
      <c r="A1548" s="217"/>
      <c r="B1548" s="218"/>
      <c r="C1548" s="265" t="s">
        <v>1594</v>
      </c>
      <c r="D1548" s="255"/>
      <c r="E1548" s="256">
        <v>2</v>
      </c>
      <c r="F1548" s="220"/>
      <c r="G1548" s="220"/>
      <c r="H1548" s="220"/>
      <c r="I1548" s="220"/>
      <c r="J1548" s="220"/>
      <c r="K1548" s="220"/>
      <c r="L1548" s="220"/>
      <c r="M1548" s="220"/>
      <c r="N1548" s="219"/>
      <c r="O1548" s="219"/>
      <c r="P1548" s="219"/>
      <c r="Q1548" s="219"/>
      <c r="R1548" s="220"/>
      <c r="S1548" s="220"/>
      <c r="T1548" s="220"/>
      <c r="U1548" s="220"/>
      <c r="V1548" s="220"/>
      <c r="W1548" s="220"/>
      <c r="X1548" s="220"/>
      <c r="Y1548" s="220"/>
      <c r="Z1548" s="210"/>
      <c r="AA1548" s="210"/>
      <c r="AB1548" s="210"/>
      <c r="AC1548" s="210"/>
      <c r="AD1548" s="210"/>
      <c r="AE1548" s="210"/>
      <c r="AF1548" s="210"/>
      <c r="AG1548" s="210" t="s">
        <v>356</v>
      </c>
      <c r="AH1548" s="210">
        <v>0</v>
      </c>
      <c r="AI1548" s="210"/>
      <c r="AJ1548" s="210"/>
      <c r="AK1548" s="210"/>
      <c r="AL1548" s="210"/>
      <c r="AM1548" s="210"/>
      <c r="AN1548" s="210"/>
      <c r="AO1548" s="210"/>
      <c r="AP1548" s="210"/>
      <c r="AQ1548" s="210"/>
      <c r="AR1548" s="210"/>
      <c r="AS1548" s="210"/>
      <c r="AT1548" s="210"/>
      <c r="AU1548" s="210"/>
      <c r="AV1548" s="210"/>
      <c r="AW1548" s="210"/>
      <c r="AX1548" s="210"/>
      <c r="AY1548" s="210"/>
      <c r="AZ1548" s="210"/>
      <c r="BA1548" s="210"/>
      <c r="BB1548" s="210"/>
      <c r="BC1548" s="210"/>
      <c r="BD1548" s="210"/>
      <c r="BE1548" s="210"/>
      <c r="BF1548" s="210"/>
      <c r="BG1548" s="210"/>
      <c r="BH1548" s="210"/>
    </row>
    <row r="1549" spans="1:60" outlineLevel="3" x14ac:dyDescent="0.2">
      <c r="A1549" s="217"/>
      <c r="B1549" s="218"/>
      <c r="C1549" s="265" t="s">
        <v>1575</v>
      </c>
      <c r="D1549" s="255"/>
      <c r="E1549" s="256">
        <v>2</v>
      </c>
      <c r="F1549" s="220"/>
      <c r="G1549" s="220"/>
      <c r="H1549" s="220"/>
      <c r="I1549" s="220"/>
      <c r="J1549" s="220"/>
      <c r="K1549" s="220"/>
      <c r="L1549" s="220"/>
      <c r="M1549" s="220"/>
      <c r="N1549" s="219"/>
      <c r="O1549" s="219"/>
      <c r="P1549" s="219"/>
      <c r="Q1549" s="219"/>
      <c r="R1549" s="220"/>
      <c r="S1549" s="220"/>
      <c r="T1549" s="220"/>
      <c r="U1549" s="220"/>
      <c r="V1549" s="220"/>
      <c r="W1549" s="220"/>
      <c r="X1549" s="220"/>
      <c r="Y1549" s="220"/>
      <c r="Z1549" s="210"/>
      <c r="AA1549" s="210"/>
      <c r="AB1549" s="210"/>
      <c r="AC1549" s="210"/>
      <c r="AD1549" s="210"/>
      <c r="AE1549" s="210"/>
      <c r="AF1549" s="210"/>
      <c r="AG1549" s="210" t="s">
        <v>356</v>
      </c>
      <c r="AH1549" s="210">
        <v>0</v>
      </c>
      <c r="AI1549" s="210"/>
      <c r="AJ1549" s="210"/>
      <c r="AK1549" s="210"/>
      <c r="AL1549" s="210"/>
      <c r="AM1549" s="210"/>
      <c r="AN1549" s="210"/>
      <c r="AO1549" s="210"/>
      <c r="AP1549" s="210"/>
      <c r="AQ1549" s="210"/>
      <c r="AR1549" s="210"/>
      <c r="AS1549" s="210"/>
      <c r="AT1549" s="210"/>
      <c r="AU1549" s="210"/>
      <c r="AV1549" s="210"/>
      <c r="AW1549" s="210"/>
      <c r="AX1549" s="210"/>
      <c r="AY1549" s="210"/>
      <c r="AZ1549" s="210"/>
      <c r="BA1549" s="210"/>
      <c r="BB1549" s="210"/>
      <c r="BC1549" s="210"/>
      <c r="BD1549" s="210"/>
      <c r="BE1549" s="210"/>
      <c r="BF1549" s="210"/>
      <c r="BG1549" s="210"/>
      <c r="BH1549" s="210"/>
    </row>
    <row r="1550" spans="1:60" outlineLevel="3" x14ac:dyDescent="0.2">
      <c r="A1550" s="217"/>
      <c r="B1550" s="218"/>
      <c r="C1550" s="265" t="s">
        <v>1595</v>
      </c>
      <c r="D1550" s="255"/>
      <c r="E1550" s="256">
        <v>2</v>
      </c>
      <c r="F1550" s="220"/>
      <c r="G1550" s="220"/>
      <c r="H1550" s="220"/>
      <c r="I1550" s="220"/>
      <c r="J1550" s="220"/>
      <c r="K1550" s="220"/>
      <c r="L1550" s="220"/>
      <c r="M1550" s="220"/>
      <c r="N1550" s="219"/>
      <c r="O1550" s="219"/>
      <c r="P1550" s="219"/>
      <c r="Q1550" s="219"/>
      <c r="R1550" s="220"/>
      <c r="S1550" s="220"/>
      <c r="T1550" s="220"/>
      <c r="U1550" s="220"/>
      <c r="V1550" s="220"/>
      <c r="W1550" s="220"/>
      <c r="X1550" s="220"/>
      <c r="Y1550" s="220"/>
      <c r="Z1550" s="210"/>
      <c r="AA1550" s="210"/>
      <c r="AB1550" s="210"/>
      <c r="AC1550" s="210"/>
      <c r="AD1550" s="210"/>
      <c r="AE1550" s="210"/>
      <c r="AF1550" s="210"/>
      <c r="AG1550" s="210" t="s">
        <v>356</v>
      </c>
      <c r="AH1550" s="210">
        <v>0</v>
      </c>
      <c r="AI1550" s="210"/>
      <c r="AJ1550" s="210"/>
      <c r="AK1550" s="210"/>
      <c r="AL1550" s="210"/>
      <c r="AM1550" s="210"/>
      <c r="AN1550" s="210"/>
      <c r="AO1550" s="210"/>
      <c r="AP1550" s="210"/>
      <c r="AQ1550" s="210"/>
      <c r="AR1550" s="210"/>
      <c r="AS1550" s="210"/>
      <c r="AT1550" s="210"/>
      <c r="AU1550" s="210"/>
      <c r="AV1550" s="210"/>
      <c r="AW1550" s="210"/>
      <c r="AX1550" s="210"/>
      <c r="AY1550" s="210"/>
      <c r="AZ1550" s="210"/>
      <c r="BA1550" s="210"/>
      <c r="BB1550" s="210"/>
      <c r="BC1550" s="210"/>
      <c r="BD1550" s="210"/>
      <c r="BE1550" s="210"/>
      <c r="BF1550" s="210"/>
      <c r="BG1550" s="210"/>
      <c r="BH1550" s="210"/>
    </row>
    <row r="1551" spans="1:60" outlineLevel="3" x14ac:dyDescent="0.2">
      <c r="A1551" s="217"/>
      <c r="B1551" s="218"/>
      <c r="C1551" s="265" t="s">
        <v>1576</v>
      </c>
      <c r="D1551" s="255"/>
      <c r="E1551" s="256">
        <v>2</v>
      </c>
      <c r="F1551" s="220"/>
      <c r="G1551" s="220"/>
      <c r="H1551" s="220"/>
      <c r="I1551" s="220"/>
      <c r="J1551" s="220"/>
      <c r="K1551" s="220"/>
      <c r="L1551" s="220"/>
      <c r="M1551" s="220"/>
      <c r="N1551" s="219"/>
      <c r="O1551" s="219"/>
      <c r="P1551" s="219"/>
      <c r="Q1551" s="219"/>
      <c r="R1551" s="220"/>
      <c r="S1551" s="220"/>
      <c r="T1551" s="220"/>
      <c r="U1551" s="220"/>
      <c r="V1551" s="220"/>
      <c r="W1551" s="220"/>
      <c r="X1551" s="220"/>
      <c r="Y1551" s="220"/>
      <c r="Z1551" s="210"/>
      <c r="AA1551" s="210"/>
      <c r="AB1551" s="210"/>
      <c r="AC1551" s="210"/>
      <c r="AD1551" s="210"/>
      <c r="AE1551" s="210"/>
      <c r="AF1551" s="210"/>
      <c r="AG1551" s="210" t="s">
        <v>356</v>
      </c>
      <c r="AH1551" s="210">
        <v>0</v>
      </c>
      <c r="AI1551" s="210"/>
      <c r="AJ1551" s="210"/>
      <c r="AK1551" s="210"/>
      <c r="AL1551" s="210"/>
      <c r="AM1551" s="210"/>
      <c r="AN1551" s="210"/>
      <c r="AO1551" s="210"/>
      <c r="AP1551" s="210"/>
      <c r="AQ1551" s="210"/>
      <c r="AR1551" s="210"/>
      <c r="AS1551" s="210"/>
      <c r="AT1551" s="210"/>
      <c r="AU1551" s="210"/>
      <c r="AV1551" s="210"/>
      <c r="AW1551" s="210"/>
      <c r="AX1551" s="210"/>
      <c r="AY1551" s="210"/>
      <c r="AZ1551" s="210"/>
      <c r="BA1551" s="210"/>
      <c r="BB1551" s="210"/>
      <c r="BC1551" s="210"/>
      <c r="BD1551" s="210"/>
      <c r="BE1551" s="210"/>
      <c r="BF1551" s="210"/>
      <c r="BG1551" s="210"/>
      <c r="BH1551" s="210"/>
    </row>
    <row r="1552" spans="1:60" outlineLevel="3" x14ac:dyDescent="0.2">
      <c r="A1552" s="217"/>
      <c r="B1552" s="218"/>
      <c r="C1552" s="265" t="s">
        <v>1577</v>
      </c>
      <c r="D1552" s="255"/>
      <c r="E1552" s="256">
        <v>2</v>
      </c>
      <c r="F1552" s="220"/>
      <c r="G1552" s="220"/>
      <c r="H1552" s="220"/>
      <c r="I1552" s="220"/>
      <c r="J1552" s="220"/>
      <c r="K1552" s="220"/>
      <c r="L1552" s="220"/>
      <c r="M1552" s="220"/>
      <c r="N1552" s="219"/>
      <c r="O1552" s="219"/>
      <c r="P1552" s="219"/>
      <c r="Q1552" s="219"/>
      <c r="R1552" s="220"/>
      <c r="S1552" s="220"/>
      <c r="T1552" s="220"/>
      <c r="U1552" s="220"/>
      <c r="V1552" s="220"/>
      <c r="W1552" s="220"/>
      <c r="X1552" s="220"/>
      <c r="Y1552" s="220"/>
      <c r="Z1552" s="210"/>
      <c r="AA1552" s="210"/>
      <c r="AB1552" s="210"/>
      <c r="AC1552" s="210"/>
      <c r="AD1552" s="210"/>
      <c r="AE1552" s="210"/>
      <c r="AF1552" s="210"/>
      <c r="AG1552" s="210" t="s">
        <v>356</v>
      </c>
      <c r="AH1552" s="210">
        <v>0</v>
      </c>
      <c r="AI1552" s="210"/>
      <c r="AJ1552" s="210"/>
      <c r="AK1552" s="210"/>
      <c r="AL1552" s="210"/>
      <c r="AM1552" s="210"/>
      <c r="AN1552" s="210"/>
      <c r="AO1552" s="210"/>
      <c r="AP1552" s="210"/>
      <c r="AQ1552" s="210"/>
      <c r="AR1552" s="210"/>
      <c r="AS1552" s="210"/>
      <c r="AT1552" s="210"/>
      <c r="AU1552" s="210"/>
      <c r="AV1552" s="210"/>
      <c r="AW1552" s="210"/>
      <c r="AX1552" s="210"/>
      <c r="AY1552" s="210"/>
      <c r="AZ1552" s="210"/>
      <c r="BA1552" s="210"/>
      <c r="BB1552" s="210"/>
      <c r="BC1552" s="210"/>
      <c r="BD1552" s="210"/>
      <c r="BE1552" s="210"/>
      <c r="BF1552" s="210"/>
      <c r="BG1552" s="210"/>
      <c r="BH1552" s="210"/>
    </row>
    <row r="1553" spans="1:60" outlineLevel="1" x14ac:dyDescent="0.2">
      <c r="A1553" s="232">
        <v>220</v>
      </c>
      <c r="B1553" s="233" t="s">
        <v>1596</v>
      </c>
      <c r="C1553" s="250" t="s">
        <v>1597</v>
      </c>
      <c r="D1553" s="234" t="s">
        <v>372</v>
      </c>
      <c r="E1553" s="235">
        <v>360.29039999999998</v>
      </c>
      <c r="F1553" s="236"/>
      <c r="G1553" s="237">
        <f>ROUND(E1553*F1553,2)</f>
        <v>0</v>
      </c>
      <c r="H1553" s="236"/>
      <c r="I1553" s="237">
        <f>ROUND(E1553*H1553,2)</f>
        <v>0</v>
      </c>
      <c r="J1553" s="236"/>
      <c r="K1553" s="237">
        <f>ROUND(E1553*J1553,2)</f>
        <v>0</v>
      </c>
      <c r="L1553" s="237">
        <v>21</v>
      </c>
      <c r="M1553" s="237">
        <f>G1553*(1+L1553/100)</f>
        <v>0</v>
      </c>
      <c r="N1553" s="235">
        <v>0</v>
      </c>
      <c r="O1553" s="235">
        <f>ROUND(E1553*N1553,2)</f>
        <v>0</v>
      </c>
      <c r="P1553" s="235">
        <v>0</v>
      </c>
      <c r="Q1553" s="235">
        <f>ROUND(E1553*P1553,2)</f>
        <v>0</v>
      </c>
      <c r="R1553" s="237" t="s">
        <v>1381</v>
      </c>
      <c r="S1553" s="237" t="s">
        <v>302</v>
      </c>
      <c r="T1553" s="238" t="s">
        <v>354</v>
      </c>
      <c r="U1553" s="220">
        <v>1.252</v>
      </c>
      <c r="V1553" s="220">
        <f>ROUND(E1553*U1553,2)</f>
        <v>451.08</v>
      </c>
      <c r="W1553" s="220"/>
      <c r="X1553" s="220" t="s">
        <v>314</v>
      </c>
      <c r="Y1553" s="220" t="s">
        <v>305</v>
      </c>
      <c r="Z1553" s="210"/>
      <c r="AA1553" s="210"/>
      <c r="AB1553" s="210"/>
      <c r="AC1553" s="210"/>
      <c r="AD1553" s="210"/>
      <c r="AE1553" s="210"/>
      <c r="AF1553" s="210"/>
      <c r="AG1553" s="210" t="s">
        <v>642</v>
      </c>
      <c r="AH1553" s="210"/>
      <c r="AI1553" s="210"/>
      <c r="AJ1553" s="210"/>
      <c r="AK1553" s="210"/>
      <c r="AL1553" s="210"/>
      <c r="AM1553" s="210"/>
      <c r="AN1553" s="210"/>
      <c r="AO1553" s="210"/>
      <c r="AP1553" s="210"/>
      <c r="AQ1553" s="210"/>
      <c r="AR1553" s="210"/>
      <c r="AS1553" s="210"/>
      <c r="AT1553" s="210"/>
      <c r="AU1553" s="210"/>
      <c r="AV1553" s="210"/>
      <c r="AW1553" s="210"/>
      <c r="AX1553" s="210"/>
      <c r="AY1553" s="210"/>
      <c r="AZ1553" s="210"/>
      <c r="BA1553" s="210"/>
      <c r="BB1553" s="210"/>
      <c r="BC1553" s="210"/>
      <c r="BD1553" s="210"/>
      <c r="BE1553" s="210"/>
      <c r="BF1553" s="210"/>
      <c r="BG1553" s="210"/>
      <c r="BH1553" s="210"/>
    </row>
    <row r="1554" spans="1:60" outlineLevel="2" x14ac:dyDescent="0.2">
      <c r="A1554" s="217"/>
      <c r="B1554" s="218"/>
      <c r="C1554" s="266" t="s">
        <v>1598</v>
      </c>
      <c r="D1554" s="263"/>
      <c r="E1554" s="263"/>
      <c r="F1554" s="263"/>
      <c r="G1554" s="263"/>
      <c r="H1554" s="220"/>
      <c r="I1554" s="220"/>
      <c r="J1554" s="220"/>
      <c r="K1554" s="220"/>
      <c r="L1554" s="220"/>
      <c r="M1554" s="220"/>
      <c r="N1554" s="219"/>
      <c r="O1554" s="219"/>
      <c r="P1554" s="219"/>
      <c r="Q1554" s="219"/>
      <c r="R1554" s="220"/>
      <c r="S1554" s="220"/>
      <c r="T1554" s="220"/>
      <c r="U1554" s="220"/>
      <c r="V1554" s="220"/>
      <c r="W1554" s="220"/>
      <c r="X1554" s="220"/>
      <c r="Y1554" s="220"/>
      <c r="Z1554" s="210"/>
      <c r="AA1554" s="210"/>
      <c r="AB1554" s="210"/>
      <c r="AC1554" s="210"/>
      <c r="AD1554" s="210"/>
      <c r="AE1554" s="210"/>
      <c r="AF1554" s="210"/>
      <c r="AG1554" s="210" t="s">
        <v>374</v>
      </c>
      <c r="AH1554" s="210"/>
      <c r="AI1554" s="210"/>
      <c r="AJ1554" s="210"/>
      <c r="AK1554" s="210"/>
      <c r="AL1554" s="210"/>
      <c r="AM1554" s="210"/>
      <c r="AN1554" s="210"/>
      <c r="AO1554" s="210"/>
      <c r="AP1554" s="210"/>
      <c r="AQ1554" s="210"/>
      <c r="AR1554" s="210"/>
      <c r="AS1554" s="210"/>
      <c r="AT1554" s="210"/>
      <c r="AU1554" s="210"/>
      <c r="AV1554" s="210"/>
      <c r="AW1554" s="210"/>
      <c r="AX1554" s="210"/>
      <c r="AY1554" s="210"/>
      <c r="AZ1554" s="210"/>
      <c r="BA1554" s="210"/>
      <c r="BB1554" s="210"/>
      <c r="BC1554" s="210"/>
      <c r="BD1554" s="210"/>
      <c r="BE1554" s="210"/>
      <c r="BF1554" s="210"/>
      <c r="BG1554" s="210"/>
      <c r="BH1554" s="210"/>
    </row>
    <row r="1555" spans="1:60" outlineLevel="2" x14ac:dyDescent="0.2">
      <c r="A1555" s="217"/>
      <c r="B1555" s="218"/>
      <c r="C1555" s="265" t="s">
        <v>1523</v>
      </c>
      <c r="D1555" s="255"/>
      <c r="E1555" s="256">
        <v>23.76</v>
      </c>
      <c r="F1555" s="220"/>
      <c r="G1555" s="220"/>
      <c r="H1555" s="220"/>
      <c r="I1555" s="220"/>
      <c r="J1555" s="220"/>
      <c r="K1555" s="220"/>
      <c r="L1555" s="220"/>
      <c r="M1555" s="220"/>
      <c r="N1555" s="219"/>
      <c r="O1555" s="219"/>
      <c r="P1555" s="219"/>
      <c r="Q1555" s="219"/>
      <c r="R1555" s="220"/>
      <c r="S1555" s="220"/>
      <c r="T1555" s="220"/>
      <c r="U1555" s="220"/>
      <c r="V1555" s="220"/>
      <c r="W1555" s="220"/>
      <c r="X1555" s="220"/>
      <c r="Y1555" s="220"/>
      <c r="Z1555" s="210"/>
      <c r="AA1555" s="210"/>
      <c r="AB1555" s="210"/>
      <c r="AC1555" s="210"/>
      <c r="AD1555" s="210"/>
      <c r="AE1555" s="210"/>
      <c r="AF1555" s="210"/>
      <c r="AG1555" s="210" t="s">
        <v>356</v>
      </c>
      <c r="AH1555" s="210">
        <v>0</v>
      </c>
      <c r="AI1555" s="210"/>
      <c r="AJ1555" s="210"/>
      <c r="AK1555" s="210"/>
      <c r="AL1555" s="210"/>
      <c r="AM1555" s="210"/>
      <c r="AN1555" s="210"/>
      <c r="AO1555" s="210"/>
      <c r="AP1555" s="210"/>
      <c r="AQ1555" s="210"/>
      <c r="AR1555" s="210"/>
      <c r="AS1555" s="210"/>
      <c r="AT1555" s="210"/>
      <c r="AU1555" s="210"/>
      <c r="AV1555" s="210"/>
      <c r="AW1555" s="210"/>
      <c r="AX1555" s="210"/>
      <c r="AY1555" s="210"/>
      <c r="AZ1555" s="210"/>
      <c r="BA1555" s="210"/>
      <c r="BB1555" s="210"/>
      <c r="BC1555" s="210"/>
      <c r="BD1555" s="210"/>
      <c r="BE1555" s="210"/>
      <c r="BF1555" s="210"/>
      <c r="BG1555" s="210"/>
      <c r="BH1555" s="210"/>
    </row>
    <row r="1556" spans="1:60" outlineLevel="3" x14ac:dyDescent="0.2">
      <c r="A1556" s="217"/>
      <c r="B1556" s="218"/>
      <c r="C1556" s="265" t="s">
        <v>1524</v>
      </c>
      <c r="D1556" s="255"/>
      <c r="E1556" s="256">
        <v>-1.44</v>
      </c>
      <c r="F1556" s="220"/>
      <c r="G1556" s="220"/>
      <c r="H1556" s="220"/>
      <c r="I1556" s="220"/>
      <c r="J1556" s="220"/>
      <c r="K1556" s="220"/>
      <c r="L1556" s="220"/>
      <c r="M1556" s="220"/>
      <c r="N1556" s="219"/>
      <c r="O1556" s="219"/>
      <c r="P1556" s="219"/>
      <c r="Q1556" s="219"/>
      <c r="R1556" s="220"/>
      <c r="S1556" s="220"/>
      <c r="T1556" s="220"/>
      <c r="U1556" s="220"/>
      <c r="V1556" s="220"/>
      <c r="W1556" s="220"/>
      <c r="X1556" s="220"/>
      <c r="Y1556" s="220"/>
      <c r="Z1556" s="210"/>
      <c r="AA1556" s="210"/>
      <c r="AB1556" s="210"/>
      <c r="AC1556" s="210"/>
      <c r="AD1556" s="210"/>
      <c r="AE1556" s="210"/>
      <c r="AF1556" s="210"/>
      <c r="AG1556" s="210" t="s">
        <v>356</v>
      </c>
      <c r="AH1556" s="210">
        <v>0</v>
      </c>
      <c r="AI1556" s="210"/>
      <c r="AJ1556" s="210"/>
      <c r="AK1556" s="210"/>
      <c r="AL1556" s="210"/>
      <c r="AM1556" s="210"/>
      <c r="AN1556" s="210"/>
      <c r="AO1556" s="210"/>
      <c r="AP1556" s="210"/>
      <c r="AQ1556" s="210"/>
      <c r="AR1556" s="210"/>
      <c r="AS1556" s="210"/>
      <c r="AT1556" s="210"/>
      <c r="AU1556" s="210"/>
      <c r="AV1556" s="210"/>
      <c r="AW1556" s="210"/>
      <c r="AX1556" s="210"/>
      <c r="AY1556" s="210"/>
      <c r="AZ1556" s="210"/>
      <c r="BA1556" s="210"/>
      <c r="BB1556" s="210"/>
      <c r="BC1556" s="210"/>
      <c r="BD1556" s="210"/>
      <c r="BE1556" s="210"/>
      <c r="BF1556" s="210"/>
      <c r="BG1556" s="210"/>
      <c r="BH1556" s="210"/>
    </row>
    <row r="1557" spans="1:60" outlineLevel="3" x14ac:dyDescent="0.2">
      <c r="A1557" s="217"/>
      <c r="B1557" s="218"/>
      <c r="C1557" s="265" t="s">
        <v>1525</v>
      </c>
      <c r="D1557" s="255"/>
      <c r="E1557" s="256">
        <v>31.608000000000001</v>
      </c>
      <c r="F1557" s="220"/>
      <c r="G1557" s="220"/>
      <c r="H1557" s="220"/>
      <c r="I1557" s="220"/>
      <c r="J1557" s="220"/>
      <c r="K1557" s="220"/>
      <c r="L1557" s="220"/>
      <c r="M1557" s="220"/>
      <c r="N1557" s="219"/>
      <c r="O1557" s="219"/>
      <c r="P1557" s="219"/>
      <c r="Q1557" s="219"/>
      <c r="R1557" s="220"/>
      <c r="S1557" s="220"/>
      <c r="T1557" s="220"/>
      <c r="U1557" s="220"/>
      <c r="V1557" s="220"/>
      <c r="W1557" s="220"/>
      <c r="X1557" s="220"/>
      <c r="Y1557" s="220"/>
      <c r="Z1557" s="210"/>
      <c r="AA1557" s="210"/>
      <c r="AB1557" s="210"/>
      <c r="AC1557" s="210"/>
      <c r="AD1557" s="210"/>
      <c r="AE1557" s="210"/>
      <c r="AF1557" s="210"/>
      <c r="AG1557" s="210" t="s">
        <v>356</v>
      </c>
      <c r="AH1557" s="210">
        <v>0</v>
      </c>
      <c r="AI1557" s="210"/>
      <c r="AJ1557" s="210"/>
      <c r="AK1557" s="210"/>
      <c r="AL1557" s="210"/>
      <c r="AM1557" s="210"/>
      <c r="AN1557" s="210"/>
      <c r="AO1557" s="210"/>
      <c r="AP1557" s="210"/>
      <c r="AQ1557" s="210"/>
      <c r="AR1557" s="210"/>
      <c r="AS1557" s="210"/>
      <c r="AT1557" s="210"/>
      <c r="AU1557" s="210"/>
      <c r="AV1557" s="210"/>
      <c r="AW1557" s="210"/>
      <c r="AX1557" s="210"/>
      <c r="AY1557" s="210"/>
      <c r="AZ1557" s="210"/>
      <c r="BA1557" s="210"/>
      <c r="BB1557" s="210"/>
      <c r="BC1557" s="210"/>
      <c r="BD1557" s="210"/>
      <c r="BE1557" s="210"/>
      <c r="BF1557" s="210"/>
      <c r="BG1557" s="210"/>
      <c r="BH1557" s="210"/>
    </row>
    <row r="1558" spans="1:60" outlineLevel="3" x14ac:dyDescent="0.2">
      <c r="A1558" s="217"/>
      <c r="B1558" s="218"/>
      <c r="C1558" s="265" t="s">
        <v>1526</v>
      </c>
      <c r="D1558" s="255"/>
      <c r="E1558" s="256">
        <v>1.53</v>
      </c>
      <c r="F1558" s="220"/>
      <c r="G1558" s="220"/>
      <c r="H1558" s="220"/>
      <c r="I1558" s="220"/>
      <c r="J1558" s="220"/>
      <c r="K1558" s="220"/>
      <c r="L1558" s="220"/>
      <c r="M1558" s="220"/>
      <c r="N1558" s="219"/>
      <c r="O1558" s="219"/>
      <c r="P1558" s="219"/>
      <c r="Q1558" s="219"/>
      <c r="R1558" s="220"/>
      <c r="S1558" s="220"/>
      <c r="T1558" s="220"/>
      <c r="U1558" s="220"/>
      <c r="V1558" s="220"/>
      <c r="W1558" s="220"/>
      <c r="X1558" s="220"/>
      <c r="Y1558" s="220"/>
      <c r="Z1558" s="210"/>
      <c r="AA1558" s="210"/>
      <c r="AB1558" s="210"/>
      <c r="AC1558" s="210"/>
      <c r="AD1558" s="210"/>
      <c r="AE1558" s="210"/>
      <c r="AF1558" s="210"/>
      <c r="AG1558" s="210" t="s">
        <v>356</v>
      </c>
      <c r="AH1558" s="210">
        <v>0</v>
      </c>
      <c r="AI1558" s="210"/>
      <c r="AJ1558" s="210"/>
      <c r="AK1558" s="210"/>
      <c r="AL1558" s="210"/>
      <c r="AM1558" s="210"/>
      <c r="AN1558" s="210"/>
      <c r="AO1558" s="210"/>
      <c r="AP1558" s="210"/>
      <c r="AQ1558" s="210"/>
      <c r="AR1558" s="210"/>
      <c r="AS1558" s="210"/>
      <c r="AT1558" s="210"/>
      <c r="AU1558" s="210"/>
      <c r="AV1558" s="210"/>
      <c r="AW1558" s="210"/>
      <c r="AX1558" s="210"/>
      <c r="AY1558" s="210"/>
      <c r="AZ1558" s="210"/>
      <c r="BA1558" s="210"/>
      <c r="BB1558" s="210"/>
      <c r="BC1558" s="210"/>
      <c r="BD1558" s="210"/>
      <c r="BE1558" s="210"/>
      <c r="BF1558" s="210"/>
      <c r="BG1558" s="210"/>
      <c r="BH1558" s="210"/>
    </row>
    <row r="1559" spans="1:60" outlineLevel="3" x14ac:dyDescent="0.2">
      <c r="A1559" s="217"/>
      <c r="B1559" s="218"/>
      <c r="C1559" s="265" t="s">
        <v>1524</v>
      </c>
      <c r="D1559" s="255"/>
      <c r="E1559" s="256">
        <v>-1.44</v>
      </c>
      <c r="F1559" s="220"/>
      <c r="G1559" s="220"/>
      <c r="H1559" s="220"/>
      <c r="I1559" s="220"/>
      <c r="J1559" s="220"/>
      <c r="K1559" s="220"/>
      <c r="L1559" s="220"/>
      <c r="M1559" s="220"/>
      <c r="N1559" s="219"/>
      <c r="O1559" s="219"/>
      <c r="P1559" s="219"/>
      <c r="Q1559" s="219"/>
      <c r="R1559" s="220"/>
      <c r="S1559" s="220"/>
      <c r="T1559" s="220"/>
      <c r="U1559" s="220"/>
      <c r="V1559" s="220"/>
      <c r="W1559" s="220"/>
      <c r="X1559" s="220"/>
      <c r="Y1559" s="220"/>
      <c r="Z1559" s="210"/>
      <c r="AA1559" s="210"/>
      <c r="AB1559" s="210"/>
      <c r="AC1559" s="210"/>
      <c r="AD1559" s="210"/>
      <c r="AE1559" s="210"/>
      <c r="AF1559" s="210"/>
      <c r="AG1559" s="210" t="s">
        <v>356</v>
      </c>
      <c r="AH1559" s="210">
        <v>0</v>
      </c>
      <c r="AI1559" s="210"/>
      <c r="AJ1559" s="210"/>
      <c r="AK1559" s="210"/>
      <c r="AL1559" s="210"/>
      <c r="AM1559" s="210"/>
      <c r="AN1559" s="210"/>
      <c r="AO1559" s="210"/>
      <c r="AP1559" s="210"/>
      <c r="AQ1559" s="210"/>
      <c r="AR1559" s="210"/>
      <c r="AS1559" s="210"/>
      <c r="AT1559" s="210"/>
      <c r="AU1559" s="210"/>
      <c r="AV1559" s="210"/>
      <c r="AW1559" s="210"/>
      <c r="AX1559" s="210"/>
      <c r="AY1559" s="210"/>
      <c r="AZ1559" s="210"/>
      <c r="BA1559" s="210"/>
      <c r="BB1559" s="210"/>
      <c r="BC1559" s="210"/>
      <c r="BD1559" s="210"/>
      <c r="BE1559" s="210"/>
      <c r="BF1559" s="210"/>
      <c r="BG1559" s="210"/>
      <c r="BH1559" s="210"/>
    </row>
    <row r="1560" spans="1:60" outlineLevel="3" x14ac:dyDescent="0.2">
      <c r="A1560" s="217"/>
      <c r="B1560" s="218"/>
      <c r="C1560" s="265" t="s">
        <v>1527</v>
      </c>
      <c r="D1560" s="255"/>
      <c r="E1560" s="256">
        <v>19.079999999999998</v>
      </c>
      <c r="F1560" s="220"/>
      <c r="G1560" s="220"/>
      <c r="H1560" s="220"/>
      <c r="I1560" s="220"/>
      <c r="J1560" s="220"/>
      <c r="K1560" s="220"/>
      <c r="L1560" s="220"/>
      <c r="M1560" s="220"/>
      <c r="N1560" s="219"/>
      <c r="O1560" s="219"/>
      <c r="P1560" s="219"/>
      <c r="Q1560" s="219"/>
      <c r="R1560" s="220"/>
      <c r="S1560" s="220"/>
      <c r="T1560" s="220"/>
      <c r="U1560" s="220"/>
      <c r="V1560" s="220"/>
      <c r="W1560" s="220"/>
      <c r="X1560" s="220"/>
      <c r="Y1560" s="220"/>
      <c r="Z1560" s="210"/>
      <c r="AA1560" s="210"/>
      <c r="AB1560" s="210"/>
      <c r="AC1560" s="210"/>
      <c r="AD1560" s="210"/>
      <c r="AE1560" s="210"/>
      <c r="AF1560" s="210"/>
      <c r="AG1560" s="210" t="s">
        <v>356</v>
      </c>
      <c r="AH1560" s="210">
        <v>0</v>
      </c>
      <c r="AI1560" s="210"/>
      <c r="AJ1560" s="210"/>
      <c r="AK1560" s="210"/>
      <c r="AL1560" s="210"/>
      <c r="AM1560" s="210"/>
      <c r="AN1560" s="210"/>
      <c r="AO1560" s="210"/>
      <c r="AP1560" s="210"/>
      <c r="AQ1560" s="210"/>
      <c r="AR1560" s="210"/>
      <c r="AS1560" s="210"/>
      <c r="AT1560" s="210"/>
      <c r="AU1560" s="210"/>
      <c r="AV1560" s="210"/>
      <c r="AW1560" s="210"/>
      <c r="AX1560" s="210"/>
      <c r="AY1560" s="210"/>
      <c r="AZ1560" s="210"/>
      <c r="BA1560" s="210"/>
      <c r="BB1560" s="210"/>
      <c r="BC1560" s="210"/>
      <c r="BD1560" s="210"/>
      <c r="BE1560" s="210"/>
      <c r="BF1560" s="210"/>
      <c r="BG1560" s="210"/>
      <c r="BH1560" s="210"/>
    </row>
    <row r="1561" spans="1:60" outlineLevel="3" x14ac:dyDescent="0.2">
      <c r="A1561" s="217"/>
      <c r="B1561" s="218"/>
      <c r="C1561" s="265" t="s">
        <v>1528</v>
      </c>
      <c r="D1561" s="255"/>
      <c r="E1561" s="256">
        <v>-1.62</v>
      </c>
      <c r="F1561" s="220"/>
      <c r="G1561" s="220"/>
      <c r="H1561" s="220"/>
      <c r="I1561" s="220"/>
      <c r="J1561" s="220"/>
      <c r="K1561" s="220"/>
      <c r="L1561" s="220"/>
      <c r="M1561" s="220"/>
      <c r="N1561" s="219"/>
      <c r="O1561" s="219"/>
      <c r="P1561" s="219"/>
      <c r="Q1561" s="219"/>
      <c r="R1561" s="220"/>
      <c r="S1561" s="220"/>
      <c r="T1561" s="220"/>
      <c r="U1561" s="220"/>
      <c r="V1561" s="220"/>
      <c r="W1561" s="220"/>
      <c r="X1561" s="220"/>
      <c r="Y1561" s="220"/>
      <c r="Z1561" s="210"/>
      <c r="AA1561" s="210"/>
      <c r="AB1561" s="210"/>
      <c r="AC1561" s="210"/>
      <c r="AD1561" s="210"/>
      <c r="AE1561" s="210"/>
      <c r="AF1561" s="210"/>
      <c r="AG1561" s="210" t="s">
        <v>356</v>
      </c>
      <c r="AH1561" s="210">
        <v>0</v>
      </c>
      <c r="AI1561" s="210"/>
      <c r="AJ1561" s="210"/>
      <c r="AK1561" s="210"/>
      <c r="AL1561" s="210"/>
      <c r="AM1561" s="210"/>
      <c r="AN1561" s="210"/>
      <c r="AO1561" s="210"/>
      <c r="AP1561" s="210"/>
      <c r="AQ1561" s="210"/>
      <c r="AR1561" s="210"/>
      <c r="AS1561" s="210"/>
      <c r="AT1561" s="210"/>
      <c r="AU1561" s="210"/>
      <c r="AV1561" s="210"/>
      <c r="AW1561" s="210"/>
      <c r="AX1561" s="210"/>
      <c r="AY1561" s="210"/>
      <c r="AZ1561" s="210"/>
      <c r="BA1561" s="210"/>
      <c r="BB1561" s="210"/>
      <c r="BC1561" s="210"/>
      <c r="BD1561" s="210"/>
      <c r="BE1561" s="210"/>
      <c r="BF1561" s="210"/>
      <c r="BG1561" s="210"/>
      <c r="BH1561" s="210"/>
    </row>
    <row r="1562" spans="1:60" outlineLevel="3" x14ac:dyDescent="0.2">
      <c r="A1562" s="217"/>
      <c r="B1562" s="218"/>
      <c r="C1562" s="265" t="s">
        <v>1529</v>
      </c>
      <c r="D1562" s="255"/>
      <c r="E1562" s="256">
        <v>3.24</v>
      </c>
      <c r="F1562" s="220"/>
      <c r="G1562" s="220"/>
      <c r="H1562" s="220"/>
      <c r="I1562" s="220"/>
      <c r="J1562" s="220"/>
      <c r="K1562" s="220"/>
      <c r="L1562" s="220"/>
      <c r="M1562" s="220"/>
      <c r="N1562" s="219"/>
      <c r="O1562" s="219"/>
      <c r="P1562" s="219"/>
      <c r="Q1562" s="219"/>
      <c r="R1562" s="220"/>
      <c r="S1562" s="220"/>
      <c r="T1562" s="220"/>
      <c r="U1562" s="220"/>
      <c r="V1562" s="220"/>
      <c r="W1562" s="220"/>
      <c r="X1562" s="220"/>
      <c r="Y1562" s="220"/>
      <c r="Z1562" s="210"/>
      <c r="AA1562" s="210"/>
      <c r="AB1562" s="210"/>
      <c r="AC1562" s="210"/>
      <c r="AD1562" s="210"/>
      <c r="AE1562" s="210"/>
      <c r="AF1562" s="210"/>
      <c r="AG1562" s="210" t="s">
        <v>356</v>
      </c>
      <c r="AH1562" s="210">
        <v>0</v>
      </c>
      <c r="AI1562" s="210"/>
      <c r="AJ1562" s="210"/>
      <c r="AK1562" s="210"/>
      <c r="AL1562" s="210"/>
      <c r="AM1562" s="210"/>
      <c r="AN1562" s="210"/>
      <c r="AO1562" s="210"/>
      <c r="AP1562" s="210"/>
      <c r="AQ1562" s="210"/>
      <c r="AR1562" s="210"/>
      <c r="AS1562" s="210"/>
      <c r="AT1562" s="210"/>
      <c r="AU1562" s="210"/>
      <c r="AV1562" s="210"/>
      <c r="AW1562" s="210"/>
      <c r="AX1562" s="210"/>
      <c r="AY1562" s="210"/>
      <c r="AZ1562" s="210"/>
      <c r="BA1562" s="210"/>
      <c r="BB1562" s="210"/>
      <c r="BC1562" s="210"/>
      <c r="BD1562" s="210"/>
      <c r="BE1562" s="210"/>
      <c r="BF1562" s="210"/>
      <c r="BG1562" s="210"/>
      <c r="BH1562" s="210"/>
    </row>
    <row r="1563" spans="1:60" outlineLevel="3" x14ac:dyDescent="0.2">
      <c r="A1563" s="217"/>
      <c r="B1563" s="218"/>
      <c r="C1563" s="265" t="s">
        <v>1530</v>
      </c>
      <c r="D1563" s="255"/>
      <c r="E1563" s="256">
        <v>11.904</v>
      </c>
      <c r="F1563" s="220"/>
      <c r="G1563" s="220"/>
      <c r="H1563" s="220"/>
      <c r="I1563" s="220"/>
      <c r="J1563" s="220"/>
      <c r="K1563" s="220"/>
      <c r="L1563" s="220"/>
      <c r="M1563" s="220"/>
      <c r="N1563" s="219"/>
      <c r="O1563" s="219"/>
      <c r="P1563" s="219"/>
      <c r="Q1563" s="219"/>
      <c r="R1563" s="220"/>
      <c r="S1563" s="220"/>
      <c r="T1563" s="220"/>
      <c r="U1563" s="220"/>
      <c r="V1563" s="220"/>
      <c r="W1563" s="220"/>
      <c r="X1563" s="220"/>
      <c r="Y1563" s="220"/>
      <c r="Z1563" s="210"/>
      <c r="AA1563" s="210"/>
      <c r="AB1563" s="210"/>
      <c r="AC1563" s="210"/>
      <c r="AD1563" s="210"/>
      <c r="AE1563" s="210"/>
      <c r="AF1563" s="210"/>
      <c r="AG1563" s="210" t="s">
        <v>356</v>
      </c>
      <c r="AH1563" s="210">
        <v>0</v>
      </c>
      <c r="AI1563" s="210"/>
      <c r="AJ1563" s="210"/>
      <c r="AK1563" s="210"/>
      <c r="AL1563" s="210"/>
      <c r="AM1563" s="210"/>
      <c r="AN1563" s="210"/>
      <c r="AO1563" s="210"/>
      <c r="AP1563" s="210"/>
      <c r="AQ1563" s="210"/>
      <c r="AR1563" s="210"/>
      <c r="AS1563" s="210"/>
      <c r="AT1563" s="210"/>
      <c r="AU1563" s="210"/>
      <c r="AV1563" s="210"/>
      <c r="AW1563" s="210"/>
      <c r="AX1563" s="210"/>
      <c r="AY1563" s="210"/>
      <c r="AZ1563" s="210"/>
      <c r="BA1563" s="210"/>
      <c r="BB1563" s="210"/>
      <c r="BC1563" s="210"/>
      <c r="BD1563" s="210"/>
      <c r="BE1563" s="210"/>
      <c r="BF1563" s="210"/>
      <c r="BG1563" s="210"/>
      <c r="BH1563" s="210"/>
    </row>
    <row r="1564" spans="1:60" outlineLevel="3" x14ac:dyDescent="0.2">
      <c r="A1564" s="217"/>
      <c r="B1564" s="218"/>
      <c r="C1564" s="265" t="s">
        <v>1531</v>
      </c>
      <c r="D1564" s="255"/>
      <c r="E1564" s="256">
        <v>-1.68</v>
      </c>
      <c r="F1564" s="220"/>
      <c r="G1564" s="220"/>
      <c r="H1564" s="220"/>
      <c r="I1564" s="220"/>
      <c r="J1564" s="220"/>
      <c r="K1564" s="220"/>
      <c r="L1564" s="220"/>
      <c r="M1564" s="220"/>
      <c r="N1564" s="219"/>
      <c r="O1564" s="219"/>
      <c r="P1564" s="219"/>
      <c r="Q1564" s="219"/>
      <c r="R1564" s="220"/>
      <c r="S1564" s="220"/>
      <c r="T1564" s="220"/>
      <c r="U1564" s="220"/>
      <c r="V1564" s="220"/>
      <c r="W1564" s="220"/>
      <c r="X1564" s="220"/>
      <c r="Y1564" s="220"/>
      <c r="Z1564" s="210"/>
      <c r="AA1564" s="210"/>
      <c r="AB1564" s="210"/>
      <c r="AC1564" s="210"/>
      <c r="AD1564" s="210"/>
      <c r="AE1564" s="210"/>
      <c r="AF1564" s="210"/>
      <c r="AG1564" s="210" t="s">
        <v>356</v>
      </c>
      <c r="AH1564" s="210">
        <v>0</v>
      </c>
      <c r="AI1564" s="210"/>
      <c r="AJ1564" s="210"/>
      <c r="AK1564" s="210"/>
      <c r="AL1564" s="210"/>
      <c r="AM1564" s="210"/>
      <c r="AN1564" s="210"/>
      <c r="AO1564" s="210"/>
      <c r="AP1564" s="210"/>
      <c r="AQ1564" s="210"/>
      <c r="AR1564" s="210"/>
      <c r="AS1564" s="210"/>
      <c r="AT1564" s="210"/>
      <c r="AU1564" s="210"/>
      <c r="AV1564" s="210"/>
      <c r="AW1564" s="210"/>
      <c r="AX1564" s="210"/>
      <c r="AY1564" s="210"/>
      <c r="AZ1564" s="210"/>
      <c r="BA1564" s="210"/>
      <c r="BB1564" s="210"/>
      <c r="BC1564" s="210"/>
      <c r="BD1564" s="210"/>
      <c r="BE1564" s="210"/>
      <c r="BF1564" s="210"/>
      <c r="BG1564" s="210"/>
      <c r="BH1564" s="210"/>
    </row>
    <row r="1565" spans="1:60" outlineLevel="3" x14ac:dyDescent="0.2">
      <c r="A1565" s="217"/>
      <c r="B1565" s="218"/>
      <c r="C1565" s="265" t="s">
        <v>1532</v>
      </c>
      <c r="D1565" s="255"/>
      <c r="E1565" s="256">
        <v>5.5620000000000003</v>
      </c>
      <c r="F1565" s="220"/>
      <c r="G1565" s="220"/>
      <c r="H1565" s="220"/>
      <c r="I1565" s="220"/>
      <c r="J1565" s="220"/>
      <c r="K1565" s="220"/>
      <c r="L1565" s="220"/>
      <c r="M1565" s="220"/>
      <c r="N1565" s="219"/>
      <c r="O1565" s="219"/>
      <c r="P1565" s="219"/>
      <c r="Q1565" s="219"/>
      <c r="R1565" s="220"/>
      <c r="S1565" s="220"/>
      <c r="T1565" s="220"/>
      <c r="U1565" s="220"/>
      <c r="V1565" s="220"/>
      <c r="W1565" s="220"/>
      <c r="X1565" s="220"/>
      <c r="Y1565" s="220"/>
      <c r="Z1565" s="210"/>
      <c r="AA1565" s="210"/>
      <c r="AB1565" s="210"/>
      <c r="AC1565" s="210"/>
      <c r="AD1565" s="210"/>
      <c r="AE1565" s="210"/>
      <c r="AF1565" s="210"/>
      <c r="AG1565" s="210" t="s">
        <v>356</v>
      </c>
      <c r="AH1565" s="210">
        <v>0</v>
      </c>
      <c r="AI1565" s="210"/>
      <c r="AJ1565" s="210"/>
      <c r="AK1565" s="210"/>
      <c r="AL1565" s="210"/>
      <c r="AM1565" s="210"/>
      <c r="AN1565" s="210"/>
      <c r="AO1565" s="210"/>
      <c r="AP1565" s="210"/>
      <c r="AQ1565" s="210"/>
      <c r="AR1565" s="210"/>
      <c r="AS1565" s="210"/>
      <c r="AT1565" s="210"/>
      <c r="AU1565" s="210"/>
      <c r="AV1565" s="210"/>
      <c r="AW1565" s="210"/>
      <c r="AX1565" s="210"/>
      <c r="AY1565" s="210"/>
      <c r="AZ1565" s="210"/>
      <c r="BA1565" s="210"/>
      <c r="BB1565" s="210"/>
      <c r="BC1565" s="210"/>
      <c r="BD1565" s="210"/>
      <c r="BE1565" s="210"/>
      <c r="BF1565" s="210"/>
      <c r="BG1565" s="210"/>
      <c r="BH1565" s="210"/>
    </row>
    <row r="1566" spans="1:60" outlineLevel="3" x14ac:dyDescent="0.2">
      <c r="A1566" s="217"/>
      <c r="B1566" s="218"/>
      <c r="C1566" s="265" t="s">
        <v>1533</v>
      </c>
      <c r="D1566" s="255"/>
      <c r="E1566" s="256">
        <v>9.36</v>
      </c>
      <c r="F1566" s="220"/>
      <c r="G1566" s="220"/>
      <c r="H1566" s="220"/>
      <c r="I1566" s="220"/>
      <c r="J1566" s="220"/>
      <c r="K1566" s="220"/>
      <c r="L1566" s="220"/>
      <c r="M1566" s="220"/>
      <c r="N1566" s="219"/>
      <c r="O1566" s="219"/>
      <c r="P1566" s="219"/>
      <c r="Q1566" s="219"/>
      <c r="R1566" s="220"/>
      <c r="S1566" s="220"/>
      <c r="T1566" s="220"/>
      <c r="U1566" s="220"/>
      <c r="V1566" s="220"/>
      <c r="W1566" s="220"/>
      <c r="X1566" s="220"/>
      <c r="Y1566" s="220"/>
      <c r="Z1566" s="210"/>
      <c r="AA1566" s="210"/>
      <c r="AB1566" s="210"/>
      <c r="AC1566" s="210"/>
      <c r="AD1566" s="210"/>
      <c r="AE1566" s="210"/>
      <c r="AF1566" s="210"/>
      <c r="AG1566" s="210" t="s">
        <v>356</v>
      </c>
      <c r="AH1566" s="210">
        <v>0</v>
      </c>
      <c r="AI1566" s="210"/>
      <c r="AJ1566" s="210"/>
      <c r="AK1566" s="210"/>
      <c r="AL1566" s="210"/>
      <c r="AM1566" s="210"/>
      <c r="AN1566" s="210"/>
      <c r="AO1566" s="210"/>
      <c r="AP1566" s="210"/>
      <c r="AQ1566" s="210"/>
      <c r="AR1566" s="210"/>
      <c r="AS1566" s="210"/>
      <c r="AT1566" s="210"/>
      <c r="AU1566" s="210"/>
      <c r="AV1566" s="210"/>
      <c r="AW1566" s="210"/>
      <c r="AX1566" s="210"/>
      <c r="AY1566" s="210"/>
      <c r="AZ1566" s="210"/>
      <c r="BA1566" s="210"/>
      <c r="BB1566" s="210"/>
      <c r="BC1566" s="210"/>
      <c r="BD1566" s="210"/>
      <c r="BE1566" s="210"/>
      <c r="BF1566" s="210"/>
      <c r="BG1566" s="210"/>
      <c r="BH1566" s="210"/>
    </row>
    <row r="1567" spans="1:60" outlineLevel="3" x14ac:dyDescent="0.2">
      <c r="A1567" s="217"/>
      <c r="B1567" s="218"/>
      <c r="C1567" s="265" t="s">
        <v>1534</v>
      </c>
      <c r="D1567" s="255"/>
      <c r="E1567" s="256">
        <v>-0.7</v>
      </c>
      <c r="F1567" s="220"/>
      <c r="G1567" s="220"/>
      <c r="H1567" s="220"/>
      <c r="I1567" s="220"/>
      <c r="J1567" s="220"/>
      <c r="K1567" s="220"/>
      <c r="L1567" s="220"/>
      <c r="M1567" s="220"/>
      <c r="N1567" s="219"/>
      <c r="O1567" s="219"/>
      <c r="P1567" s="219"/>
      <c r="Q1567" s="219"/>
      <c r="R1567" s="220"/>
      <c r="S1567" s="220"/>
      <c r="T1567" s="220"/>
      <c r="U1567" s="220"/>
      <c r="V1567" s="220"/>
      <c r="W1567" s="220"/>
      <c r="X1567" s="220"/>
      <c r="Y1567" s="220"/>
      <c r="Z1567" s="210"/>
      <c r="AA1567" s="210"/>
      <c r="AB1567" s="210"/>
      <c r="AC1567" s="210"/>
      <c r="AD1567" s="210"/>
      <c r="AE1567" s="210"/>
      <c r="AF1567" s="210"/>
      <c r="AG1567" s="210" t="s">
        <v>356</v>
      </c>
      <c r="AH1567" s="210">
        <v>0</v>
      </c>
      <c r="AI1567" s="210"/>
      <c r="AJ1567" s="210"/>
      <c r="AK1567" s="210"/>
      <c r="AL1567" s="210"/>
      <c r="AM1567" s="210"/>
      <c r="AN1567" s="210"/>
      <c r="AO1567" s="210"/>
      <c r="AP1567" s="210"/>
      <c r="AQ1567" s="210"/>
      <c r="AR1567" s="210"/>
      <c r="AS1567" s="210"/>
      <c r="AT1567" s="210"/>
      <c r="AU1567" s="210"/>
      <c r="AV1567" s="210"/>
      <c r="AW1567" s="210"/>
      <c r="AX1567" s="210"/>
      <c r="AY1567" s="210"/>
      <c r="AZ1567" s="210"/>
      <c r="BA1567" s="210"/>
      <c r="BB1567" s="210"/>
      <c r="BC1567" s="210"/>
      <c r="BD1567" s="210"/>
      <c r="BE1567" s="210"/>
      <c r="BF1567" s="210"/>
      <c r="BG1567" s="210"/>
      <c r="BH1567" s="210"/>
    </row>
    <row r="1568" spans="1:60" outlineLevel="3" x14ac:dyDescent="0.2">
      <c r="A1568" s="217"/>
      <c r="B1568" s="218"/>
      <c r="C1568" s="265" t="s">
        <v>1535</v>
      </c>
      <c r="D1568" s="255"/>
      <c r="E1568" s="256">
        <v>28.032</v>
      </c>
      <c r="F1568" s="220"/>
      <c r="G1568" s="220"/>
      <c r="H1568" s="220"/>
      <c r="I1568" s="220"/>
      <c r="J1568" s="220"/>
      <c r="K1568" s="220"/>
      <c r="L1568" s="220"/>
      <c r="M1568" s="220"/>
      <c r="N1568" s="219"/>
      <c r="O1568" s="219"/>
      <c r="P1568" s="219"/>
      <c r="Q1568" s="219"/>
      <c r="R1568" s="220"/>
      <c r="S1568" s="220"/>
      <c r="T1568" s="220"/>
      <c r="U1568" s="220"/>
      <c r="V1568" s="220"/>
      <c r="W1568" s="220"/>
      <c r="X1568" s="220"/>
      <c r="Y1568" s="220"/>
      <c r="Z1568" s="210"/>
      <c r="AA1568" s="210"/>
      <c r="AB1568" s="210"/>
      <c r="AC1568" s="210"/>
      <c r="AD1568" s="210"/>
      <c r="AE1568" s="210"/>
      <c r="AF1568" s="210"/>
      <c r="AG1568" s="210" t="s">
        <v>356</v>
      </c>
      <c r="AH1568" s="210">
        <v>0</v>
      </c>
      <c r="AI1568" s="210"/>
      <c r="AJ1568" s="210"/>
      <c r="AK1568" s="210"/>
      <c r="AL1568" s="210"/>
      <c r="AM1568" s="210"/>
      <c r="AN1568" s="210"/>
      <c r="AO1568" s="210"/>
      <c r="AP1568" s="210"/>
      <c r="AQ1568" s="210"/>
      <c r="AR1568" s="210"/>
      <c r="AS1568" s="210"/>
      <c r="AT1568" s="210"/>
      <c r="AU1568" s="210"/>
      <c r="AV1568" s="210"/>
      <c r="AW1568" s="210"/>
      <c r="AX1568" s="210"/>
      <c r="AY1568" s="210"/>
      <c r="AZ1568" s="210"/>
      <c r="BA1568" s="210"/>
      <c r="BB1568" s="210"/>
      <c r="BC1568" s="210"/>
      <c r="BD1568" s="210"/>
      <c r="BE1568" s="210"/>
      <c r="BF1568" s="210"/>
      <c r="BG1568" s="210"/>
      <c r="BH1568" s="210"/>
    </row>
    <row r="1569" spans="1:60" outlineLevel="3" x14ac:dyDescent="0.2">
      <c r="A1569" s="217"/>
      <c r="B1569" s="218"/>
      <c r="C1569" s="265" t="s">
        <v>1536</v>
      </c>
      <c r="D1569" s="255"/>
      <c r="E1569" s="256">
        <v>1.44</v>
      </c>
      <c r="F1569" s="220"/>
      <c r="G1569" s="220"/>
      <c r="H1569" s="220"/>
      <c r="I1569" s="220"/>
      <c r="J1569" s="220"/>
      <c r="K1569" s="220"/>
      <c r="L1569" s="220"/>
      <c r="M1569" s="220"/>
      <c r="N1569" s="219"/>
      <c r="O1569" s="219"/>
      <c r="P1569" s="219"/>
      <c r="Q1569" s="219"/>
      <c r="R1569" s="220"/>
      <c r="S1569" s="220"/>
      <c r="T1569" s="220"/>
      <c r="U1569" s="220"/>
      <c r="V1569" s="220"/>
      <c r="W1569" s="220"/>
      <c r="X1569" s="220"/>
      <c r="Y1569" s="220"/>
      <c r="Z1569" s="210"/>
      <c r="AA1569" s="210"/>
      <c r="AB1569" s="210"/>
      <c r="AC1569" s="210"/>
      <c r="AD1569" s="210"/>
      <c r="AE1569" s="210"/>
      <c r="AF1569" s="210"/>
      <c r="AG1569" s="210" t="s">
        <v>356</v>
      </c>
      <c r="AH1569" s="210">
        <v>0</v>
      </c>
      <c r="AI1569" s="210"/>
      <c r="AJ1569" s="210"/>
      <c r="AK1569" s="210"/>
      <c r="AL1569" s="210"/>
      <c r="AM1569" s="210"/>
      <c r="AN1569" s="210"/>
      <c r="AO1569" s="210"/>
      <c r="AP1569" s="210"/>
      <c r="AQ1569" s="210"/>
      <c r="AR1569" s="210"/>
      <c r="AS1569" s="210"/>
      <c r="AT1569" s="210"/>
      <c r="AU1569" s="210"/>
      <c r="AV1569" s="210"/>
      <c r="AW1569" s="210"/>
      <c r="AX1569" s="210"/>
      <c r="AY1569" s="210"/>
      <c r="AZ1569" s="210"/>
      <c r="BA1569" s="210"/>
      <c r="BB1569" s="210"/>
      <c r="BC1569" s="210"/>
      <c r="BD1569" s="210"/>
      <c r="BE1569" s="210"/>
      <c r="BF1569" s="210"/>
      <c r="BG1569" s="210"/>
      <c r="BH1569" s="210"/>
    </row>
    <row r="1570" spans="1:60" outlineLevel="3" x14ac:dyDescent="0.2">
      <c r="A1570" s="217"/>
      <c r="B1570" s="218"/>
      <c r="C1570" s="265" t="s">
        <v>392</v>
      </c>
      <c r="D1570" s="255"/>
      <c r="E1570" s="256">
        <v>-3.2</v>
      </c>
      <c r="F1570" s="220"/>
      <c r="G1570" s="220"/>
      <c r="H1570" s="220"/>
      <c r="I1570" s="220"/>
      <c r="J1570" s="220"/>
      <c r="K1570" s="220"/>
      <c r="L1570" s="220"/>
      <c r="M1570" s="220"/>
      <c r="N1570" s="219"/>
      <c r="O1570" s="219"/>
      <c r="P1570" s="219"/>
      <c r="Q1570" s="219"/>
      <c r="R1570" s="220"/>
      <c r="S1570" s="220"/>
      <c r="T1570" s="220"/>
      <c r="U1570" s="220"/>
      <c r="V1570" s="220"/>
      <c r="W1570" s="220"/>
      <c r="X1570" s="220"/>
      <c r="Y1570" s="220"/>
      <c r="Z1570" s="210"/>
      <c r="AA1570" s="210"/>
      <c r="AB1570" s="210"/>
      <c r="AC1570" s="210"/>
      <c r="AD1570" s="210"/>
      <c r="AE1570" s="210"/>
      <c r="AF1570" s="210"/>
      <c r="AG1570" s="210" t="s">
        <v>356</v>
      </c>
      <c r="AH1570" s="210">
        <v>0</v>
      </c>
      <c r="AI1570" s="210"/>
      <c r="AJ1570" s="210"/>
      <c r="AK1570" s="210"/>
      <c r="AL1570" s="210"/>
      <c r="AM1570" s="210"/>
      <c r="AN1570" s="210"/>
      <c r="AO1570" s="210"/>
      <c r="AP1570" s="210"/>
      <c r="AQ1570" s="210"/>
      <c r="AR1570" s="210"/>
      <c r="AS1570" s="210"/>
      <c r="AT1570" s="210"/>
      <c r="AU1570" s="210"/>
      <c r="AV1570" s="210"/>
      <c r="AW1570" s="210"/>
      <c r="AX1570" s="210"/>
      <c r="AY1570" s="210"/>
      <c r="AZ1570" s="210"/>
      <c r="BA1570" s="210"/>
      <c r="BB1570" s="210"/>
      <c r="BC1570" s="210"/>
      <c r="BD1570" s="210"/>
      <c r="BE1570" s="210"/>
      <c r="BF1570" s="210"/>
      <c r="BG1570" s="210"/>
      <c r="BH1570" s="210"/>
    </row>
    <row r="1571" spans="1:60" outlineLevel="3" x14ac:dyDescent="0.2">
      <c r="A1571" s="217"/>
      <c r="B1571" s="218"/>
      <c r="C1571" s="265" t="s">
        <v>393</v>
      </c>
      <c r="D1571" s="255"/>
      <c r="E1571" s="256">
        <v>-3.6</v>
      </c>
      <c r="F1571" s="220"/>
      <c r="G1571" s="220"/>
      <c r="H1571" s="220"/>
      <c r="I1571" s="220"/>
      <c r="J1571" s="220"/>
      <c r="K1571" s="220"/>
      <c r="L1571" s="220"/>
      <c r="M1571" s="220"/>
      <c r="N1571" s="219"/>
      <c r="O1571" s="219"/>
      <c r="P1571" s="219"/>
      <c r="Q1571" s="219"/>
      <c r="R1571" s="220"/>
      <c r="S1571" s="220"/>
      <c r="T1571" s="220"/>
      <c r="U1571" s="220"/>
      <c r="V1571" s="220"/>
      <c r="W1571" s="220"/>
      <c r="X1571" s="220"/>
      <c r="Y1571" s="220"/>
      <c r="Z1571" s="210"/>
      <c r="AA1571" s="210"/>
      <c r="AB1571" s="210"/>
      <c r="AC1571" s="210"/>
      <c r="AD1571" s="210"/>
      <c r="AE1571" s="210"/>
      <c r="AF1571" s="210"/>
      <c r="AG1571" s="210" t="s">
        <v>356</v>
      </c>
      <c r="AH1571" s="210">
        <v>0</v>
      </c>
      <c r="AI1571" s="210"/>
      <c r="AJ1571" s="210"/>
      <c r="AK1571" s="210"/>
      <c r="AL1571" s="210"/>
      <c r="AM1571" s="210"/>
      <c r="AN1571" s="210"/>
      <c r="AO1571" s="210"/>
      <c r="AP1571" s="210"/>
      <c r="AQ1571" s="210"/>
      <c r="AR1571" s="210"/>
      <c r="AS1571" s="210"/>
      <c r="AT1571" s="210"/>
      <c r="AU1571" s="210"/>
      <c r="AV1571" s="210"/>
      <c r="AW1571" s="210"/>
      <c r="AX1571" s="210"/>
      <c r="AY1571" s="210"/>
      <c r="AZ1571" s="210"/>
      <c r="BA1571" s="210"/>
      <c r="BB1571" s="210"/>
      <c r="BC1571" s="210"/>
      <c r="BD1571" s="210"/>
      <c r="BE1571" s="210"/>
      <c r="BF1571" s="210"/>
      <c r="BG1571" s="210"/>
      <c r="BH1571" s="210"/>
    </row>
    <row r="1572" spans="1:60" outlineLevel="3" x14ac:dyDescent="0.2">
      <c r="A1572" s="217"/>
      <c r="B1572" s="218"/>
      <c r="C1572" s="265" t="s">
        <v>1537</v>
      </c>
      <c r="D1572" s="255"/>
      <c r="E1572" s="256">
        <v>26.88</v>
      </c>
      <c r="F1572" s="220"/>
      <c r="G1572" s="220"/>
      <c r="H1572" s="220"/>
      <c r="I1572" s="220"/>
      <c r="J1572" s="220"/>
      <c r="K1572" s="220"/>
      <c r="L1572" s="220"/>
      <c r="M1572" s="220"/>
      <c r="N1572" s="219"/>
      <c r="O1572" s="219"/>
      <c r="P1572" s="219"/>
      <c r="Q1572" s="219"/>
      <c r="R1572" s="220"/>
      <c r="S1572" s="220"/>
      <c r="T1572" s="220"/>
      <c r="U1572" s="220"/>
      <c r="V1572" s="220"/>
      <c r="W1572" s="220"/>
      <c r="X1572" s="220"/>
      <c r="Y1572" s="220"/>
      <c r="Z1572" s="210"/>
      <c r="AA1572" s="210"/>
      <c r="AB1572" s="210"/>
      <c r="AC1572" s="210"/>
      <c r="AD1572" s="210"/>
      <c r="AE1572" s="210"/>
      <c r="AF1572" s="210"/>
      <c r="AG1572" s="210" t="s">
        <v>356</v>
      </c>
      <c r="AH1572" s="210">
        <v>0</v>
      </c>
      <c r="AI1572" s="210"/>
      <c r="AJ1572" s="210"/>
      <c r="AK1572" s="210"/>
      <c r="AL1572" s="210"/>
      <c r="AM1572" s="210"/>
      <c r="AN1572" s="210"/>
      <c r="AO1572" s="210"/>
      <c r="AP1572" s="210"/>
      <c r="AQ1572" s="210"/>
      <c r="AR1572" s="210"/>
      <c r="AS1572" s="210"/>
      <c r="AT1572" s="210"/>
      <c r="AU1572" s="210"/>
      <c r="AV1572" s="210"/>
      <c r="AW1572" s="210"/>
      <c r="AX1572" s="210"/>
      <c r="AY1572" s="210"/>
      <c r="AZ1572" s="210"/>
      <c r="BA1572" s="210"/>
      <c r="BB1572" s="210"/>
      <c r="BC1572" s="210"/>
      <c r="BD1572" s="210"/>
      <c r="BE1572" s="210"/>
      <c r="BF1572" s="210"/>
      <c r="BG1572" s="210"/>
      <c r="BH1572" s="210"/>
    </row>
    <row r="1573" spans="1:60" outlineLevel="3" x14ac:dyDescent="0.2">
      <c r="A1573" s="217"/>
      <c r="B1573" s="218"/>
      <c r="C1573" s="265" t="s">
        <v>579</v>
      </c>
      <c r="D1573" s="255"/>
      <c r="E1573" s="256">
        <v>-2</v>
      </c>
      <c r="F1573" s="220"/>
      <c r="G1573" s="220"/>
      <c r="H1573" s="220"/>
      <c r="I1573" s="220"/>
      <c r="J1573" s="220"/>
      <c r="K1573" s="220"/>
      <c r="L1573" s="220"/>
      <c r="M1573" s="220"/>
      <c r="N1573" s="219"/>
      <c r="O1573" s="219"/>
      <c r="P1573" s="219"/>
      <c r="Q1573" s="219"/>
      <c r="R1573" s="220"/>
      <c r="S1573" s="220"/>
      <c r="T1573" s="220"/>
      <c r="U1573" s="220"/>
      <c r="V1573" s="220"/>
      <c r="W1573" s="220"/>
      <c r="X1573" s="220"/>
      <c r="Y1573" s="220"/>
      <c r="Z1573" s="210"/>
      <c r="AA1573" s="210"/>
      <c r="AB1573" s="210"/>
      <c r="AC1573" s="210"/>
      <c r="AD1573" s="210"/>
      <c r="AE1573" s="210"/>
      <c r="AF1573" s="210"/>
      <c r="AG1573" s="210" t="s">
        <v>356</v>
      </c>
      <c r="AH1573" s="210">
        <v>0</v>
      </c>
      <c r="AI1573" s="210"/>
      <c r="AJ1573" s="210"/>
      <c r="AK1573" s="210"/>
      <c r="AL1573" s="210"/>
      <c r="AM1573" s="210"/>
      <c r="AN1573" s="210"/>
      <c r="AO1573" s="210"/>
      <c r="AP1573" s="210"/>
      <c r="AQ1573" s="210"/>
      <c r="AR1573" s="210"/>
      <c r="AS1573" s="210"/>
      <c r="AT1573" s="210"/>
      <c r="AU1573" s="210"/>
      <c r="AV1573" s="210"/>
      <c r="AW1573" s="210"/>
      <c r="AX1573" s="210"/>
      <c r="AY1573" s="210"/>
      <c r="AZ1573" s="210"/>
      <c r="BA1573" s="210"/>
      <c r="BB1573" s="210"/>
      <c r="BC1573" s="210"/>
      <c r="BD1573" s="210"/>
      <c r="BE1573" s="210"/>
      <c r="BF1573" s="210"/>
      <c r="BG1573" s="210"/>
      <c r="BH1573" s="210"/>
    </row>
    <row r="1574" spans="1:60" outlineLevel="3" x14ac:dyDescent="0.2">
      <c r="A1574" s="217"/>
      <c r="B1574" s="218"/>
      <c r="C1574" s="265" t="s">
        <v>1538</v>
      </c>
      <c r="D1574" s="255"/>
      <c r="E1574" s="256">
        <v>13.44</v>
      </c>
      <c r="F1574" s="220"/>
      <c r="G1574" s="220"/>
      <c r="H1574" s="220"/>
      <c r="I1574" s="220"/>
      <c r="J1574" s="220"/>
      <c r="K1574" s="220"/>
      <c r="L1574" s="220"/>
      <c r="M1574" s="220"/>
      <c r="N1574" s="219"/>
      <c r="O1574" s="219"/>
      <c r="P1574" s="219"/>
      <c r="Q1574" s="219"/>
      <c r="R1574" s="220"/>
      <c r="S1574" s="220"/>
      <c r="T1574" s="220"/>
      <c r="U1574" s="220"/>
      <c r="V1574" s="220"/>
      <c r="W1574" s="220"/>
      <c r="X1574" s="220"/>
      <c r="Y1574" s="220"/>
      <c r="Z1574" s="210"/>
      <c r="AA1574" s="210"/>
      <c r="AB1574" s="210"/>
      <c r="AC1574" s="210"/>
      <c r="AD1574" s="210"/>
      <c r="AE1574" s="210"/>
      <c r="AF1574" s="210"/>
      <c r="AG1574" s="210" t="s">
        <v>356</v>
      </c>
      <c r="AH1574" s="210">
        <v>0</v>
      </c>
      <c r="AI1574" s="210"/>
      <c r="AJ1574" s="210"/>
      <c r="AK1574" s="210"/>
      <c r="AL1574" s="210"/>
      <c r="AM1574" s="210"/>
      <c r="AN1574" s="210"/>
      <c r="AO1574" s="210"/>
      <c r="AP1574" s="210"/>
      <c r="AQ1574" s="210"/>
      <c r="AR1574" s="210"/>
      <c r="AS1574" s="210"/>
      <c r="AT1574" s="210"/>
      <c r="AU1574" s="210"/>
      <c r="AV1574" s="210"/>
      <c r="AW1574" s="210"/>
      <c r="AX1574" s="210"/>
      <c r="AY1574" s="210"/>
      <c r="AZ1574" s="210"/>
      <c r="BA1574" s="210"/>
      <c r="BB1574" s="210"/>
      <c r="BC1574" s="210"/>
      <c r="BD1574" s="210"/>
      <c r="BE1574" s="210"/>
      <c r="BF1574" s="210"/>
      <c r="BG1574" s="210"/>
      <c r="BH1574" s="210"/>
    </row>
    <row r="1575" spans="1:60" outlineLevel="3" x14ac:dyDescent="0.2">
      <c r="A1575" s="217"/>
      <c r="B1575" s="218"/>
      <c r="C1575" s="265" t="s">
        <v>376</v>
      </c>
      <c r="D1575" s="255"/>
      <c r="E1575" s="256">
        <v>-1.4</v>
      </c>
      <c r="F1575" s="220"/>
      <c r="G1575" s="220"/>
      <c r="H1575" s="220"/>
      <c r="I1575" s="220"/>
      <c r="J1575" s="220"/>
      <c r="K1575" s="220"/>
      <c r="L1575" s="220"/>
      <c r="M1575" s="220"/>
      <c r="N1575" s="219"/>
      <c r="O1575" s="219"/>
      <c r="P1575" s="219"/>
      <c r="Q1575" s="219"/>
      <c r="R1575" s="220"/>
      <c r="S1575" s="220"/>
      <c r="T1575" s="220"/>
      <c r="U1575" s="220"/>
      <c r="V1575" s="220"/>
      <c r="W1575" s="220"/>
      <c r="X1575" s="220"/>
      <c r="Y1575" s="220"/>
      <c r="Z1575" s="210"/>
      <c r="AA1575" s="210"/>
      <c r="AB1575" s="210"/>
      <c r="AC1575" s="210"/>
      <c r="AD1575" s="210"/>
      <c r="AE1575" s="210"/>
      <c r="AF1575" s="210"/>
      <c r="AG1575" s="210" t="s">
        <v>356</v>
      </c>
      <c r="AH1575" s="210">
        <v>0</v>
      </c>
      <c r="AI1575" s="210"/>
      <c r="AJ1575" s="210"/>
      <c r="AK1575" s="210"/>
      <c r="AL1575" s="210"/>
      <c r="AM1575" s="210"/>
      <c r="AN1575" s="210"/>
      <c r="AO1575" s="210"/>
      <c r="AP1575" s="210"/>
      <c r="AQ1575" s="210"/>
      <c r="AR1575" s="210"/>
      <c r="AS1575" s="210"/>
      <c r="AT1575" s="210"/>
      <c r="AU1575" s="210"/>
      <c r="AV1575" s="210"/>
      <c r="AW1575" s="210"/>
      <c r="AX1575" s="210"/>
      <c r="AY1575" s="210"/>
      <c r="AZ1575" s="210"/>
      <c r="BA1575" s="210"/>
      <c r="BB1575" s="210"/>
      <c r="BC1575" s="210"/>
      <c r="BD1575" s="210"/>
      <c r="BE1575" s="210"/>
      <c r="BF1575" s="210"/>
      <c r="BG1575" s="210"/>
      <c r="BH1575" s="210"/>
    </row>
    <row r="1576" spans="1:60" outlineLevel="3" x14ac:dyDescent="0.2">
      <c r="A1576" s="217"/>
      <c r="B1576" s="218"/>
      <c r="C1576" s="265" t="s">
        <v>1539</v>
      </c>
      <c r="D1576" s="255"/>
      <c r="E1576" s="256">
        <v>13.44</v>
      </c>
      <c r="F1576" s="220"/>
      <c r="G1576" s="220"/>
      <c r="H1576" s="220"/>
      <c r="I1576" s="220"/>
      <c r="J1576" s="220"/>
      <c r="K1576" s="220"/>
      <c r="L1576" s="220"/>
      <c r="M1576" s="220"/>
      <c r="N1576" s="219"/>
      <c r="O1576" s="219"/>
      <c r="P1576" s="219"/>
      <c r="Q1576" s="219"/>
      <c r="R1576" s="220"/>
      <c r="S1576" s="220"/>
      <c r="T1576" s="220"/>
      <c r="U1576" s="220"/>
      <c r="V1576" s="220"/>
      <c r="W1576" s="220"/>
      <c r="X1576" s="220"/>
      <c r="Y1576" s="220"/>
      <c r="Z1576" s="210"/>
      <c r="AA1576" s="210"/>
      <c r="AB1576" s="210"/>
      <c r="AC1576" s="210"/>
      <c r="AD1576" s="210"/>
      <c r="AE1576" s="210"/>
      <c r="AF1576" s="210"/>
      <c r="AG1576" s="210" t="s">
        <v>356</v>
      </c>
      <c r="AH1576" s="210">
        <v>0</v>
      </c>
      <c r="AI1576" s="210"/>
      <c r="AJ1576" s="210"/>
      <c r="AK1576" s="210"/>
      <c r="AL1576" s="210"/>
      <c r="AM1576" s="210"/>
      <c r="AN1576" s="210"/>
      <c r="AO1576" s="210"/>
      <c r="AP1576" s="210"/>
      <c r="AQ1576" s="210"/>
      <c r="AR1576" s="210"/>
      <c r="AS1576" s="210"/>
      <c r="AT1576" s="210"/>
      <c r="AU1576" s="210"/>
      <c r="AV1576" s="210"/>
      <c r="AW1576" s="210"/>
      <c r="AX1576" s="210"/>
      <c r="AY1576" s="210"/>
      <c r="AZ1576" s="210"/>
      <c r="BA1576" s="210"/>
      <c r="BB1576" s="210"/>
      <c r="BC1576" s="210"/>
      <c r="BD1576" s="210"/>
      <c r="BE1576" s="210"/>
      <c r="BF1576" s="210"/>
      <c r="BG1576" s="210"/>
      <c r="BH1576" s="210"/>
    </row>
    <row r="1577" spans="1:60" outlineLevel="3" x14ac:dyDescent="0.2">
      <c r="A1577" s="217"/>
      <c r="B1577" s="218"/>
      <c r="C1577" s="265" t="s">
        <v>376</v>
      </c>
      <c r="D1577" s="255"/>
      <c r="E1577" s="256">
        <v>-1.4</v>
      </c>
      <c r="F1577" s="220"/>
      <c r="G1577" s="220"/>
      <c r="H1577" s="220"/>
      <c r="I1577" s="220"/>
      <c r="J1577" s="220"/>
      <c r="K1577" s="220"/>
      <c r="L1577" s="220"/>
      <c r="M1577" s="220"/>
      <c r="N1577" s="219"/>
      <c r="O1577" s="219"/>
      <c r="P1577" s="219"/>
      <c r="Q1577" s="219"/>
      <c r="R1577" s="220"/>
      <c r="S1577" s="220"/>
      <c r="T1577" s="220"/>
      <c r="U1577" s="220"/>
      <c r="V1577" s="220"/>
      <c r="W1577" s="220"/>
      <c r="X1577" s="220"/>
      <c r="Y1577" s="220"/>
      <c r="Z1577" s="210"/>
      <c r="AA1577" s="210"/>
      <c r="AB1577" s="210"/>
      <c r="AC1577" s="210"/>
      <c r="AD1577" s="210"/>
      <c r="AE1577" s="210"/>
      <c r="AF1577" s="210"/>
      <c r="AG1577" s="210" t="s">
        <v>356</v>
      </c>
      <c r="AH1577" s="210">
        <v>0</v>
      </c>
      <c r="AI1577" s="210"/>
      <c r="AJ1577" s="210"/>
      <c r="AK1577" s="210"/>
      <c r="AL1577" s="210"/>
      <c r="AM1577" s="210"/>
      <c r="AN1577" s="210"/>
      <c r="AO1577" s="210"/>
      <c r="AP1577" s="210"/>
      <c r="AQ1577" s="210"/>
      <c r="AR1577" s="210"/>
      <c r="AS1577" s="210"/>
      <c r="AT1577" s="210"/>
      <c r="AU1577" s="210"/>
      <c r="AV1577" s="210"/>
      <c r="AW1577" s="210"/>
      <c r="AX1577" s="210"/>
      <c r="AY1577" s="210"/>
      <c r="AZ1577" s="210"/>
      <c r="BA1577" s="210"/>
      <c r="BB1577" s="210"/>
      <c r="BC1577" s="210"/>
      <c r="BD1577" s="210"/>
      <c r="BE1577" s="210"/>
      <c r="BF1577" s="210"/>
      <c r="BG1577" s="210"/>
      <c r="BH1577" s="210"/>
    </row>
    <row r="1578" spans="1:60" outlineLevel="3" x14ac:dyDescent="0.2">
      <c r="A1578" s="217"/>
      <c r="B1578" s="218"/>
      <c r="C1578" s="265" t="s">
        <v>1540</v>
      </c>
      <c r="D1578" s="255"/>
      <c r="E1578" s="256">
        <v>28.032</v>
      </c>
      <c r="F1578" s="220"/>
      <c r="G1578" s="220"/>
      <c r="H1578" s="220"/>
      <c r="I1578" s="220"/>
      <c r="J1578" s="220"/>
      <c r="K1578" s="220"/>
      <c r="L1578" s="220"/>
      <c r="M1578" s="220"/>
      <c r="N1578" s="219"/>
      <c r="O1578" s="219"/>
      <c r="P1578" s="219"/>
      <c r="Q1578" s="219"/>
      <c r="R1578" s="220"/>
      <c r="S1578" s="220"/>
      <c r="T1578" s="220"/>
      <c r="U1578" s="220"/>
      <c r="V1578" s="220"/>
      <c r="W1578" s="220"/>
      <c r="X1578" s="220"/>
      <c r="Y1578" s="220"/>
      <c r="Z1578" s="210"/>
      <c r="AA1578" s="210"/>
      <c r="AB1578" s="210"/>
      <c r="AC1578" s="210"/>
      <c r="AD1578" s="210"/>
      <c r="AE1578" s="210"/>
      <c r="AF1578" s="210"/>
      <c r="AG1578" s="210" t="s">
        <v>356</v>
      </c>
      <c r="AH1578" s="210">
        <v>0</v>
      </c>
      <c r="AI1578" s="210"/>
      <c r="AJ1578" s="210"/>
      <c r="AK1578" s="210"/>
      <c r="AL1578" s="210"/>
      <c r="AM1578" s="210"/>
      <c r="AN1578" s="210"/>
      <c r="AO1578" s="210"/>
      <c r="AP1578" s="210"/>
      <c r="AQ1578" s="210"/>
      <c r="AR1578" s="210"/>
      <c r="AS1578" s="210"/>
      <c r="AT1578" s="210"/>
      <c r="AU1578" s="210"/>
      <c r="AV1578" s="210"/>
      <c r="AW1578" s="210"/>
      <c r="AX1578" s="210"/>
      <c r="AY1578" s="210"/>
      <c r="AZ1578" s="210"/>
      <c r="BA1578" s="210"/>
      <c r="BB1578" s="210"/>
      <c r="BC1578" s="210"/>
      <c r="BD1578" s="210"/>
      <c r="BE1578" s="210"/>
      <c r="BF1578" s="210"/>
      <c r="BG1578" s="210"/>
      <c r="BH1578" s="210"/>
    </row>
    <row r="1579" spans="1:60" outlineLevel="3" x14ac:dyDescent="0.2">
      <c r="A1579" s="217"/>
      <c r="B1579" s="218"/>
      <c r="C1579" s="265" t="s">
        <v>1536</v>
      </c>
      <c r="D1579" s="255"/>
      <c r="E1579" s="256">
        <v>1.44</v>
      </c>
      <c r="F1579" s="220"/>
      <c r="G1579" s="220"/>
      <c r="H1579" s="220"/>
      <c r="I1579" s="220"/>
      <c r="J1579" s="220"/>
      <c r="K1579" s="220"/>
      <c r="L1579" s="220"/>
      <c r="M1579" s="220"/>
      <c r="N1579" s="219"/>
      <c r="O1579" s="219"/>
      <c r="P1579" s="219"/>
      <c r="Q1579" s="219"/>
      <c r="R1579" s="220"/>
      <c r="S1579" s="220"/>
      <c r="T1579" s="220"/>
      <c r="U1579" s="220"/>
      <c r="V1579" s="220"/>
      <c r="W1579" s="220"/>
      <c r="X1579" s="220"/>
      <c r="Y1579" s="220"/>
      <c r="Z1579" s="210"/>
      <c r="AA1579" s="210"/>
      <c r="AB1579" s="210"/>
      <c r="AC1579" s="210"/>
      <c r="AD1579" s="210"/>
      <c r="AE1579" s="210"/>
      <c r="AF1579" s="210"/>
      <c r="AG1579" s="210" t="s">
        <v>356</v>
      </c>
      <c r="AH1579" s="210">
        <v>0</v>
      </c>
      <c r="AI1579" s="210"/>
      <c r="AJ1579" s="210"/>
      <c r="AK1579" s="210"/>
      <c r="AL1579" s="210"/>
      <c r="AM1579" s="210"/>
      <c r="AN1579" s="210"/>
      <c r="AO1579" s="210"/>
      <c r="AP1579" s="210"/>
      <c r="AQ1579" s="210"/>
      <c r="AR1579" s="210"/>
      <c r="AS1579" s="210"/>
      <c r="AT1579" s="210"/>
      <c r="AU1579" s="210"/>
      <c r="AV1579" s="210"/>
      <c r="AW1579" s="210"/>
      <c r="AX1579" s="210"/>
      <c r="AY1579" s="210"/>
      <c r="AZ1579" s="210"/>
      <c r="BA1579" s="210"/>
      <c r="BB1579" s="210"/>
      <c r="BC1579" s="210"/>
      <c r="BD1579" s="210"/>
      <c r="BE1579" s="210"/>
      <c r="BF1579" s="210"/>
      <c r="BG1579" s="210"/>
      <c r="BH1579" s="210"/>
    </row>
    <row r="1580" spans="1:60" outlineLevel="3" x14ac:dyDescent="0.2">
      <c r="A1580" s="217"/>
      <c r="B1580" s="218"/>
      <c r="C1580" s="265" t="s">
        <v>392</v>
      </c>
      <c r="D1580" s="255"/>
      <c r="E1580" s="256">
        <v>-3.2</v>
      </c>
      <c r="F1580" s="220"/>
      <c r="G1580" s="220"/>
      <c r="H1580" s="220"/>
      <c r="I1580" s="220"/>
      <c r="J1580" s="220"/>
      <c r="K1580" s="220"/>
      <c r="L1580" s="220"/>
      <c r="M1580" s="220"/>
      <c r="N1580" s="219"/>
      <c r="O1580" s="219"/>
      <c r="P1580" s="219"/>
      <c r="Q1580" s="219"/>
      <c r="R1580" s="220"/>
      <c r="S1580" s="220"/>
      <c r="T1580" s="220"/>
      <c r="U1580" s="220"/>
      <c r="V1580" s="220"/>
      <c r="W1580" s="220"/>
      <c r="X1580" s="220"/>
      <c r="Y1580" s="220"/>
      <c r="Z1580" s="210"/>
      <c r="AA1580" s="210"/>
      <c r="AB1580" s="210"/>
      <c r="AC1580" s="210"/>
      <c r="AD1580" s="210"/>
      <c r="AE1580" s="210"/>
      <c r="AF1580" s="210"/>
      <c r="AG1580" s="210" t="s">
        <v>356</v>
      </c>
      <c r="AH1580" s="210">
        <v>0</v>
      </c>
      <c r="AI1580" s="210"/>
      <c r="AJ1580" s="210"/>
      <c r="AK1580" s="210"/>
      <c r="AL1580" s="210"/>
      <c r="AM1580" s="210"/>
      <c r="AN1580" s="210"/>
      <c r="AO1580" s="210"/>
      <c r="AP1580" s="210"/>
      <c r="AQ1580" s="210"/>
      <c r="AR1580" s="210"/>
      <c r="AS1580" s="210"/>
      <c r="AT1580" s="210"/>
      <c r="AU1580" s="210"/>
      <c r="AV1580" s="210"/>
      <c r="AW1580" s="210"/>
      <c r="AX1580" s="210"/>
      <c r="AY1580" s="210"/>
      <c r="AZ1580" s="210"/>
      <c r="BA1580" s="210"/>
      <c r="BB1580" s="210"/>
      <c r="BC1580" s="210"/>
      <c r="BD1580" s="210"/>
      <c r="BE1580" s="210"/>
      <c r="BF1580" s="210"/>
      <c r="BG1580" s="210"/>
      <c r="BH1580" s="210"/>
    </row>
    <row r="1581" spans="1:60" outlineLevel="3" x14ac:dyDescent="0.2">
      <c r="A1581" s="217"/>
      <c r="B1581" s="218"/>
      <c r="C1581" s="265" t="s">
        <v>393</v>
      </c>
      <c r="D1581" s="255"/>
      <c r="E1581" s="256">
        <v>-3.6</v>
      </c>
      <c r="F1581" s="220"/>
      <c r="G1581" s="220"/>
      <c r="H1581" s="220"/>
      <c r="I1581" s="220"/>
      <c r="J1581" s="220"/>
      <c r="K1581" s="220"/>
      <c r="L1581" s="220"/>
      <c r="M1581" s="220"/>
      <c r="N1581" s="219"/>
      <c r="O1581" s="219"/>
      <c r="P1581" s="219"/>
      <c r="Q1581" s="219"/>
      <c r="R1581" s="220"/>
      <c r="S1581" s="220"/>
      <c r="T1581" s="220"/>
      <c r="U1581" s="220"/>
      <c r="V1581" s="220"/>
      <c r="W1581" s="220"/>
      <c r="X1581" s="220"/>
      <c r="Y1581" s="220"/>
      <c r="Z1581" s="210"/>
      <c r="AA1581" s="210"/>
      <c r="AB1581" s="210"/>
      <c r="AC1581" s="210"/>
      <c r="AD1581" s="210"/>
      <c r="AE1581" s="210"/>
      <c r="AF1581" s="210"/>
      <c r="AG1581" s="210" t="s">
        <v>356</v>
      </c>
      <c r="AH1581" s="210">
        <v>0</v>
      </c>
      <c r="AI1581" s="210"/>
      <c r="AJ1581" s="210"/>
      <c r="AK1581" s="210"/>
      <c r="AL1581" s="210"/>
      <c r="AM1581" s="210"/>
      <c r="AN1581" s="210"/>
      <c r="AO1581" s="210"/>
      <c r="AP1581" s="210"/>
      <c r="AQ1581" s="210"/>
      <c r="AR1581" s="210"/>
      <c r="AS1581" s="210"/>
      <c r="AT1581" s="210"/>
      <c r="AU1581" s="210"/>
      <c r="AV1581" s="210"/>
      <c r="AW1581" s="210"/>
      <c r="AX1581" s="210"/>
      <c r="AY1581" s="210"/>
      <c r="AZ1581" s="210"/>
      <c r="BA1581" s="210"/>
      <c r="BB1581" s="210"/>
      <c r="BC1581" s="210"/>
      <c r="BD1581" s="210"/>
      <c r="BE1581" s="210"/>
      <c r="BF1581" s="210"/>
      <c r="BG1581" s="210"/>
      <c r="BH1581" s="210"/>
    </row>
    <row r="1582" spans="1:60" outlineLevel="3" x14ac:dyDescent="0.2">
      <c r="A1582" s="217"/>
      <c r="B1582" s="218"/>
      <c r="C1582" s="265" t="s">
        <v>1541</v>
      </c>
      <c r="D1582" s="255"/>
      <c r="E1582" s="256">
        <v>26.88</v>
      </c>
      <c r="F1582" s="220"/>
      <c r="G1582" s="220"/>
      <c r="H1582" s="220"/>
      <c r="I1582" s="220"/>
      <c r="J1582" s="220"/>
      <c r="K1582" s="220"/>
      <c r="L1582" s="220"/>
      <c r="M1582" s="220"/>
      <c r="N1582" s="219"/>
      <c r="O1582" s="219"/>
      <c r="P1582" s="219"/>
      <c r="Q1582" s="219"/>
      <c r="R1582" s="220"/>
      <c r="S1582" s="220"/>
      <c r="T1582" s="220"/>
      <c r="U1582" s="220"/>
      <c r="V1582" s="220"/>
      <c r="W1582" s="220"/>
      <c r="X1582" s="220"/>
      <c r="Y1582" s="220"/>
      <c r="Z1582" s="210"/>
      <c r="AA1582" s="210"/>
      <c r="AB1582" s="210"/>
      <c r="AC1582" s="210"/>
      <c r="AD1582" s="210"/>
      <c r="AE1582" s="210"/>
      <c r="AF1582" s="210"/>
      <c r="AG1582" s="210" t="s">
        <v>356</v>
      </c>
      <c r="AH1582" s="210">
        <v>0</v>
      </c>
      <c r="AI1582" s="210"/>
      <c r="AJ1582" s="210"/>
      <c r="AK1582" s="210"/>
      <c r="AL1582" s="210"/>
      <c r="AM1582" s="210"/>
      <c r="AN1582" s="210"/>
      <c r="AO1582" s="210"/>
      <c r="AP1582" s="210"/>
      <c r="AQ1582" s="210"/>
      <c r="AR1582" s="210"/>
      <c r="AS1582" s="210"/>
      <c r="AT1582" s="210"/>
      <c r="AU1582" s="210"/>
      <c r="AV1582" s="210"/>
      <c r="AW1582" s="210"/>
      <c r="AX1582" s="210"/>
      <c r="AY1582" s="210"/>
      <c r="AZ1582" s="210"/>
      <c r="BA1582" s="210"/>
      <c r="BB1582" s="210"/>
      <c r="BC1582" s="210"/>
      <c r="BD1582" s="210"/>
      <c r="BE1582" s="210"/>
      <c r="BF1582" s="210"/>
      <c r="BG1582" s="210"/>
      <c r="BH1582" s="210"/>
    </row>
    <row r="1583" spans="1:60" outlineLevel="3" x14ac:dyDescent="0.2">
      <c r="A1583" s="217"/>
      <c r="B1583" s="218"/>
      <c r="C1583" s="265" t="s">
        <v>579</v>
      </c>
      <c r="D1583" s="255"/>
      <c r="E1583" s="256">
        <v>-2</v>
      </c>
      <c r="F1583" s="220"/>
      <c r="G1583" s="220"/>
      <c r="H1583" s="220"/>
      <c r="I1583" s="220"/>
      <c r="J1583" s="220"/>
      <c r="K1583" s="220"/>
      <c r="L1583" s="220"/>
      <c r="M1583" s="220"/>
      <c r="N1583" s="219"/>
      <c r="O1583" s="219"/>
      <c r="P1583" s="219"/>
      <c r="Q1583" s="219"/>
      <c r="R1583" s="220"/>
      <c r="S1583" s="220"/>
      <c r="T1583" s="220"/>
      <c r="U1583" s="220"/>
      <c r="V1583" s="220"/>
      <c r="W1583" s="220"/>
      <c r="X1583" s="220"/>
      <c r="Y1583" s="220"/>
      <c r="Z1583" s="210"/>
      <c r="AA1583" s="210"/>
      <c r="AB1583" s="210"/>
      <c r="AC1583" s="210"/>
      <c r="AD1583" s="210"/>
      <c r="AE1583" s="210"/>
      <c r="AF1583" s="210"/>
      <c r="AG1583" s="210" t="s">
        <v>356</v>
      </c>
      <c r="AH1583" s="210">
        <v>0</v>
      </c>
      <c r="AI1583" s="210"/>
      <c r="AJ1583" s="210"/>
      <c r="AK1583" s="210"/>
      <c r="AL1583" s="210"/>
      <c r="AM1583" s="210"/>
      <c r="AN1583" s="210"/>
      <c r="AO1583" s="210"/>
      <c r="AP1583" s="210"/>
      <c r="AQ1583" s="210"/>
      <c r="AR1583" s="210"/>
      <c r="AS1583" s="210"/>
      <c r="AT1583" s="210"/>
      <c r="AU1583" s="210"/>
      <c r="AV1583" s="210"/>
      <c r="AW1583" s="210"/>
      <c r="AX1583" s="210"/>
      <c r="AY1583" s="210"/>
      <c r="AZ1583" s="210"/>
      <c r="BA1583" s="210"/>
      <c r="BB1583" s="210"/>
      <c r="BC1583" s="210"/>
      <c r="BD1583" s="210"/>
      <c r="BE1583" s="210"/>
      <c r="BF1583" s="210"/>
      <c r="BG1583" s="210"/>
      <c r="BH1583" s="210"/>
    </row>
    <row r="1584" spans="1:60" outlineLevel="3" x14ac:dyDescent="0.2">
      <c r="A1584" s="217"/>
      <c r="B1584" s="218"/>
      <c r="C1584" s="265" t="s">
        <v>1542</v>
      </c>
      <c r="D1584" s="255"/>
      <c r="E1584" s="256">
        <v>13.44</v>
      </c>
      <c r="F1584" s="220"/>
      <c r="G1584" s="220"/>
      <c r="H1584" s="220"/>
      <c r="I1584" s="220"/>
      <c r="J1584" s="220"/>
      <c r="K1584" s="220"/>
      <c r="L1584" s="220"/>
      <c r="M1584" s="220"/>
      <c r="N1584" s="219"/>
      <c r="O1584" s="219"/>
      <c r="P1584" s="219"/>
      <c r="Q1584" s="219"/>
      <c r="R1584" s="220"/>
      <c r="S1584" s="220"/>
      <c r="T1584" s="220"/>
      <c r="U1584" s="220"/>
      <c r="V1584" s="220"/>
      <c r="W1584" s="220"/>
      <c r="X1584" s="220"/>
      <c r="Y1584" s="220"/>
      <c r="Z1584" s="210"/>
      <c r="AA1584" s="210"/>
      <c r="AB1584" s="210"/>
      <c r="AC1584" s="210"/>
      <c r="AD1584" s="210"/>
      <c r="AE1584" s="210"/>
      <c r="AF1584" s="210"/>
      <c r="AG1584" s="210" t="s">
        <v>356</v>
      </c>
      <c r="AH1584" s="210">
        <v>0</v>
      </c>
      <c r="AI1584" s="210"/>
      <c r="AJ1584" s="210"/>
      <c r="AK1584" s="210"/>
      <c r="AL1584" s="210"/>
      <c r="AM1584" s="210"/>
      <c r="AN1584" s="210"/>
      <c r="AO1584" s="210"/>
      <c r="AP1584" s="210"/>
      <c r="AQ1584" s="210"/>
      <c r="AR1584" s="210"/>
      <c r="AS1584" s="210"/>
      <c r="AT1584" s="210"/>
      <c r="AU1584" s="210"/>
      <c r="AV1584" s="210"/>
      <c r="AW1584" s="210"/>
      <c r="AX1584" s="210"/>
      <c r="AY1584" s="210"/>
      <c r="AZ1584" s="210"/>
      <c r="BA1584" s="210"/>
      <c r="BB1584" s="210"/>
      <c r="BC1584" s="210"/>
      <c r="BD1584" s="210"/>
      <c r="BE1584" s="210"/>
      <c r="BF1584" s="210"/>
      <c r="BG1584" s="210"/>
      <c r="BH1584" s="210"/>
    </row>
    <row r="1585" spans="1:60" outlineLevel="3" x14ac:dyDescent="0.2">
      <c r="A1585" s="217"/>
      <c r="B1585" s="218"/>
      <c r="C1585" s="265" t="s">
        <v>376</v>
      </c>
      <c r="D1585" s="255"/>
      <c r="E1585" s="256">
        <v>-1.4</v>
      </c>
      <c r="F1585" s="220"/>
      <c r="G1585" s="220"/>
      <c r="H1585" s="220"/>
      <c r="I1585" s="220"/>
      <c r="J1585" s="220"/>
      <c r="K1585" s="220"/>
      <c r="L1585" s="220"/>
      <c r="M1585" s="220"/>
      <c r="N1585" s="219"/>
      <c r="O1585" s="219"/>
      <c r="P1585" s="219"/>
      <c r="Q1585" s="219"/>
      <c r="R1585" s="220"/>
      <c r="S1585" s="220"/>
      <c r="T1585" s="220"/>
      <c r="U1585" s="220"/>
      <c r="V1585" s="220"/>
      <c r="W1585" s="220"/>
      <c r="X1585" s="220"/>
      <c r="Y1585" s="220"/>
      <c r="Z1585" s="210"/>
      <c r="AA1585" s="210"/>
      <c r="AB1585" s="210"/>
      <c r="AC1585" s="210"/>
      <c r="AD1585" s="210"/>
      <c r="AE1585" s="210"/>
      <c r="AF1585" s="210"/>
      <c r="AG1585" s="210" t="s">
        <v>356</v>
      </c>
      <c r="AH1585" s="210">
        <v>0</v>
      </c>
      <c r="AI1585" s="210"/>
      <c r="AJ1585" s="210"/>
      <c r="AK1585" s="210"/>
      <c r="AL1585" s="210"/>
      <c r="AM1585" s="210"/>
      <c r="AN1585" s="210"/>
      <c r="AO1585" s="210"/>
      <c r="AP1585" s="210"/>
      <c r="AQ1585" s="210"/>
      <c r="AR1585" s="210"/>
      <c r="AS1585" s="210"/>
      <c r="AT1585" s="210"/>
      <c r="AU1585" s="210"/>
      <c r="AV1585" s="210"/>
      <c r="AW1585" s="210"/>
      <c r="AX1585" s="210"/>
      <c r="AY1585" s="210"/>
      <c r="AZ1585" s="210"/>
      <c r="BA1585" s="210"/>
      <c r="BB1585" s="210"/>
      <c r="BC1585" s="210"/>
      <c r="BD1585" s="210"/>
      <c r="BE1585" s="210"/>
      <c r="BF1585" s="210"/>
      <c r="BG1585" s="210"/>
      <c r="BH1585" s="210"/>
    </row>
    <row r="1586" spans="1:60" outlineLevel="3" x14ac:dyDescent="0.2">
      <c r="A1586" s="217"/>
      <c r="B1586" s="218"/>
      <c r="C1586" s="265" t="s">
        <v>1543</v>
      </c>
      <c r="D1586" s="255"/>
      <c r="E1586" s="256">
        <v>13.44</v>
      </c>
      <c r="F1586" s="220"/>
      <c r="G1586" s="220"/>
      <c r="H1586" s="220"/>
      <c r="I1586" s="220"/>
      <c r="J1586" s="220"/>
      <c r="K1586" s="220"/>
      <c r="L1586" s="220"/>
      <c r="M1586" s="220"/>
      <c r="N1586" s="219"/>
      <c r="O1586" s="219"/>
      <c r="P1586" s="219"/>
      <c r="Q1586" s="219"/>
      <c r="R1586" s="220"/>
      <c r="S1586" s="220"/>
      <c r="T1586" s="220"/>
      <c r="U1586" s="220"/>
      <c r="V1586" s="220"/>
      <c r="W1586" s="220"/>
      <c r="X1586" s="220"/>
      <c r="Y1586" s="220"/>
      <c r="Z1586" s="210"/>
      <c r="AA1586" s="210"/>
      <c r="AB1586" s="210"/>
      <c r="AC1586" s="210"/>
      <c r="AD1586" s="210"/>
      <c r="AE1586" s="210"/>
      <c r="AF1586" s="210"/>
      <c r="AG1586" s="210" t="s">
        <v>356</v>
      </c>
      <c r="AH1586" s="210">
        <v>0</v>
      </c>
      <c r="AI1586" s="210"/>
      <c r="AJ1586" s="210"/>
      <c r="AK1586" s="210"/>
      <c r="AL1586" s="210"/>
      <c r="AM1586" s="210"/>
      <c r="AN1586" s="210"/>
      <c r="AO1586" s="210"/>
      <c r="AP1586" s="210"/>
      <c r="AQ1586" s="210"/>
      <c r="AR1586" s="210"/>
      <c r="AS1586" s="210"/>
      <c r="AT1586" s="210"/>
      <c r="AU1586" s="210"/>
      <c r="AV1586" s="210"/>
      <c r="AW1586" s="210"/>
      <c r="AX1586" s="210"/>
      <c r="AY1586" s="210"/>
      <c r="AZ1586" s="210"/>
      <c r="BA1586" s="210"/>
      <c r="BB1586" s="210"/>
      <c r="BC1586" s="210"/>
      <c r="BD1586" s="210"/>
      <c r="BE1586" s="210"/>
      <c r="BF1586" s="210"/>
      <c r="BG1586" s="210"/>
      <c r="BH1586" s="210"/>
    </row>
    <row r="1587" spans="1:60" outlineLevel="3" x14ac:dyDescent="0.2">
      <c r="A1587" s="217"/>
      <c r="B1587" s="218"/>
      <c r="C1587" s="265" t="s">
        <v>376</v>
      </c>
      <c r="D1587" s="255"/>
      <c r="E1587" s="256">
        <v>-1.4</v>
      </c>
      <c r="F1587" s="220"/>
      <c r="G1587" s="220"/>
      <c r="H1587" s="220"/>
      <c r="I1587" s="220"/>
      <c r="J1587" s="220"/>
      <c r="K1587" s="220"/>
      <c r="L1587" s="220"/>
      <c r="M1587" s="220"/>
      <c r="N1587" s="219"/>
      <c r="O1587" s="219"/>
      <c r="P1587" s="219"/>
      <c r="Q1587" s="219"/>
      <c r="R1587" s="220"/>
      <c r="S1587" s="220"/>
      <c r="T1587" s="220"/>
      <c r="U1587" s="220"/>
      <c r="V1587" s="220"/>
      <c r="W1587" s="220"/>
      <c r="X1587" s="220"/>
      <c r="Y1587" s="220"/>
      <c r="Z1587" s="210"/>
      <c r="AA1587" s="210"/>
      <c r="AB1587" s="210"/>
      <c r="AC1587" s="210"/>
      <c r="AD1587" s="210"/>
      <c r="AE1587" s="210"/>
      <c r="AF1587" s="210"/>
      <c r="AG1587" s="210" t="s">
        <v>356</v>
      </c>
      <c r="AH1587" s="210">
        <v>0</v>
      </c>
      <c r="AI1587" s="210"/>
      <c r="AJ1587" s="210"/>
      <c r="AK1587" s="210"/>
      <c r="AL1587" s="210"/>
      <c r="AM1587" s="210"/>
      <c r="AN1587" s="210"/>
      <c r="AO1587" s="210"/>
      <c r="AP1587" s="210"/>
      <c r="AQ1587" s="210"/>
      <c r="AR1587" s="210"/>
      <c r="AS1587" s="210"/>
      <c r="AT1587" s="210"/>
      <c r="AU1587" s="210"/>
      <c r="AV1587" s="210"/>
      <c r="AW1587" s="210"/>
      <c r="AX1587" s="210"/>
      <c r="AY1587" s="210"/>
      <c r="AZ1587" s="210"/>
      <c r="BA1587" s="210"/>
      <c r="BB1587" s="210"/>
      <c r="BC1587" s="210"/>
      <c r="BD1587" s="210"/>
      <c r="BE1587" s="210"/>
      <c r="BF1587" s="210"/>
      <c r="BG1587" s="210"/>
      <c r="BH1587" s="210"/>
    </row>
    <row r="1588" spans="1:60" outlineLevel="3" x14ac:dyDescent="0.2">
      <c r="A1588" s="217"/>
      <c r="B1588" s="218"/>
      <c r="C1588" s="265" t="s">
        <v>1544</v>
      </c>
      <c r="D1588" s="255"/>
      <c r="E1588" s="256">
        <v>27.278400000000001</v>
      </c>
      <c r="F1588" s="220"/>
      <c r="G1588" s="220"/>
      <c r="H1588" s="220"/>
      <c r="I1588" s="220"/>
      <c r="J1588" s="220"/>
      <c r="K1588" s="220"/>
      <c r="L1588" s="220"/>
      <c r="M1588" s="220"/>
      <c r="N1588" s="219"/>
      <c r="O1588" s="219"/>
      <c r="P1588" s="219"/>
      <c r="Q1588" s="219"/>
      <c r="R1588" s="220"/>
      <c r="S1588" s="220"/>
      <c r="T1588" s="220"/>
      <c r="U1588" s="220"/>
      <c r="V1588" s="220"/>
      <c r="W1588" s="220"/>
      <c r="X1588" s="220"/>
      <c r="Y1588" s="220"/>
      <c r="Z1588" s="210"/>
      <c r="AA1588" s="210"/>
      <c r="AB1588" s="210"/>
      <c r="AC1588" s="210"/>
      <c r="AD1588" s="210"/>
      <c r="AE1588" s="210"/>
      <c r="AF1588" s="210"/>
      <c r="AG1588" s="210" t="s">
        <v>356</v>
      </c>
      <c r="AH1588" s="210">
        <v>0</v>
      </c>
      <c r="AI1588" s="210"/>
      <c r="AJ1588" s="210"/>
      <c r="AK1588" s="210"/>
      <c r="AL1588" s="210"/>
      <c r="AM1588" s="210"/>
      <c r="AN1588" s="210"/>
      <c r="AO1588" s="210"/>
      <c r="AP1588" s="210"/>
      <c r="AQ1588" s="210"/>
      <c r="AR1588" s="210"/>
      <c r="AS1588" s="210"/>
      <c r="AT1588" s="210"/>
      <c r="AU1588" s="210"/>
      <c r="AV1588" s="210"/>
      <c r="AW1588" s="210"/>
      <c r="AX1588" s="210"/>
      <c r="AY1588" s="210"/>
      <c r="AZ1588" s="210"/>
      <c r="BA1588" s="210"/>
      <c r="BB1588" s="210"/>
      <c r="BC1588" s="210"/>
      <c r="BD1588" s="210"/>
      <c r="BE1588" s="210"/>
      <c r="BF1588" s="210"/>
      <c r="BG1588" s="210"/>
      <c r="BH1588" s="210"/>
    </row>
    <row r="1589" spans="1:60" outlineLevel="3" x14ac:dyDescent="0.2">
      <c r="A1589" s="217"/>
      <c r="B1589" s="218"/>
      <c r="C1589" s="265" t="s">
        <v>376</v>
      </c>
      <c r="D1589" s="255"/>
      <c r="E1589" s="256">
        <v>-1.4</v>
      </c>
      <c r="F1589" s="220"/>
      <c r="G1589" s="220"/>
      <c r="H1589" s="220"/>
      <c r="I1589" s="220"/>
      <c r="J1589" s="220"/>
      <c r="K1589" s="220"/>
      <c r="L1589" s="220"/>
      <c r="M1589" s="220"/>
      <c r="N1589" s="219"/>
      <c r="O1589" s="219"/>
      <c r="P1589" s="219"/>
      <c r="Q1589" s="219"/>
      <c r="R1589" s="220"/>
      <c r="S1589" s="220"/>
      <c r="T1589" s="220"/>
      <c r="U1589" s="220"/>
      <c r="V1589" s="220"/>
      <c r="W1589" s="220"/>
      <c r="X1589" s="220"/>
      <c r="Y1589" s="220"/>
      <c r="Z1589" s="210"/>
      <c r="AA1589" s="210"/>
      <c r="AB1589" s="210"/>
      <c r="AC1589" s="210"/>
      <c r="AD1589" s="210"/>
      <c r="AE1589" s="210"/>
      <c r="AF1589" s="210"/>
      <c r="AG1589" s="210" t="s">
        <v>356</v>
      </c>
      <c r="AH1589" s="210">
        <v>0</v>
      </c>
      <c r="AI1589" s="210"/>
      <c r="AJ1589" s="210"/>
      <c r="AK1589" s="210"/>
      <c r="AL1589" s="210"/>
      <c r="AM1589" s="210"/>
      <c r="AN1589" s="210"/>
      <c r="AO1589" s="210"/>
      <c r="AP1589" s="210"/>
      <c r="AQ1589" s="210"/>
      <c r="AR1589" s="210"/>
      <c r="AS1589" s="210"/>
      <c r="AT1589" s="210"/>
      <c r="AU1589" s="210"/>
      <c r="AV1589" s="210"/>
      <c r="AW1589" s="210"/>
      <c r="AX1589" s="210"/>
      <c r="AY1589" s="210"/>
      <c r="AZ1589" s="210"/>
      <c r="BA1589" s="210"/>
      <c r="BB1589" s="210"/>
      <c r="BC1589" s="210"/>
      <c r="BD1589" s="210"/>
      <c r="BE1589" s="210"/>
      <c r="BF1589" s="210"/>
      <c r="BG1589" s="210"/>
      <c r="BH1589" s="210"/>
    </row>
    <row r="1590" spans="1:60" outlineLevel="3" x14ac:dyDescent="0.2">
      <c r="A1590" s="217"/>
      <c r="B1590" s="218"/>
      <c r="C1590" s="265" t="s">
        <v>549</v>
      </c>
      <c r="D1590" s="255"/>
      <c r="E1590" s="256">
        <v>-5.4</v>
      </c>
      <c r="F1590" s="220"/>
      <c r="G1590" s="220"/>
      <c r="H1590" s="220"/>
      <c r="I1590" s="220"/>
      <c r="J1590" s="220"/>
      <c r="K1590" s="220"/>
      <c r="L1590" s="220"/>
      <c r="M1590" s="220"/>
      <c r="N1590" s="219"/>
      <c r="O1590" s="219"/>
      <c r="P1590" s="219"/>
      <c r="Q1590" s="219"/>
      <c r="R1590" s="220"/>
      <c r="S1590" s="220"/>
      <c r="T1590" s="220"/>
      <c r="U1590" s="220"/>
      <c r="V1590" s="220"/>
      <c r="W1590" s="220"/>
      <c r="X1590" s="220"/>
      <c r="Y1590" s="220"/>
      <c r="Z1590" s="210"/>
      <c r="AA1590" s="210"/>
      <c r="AB1590" s="210"/>
      <c r="AC1590" s="210"/>
      <c r="AD1590" s="210"/>
      <c r="AE1590" s="210"/>
      <c r="AF1590" s="210"/>
      <c r="AG1590" s="210" t="s">
        <v>356</v>
      </c>
      <c r="AH1590" s="210">
        <v>0</v>
      </c>
      <c r="AI1590" s="210"/>
      <c r="AJ1590" s="210"/>
      <c r="AK1590" s="210"/>
      <c r="AL1590" s="210"/>
      <c r="AM1590" s="210"/>
      <c r="AN1590" s="210"/>
      <c r="AO1590" s="210"/>
      <c r="AP1590" s="210"/>
      <c r="AQ1590" s="210"/>
      <c r="AR1590" s="210"/>
      <c r="AS1590" s="210"/>
      <c r="AT1590" s="210"/>
      <c r="AU1590" s="210"/>
      <c r="AV1590" s="210"/>
      <c r="AW1590" s="210"/>
      <c r="AX1590" s="210"/>
      <c r="AY1590" s="210"/>
      <c r="AZ1590" s="210"/>
      <c r="BA1590" s="210"/>
      <c r="BB1590" s="210"/>
      <c r="BC1590" s="210"/>
      <c r="BD1590" s="210"/>
      <c r="BE1590" s="210"/>
      <c r="BF1590" s="210"/>
      <c r="BG1590" s="210"/>
      <c r="BH1590" s="210"/>
    </row>
    <row r="1591" spans="1:60" outlineLevel="3" x14ac:dyDescent="0.2">
      <c r="A1591" s="217"/>
      <c r="B1591" s="218"/>
      <c r="C1591" s="265" t="s">
        <v>1545</v>
      </c>
      <c r="D1591" s="255"/>
      <c r="E1591" s="256">
        <v>27.6</v>
      </c>
      <c r="F1591" s="220"/>
      <c r="G1591" s="220"/>
      <c r="H1591" s="220"/>
      <c r="I1591" s="220"/>
      <c r="J1591" s="220"/>
      <c r="K1591" s="220"/>
      <c r="L1591" s="220"/>
      <c r="M1591" s="220"/>
      <c r="N1591" s="219"/>
      <c r="O1591" s="219"/>
      <c r="P1591" s="219"/>
      <c r="Q1591" s="219"/>
      <c r="R1591" s="220"/>
      <c r="S1591" s="220"/>
      <c r="T1591" s="220"/>
      <c r="U1591" s="220"/>
      <c r="V1591" s="220"/>
      <c r="W1591" s="220"/>
      <c r="X1591" s="220"/>
      <c r="Y1591" s="220"/>
      <c r="Z1591" s="210"/>
      <c r="AA1591" s="210"/>
      <c r="AB1591" s="210"/>
      <c r="AC1591" s="210"/>
      <c r="AD1591" s="210"/>
      <c r="AE1591" s="210"/>
      <c r="AF1591" s="210"/>
      <c r="AG1591" s="210" t="s">
        <v>356</v>
      </c>
      <c r="AH1591" s="210">
        <v>0</v>
      </c>
      <c r="AI1591" s="210"/>
      <c r="AJ1591" s="210"/>
      <c r="AK1591" s="210"/>
      <c r="AL1591" s="210"/>
      <c r="AM1591" s="210"/>
      <c r="AN1591" s="210"/>
      <c r="AO1591" s="210"/>
      <c r="AP1591" s="210"/>
      <c r="AQ1591" s="210"/>
      <c r="AR1591" s="210"/>
      <c r="AS1591" s="210"/>
      <c r="AT1591" s="210"/>
      <c r="AU1591" s="210"/>
      <c r="AV1591" s="210"/>
      <c r="AW1591" s="210"/>
      <c r="AX1591" s="210"/>
      <c r="AY1591" s="210"/>
      <c r="AZ1591" s="210"/>
      <c r="BA1591" s="210"/>
      <c r="BB1591" s="210"/>
      <c r="BC1591" s="210"/>
      <c r="BD1591" s="210"/>
      <c r="BE1591" s="210"/>
      <c r="BF1591" s="210"/>
      <c r="BG1591" s="210"/>
      <c r="BH1591" s="210"/>
    </row>
    <row r="1592" spans="1:60" outlineLevel="3" x14ac:dyDescent="0.2">
      <c r="A1592" s="217"/>
      <c r="B1592" s="218"/>
      <c r="C1592" s="265" t="s">
        <v>579</v>
      </c>
      <c r="D1592" s="255"/>
      <c r="E1592" s="256">
        <v>-2</v>
      </c>
      <c r="F1592" s="220"/>
      <c r="G1592" s="220"/>
      <c r="H1592" s="220"/>
      <c r="I1592" s="220"/>
      <c r="J1592" s="220"/>
      <c r="K1592" s="220"/>
      <c r="L1592" s="220"/>
      <c r="M1592" s="220"/>
      <c r="N1592" s="219"/>
      <c r="O1592" s="219"/>
      <c r="P1592" s="219"/>
      <c r="Q1592" s="219"/>
      <c r="R1592" s="220"/>
      <c r="S1592" s="220"/>
      <c r="T1592" s="220"/>
      <c r="U1592" s="220"/>
      <c r="V1592" s="220"/>
      <c r="W1592" s="220"/>
      <c r="X1592" s="220"/>
      <c r="Y1592" s="220"/>
      <c r="Z1592" s="210"/>
      <c r="AA1592" s="210"/>
      <c r="AB1592" s="210"/>
      <c r="AC1592" s="210"/>
      <c r="AD1592" s="210"/>
      <c r="AE1592" s="210"/>
      <c r="AF1592" s="210"/>
      <c r="AG1592" s="210" t="s">
        <v>356</v>
      </c>
      <c r="AH1592" s="210">
        <v>0</v>
      </c>
      <c r="AI1592" s="210"/>
      <c r="AJ1592" s="210"/>
      <c r="AK1592" s="210"/>
      <c r="AL1592" s="210"/>
      <c r="AM1592" s="210"/>
      <c r="AN1592" s="210"/>
      <c r="AO1592" s="210"/>
      <c r="AP1592" s="210"/>
      <c r="AQ1592" s="210"/>
      <c r="AR1592" s="210"/>
      <c r="AS1592" s="210"/>
      <c r="AT1592" s="210"/>
      <c r="AU1592" s="210"/>
      <c r="AV1592" s="210"/>
      <c r="AW1592" s="210"/>
      <c r="AX1592" s="210"/>
      <c r="AY1592" s="210"/>
      <c r="AZ1592" s="210"/>
      <c r="BA1592" s="210"/>
      <c r="BB1592" s="210"/>
      <c r="BC1592" s="210"/>
      <c r="BD1592" s="210"/>
      <c r="BE1592" s="210"/>
      <c r="BF1592" s="210"/>
      <c r="BG1592" s="210"/>
      <c r="BH1592" s="210"/>
    </row>
    <row r="1593" spans="1:60" outlineLevel="3" x14ac:dyDescent="0.2">
      <c r="A1593" s="217"/>
      <c r="B1593" s="218"/>
      <c r="C1593" s="265" t="s">
        <v>1546</v>
      </c>
      <c r="D1593" s="255"/>
      <c r="E1593" s="256">
        <v>15.84</v>
      </c>
      <c r="F1593" s="220"/>
      <c r="G1593" s="220"/>
      <c r="H1593" s="220"/>
      <c r="I1593" s="220"/>
      <c r="J1593" s="220"/>
      <c r="K1593" s="220"/>
      <c r="L1593" s="220"/>
      <c r="M1593" s="220"/>
      <c r="N1593" s="219"/>
      <c r="O1593" s="219"/>
      <c r="P1593" s="219"/>
      <c r="Q1593" s="219"/>
      <c r="R1593" s="220"/>
      <c r="S1593" s="220"/>
      <c r="T1593" s="220"/>
      <c r="U1593" s="220"/>
      <c r="V1593" s="220"/>
      <c r="W1593" s="220"/>
      <c r="X1593" s="220"/>
      <c r="Y1593" s="220"/>
      <c r="Z1593" s="210"/>
      <c r="AA1593" s="210"/>
      <c r="AB1593" s="210"/>
      <c r="AC1593" s="210"/>
      <c r="AD1593" s="210"/>
      <c r="AE1593" s="210"/>
      <c r="AF1593" s="210"/>
      <c r="AG1593" s="210" t="s">
        <v>356</v>
      </c>
      <c r="AH1593" s="210">
        <v>0</v>
      </c>
      <c r="AI1593" s="210"/>
      <c r="AJ1593" s="210"/>
      <c r="AK1593" s="210"/>
      <c r="AL1593" s="210"/>
      <c r="AM1593" s="210"/>
      <c r="AN1593" s="210"/>
      <c r="AO1593" s="210"/>
      <c r="AP1593" s="210"/>
      <c r="AQ1593" s="210"/>
      <c r="AR1593" s="210"/>
      <c r="AS1593" s="210"/>
      <c r="AT1593" s="210"/>
      <c r="AU1593" s="210"/>
      <c r="AV1593" s="210"/>
      <c r="AW1593" s="210"/>
      <c r="AX1593" s="210"/>
      <c r="AY1593" s="210"/>
      <c r="AZ1593" s="210"/>
      <c r="BA1593" s="210"/>
      <c r="BB1593" s="210"/>
      <c r="BC1593" s="210"/>
      <c r="BD1593" s="210"/>
      <c r="BE1593" s="210"/>
      <c r="BF1593" s="210"/>
      <c r="BG1593" s="210"/>
      <c r="BH1593" s="210"/>
    </row>
    <row r="1594" spans="1:60" outlineLevel="3" x14ac:dyDescent="0.2">
      <c r="A1594" s="217"/>
      <c r="B1594" s="218"/>
      <c r="C1594" s="265" t="s">
        <v>1547</v>
      </c>
      <c r="D1594" s="255"/>
      <c r="E1594" s="256">
        <v>-1.26</v>
      </c>
      <c r="F1594" s="220"/>
      <c r="G1594" s="220"/>
      <c r="H1594" s="220"/>
      <c r="I1594" s="220"/>
      <c r="J1594" s="220"/>
      <c r="K1594" s="220"/>
      <c r="L1594" s="220"/>
      <c r="M1594" s="220"/>
      <c r="N1594" s="219"/>
      <c r="O1594" s="219"/>
      <c r="P1594" s="219"/>
      <c r="Q1594" s="219"/>
      <c r="R1594" s="220"/>
      <c r="S1594" s="220"/>
      <c r="T1594" s="220"/>
      <c r="U1594" s="220"/>
      <c r="V1594" s="220"/>
      <c r="W1594" s="220"/>
      <c r="X1594" s="220"/>
      <c r="Y1594" s="220"/>
      <c r="Z1594" s="210"/>
      <c r="AA1594" s="210"/>
      <c r="AB1594" s="210"/>
      <c r="AC1594" s="210"/>
      <c r="AD1594" s="210"/>
      <c r="AE1594" s="210"/>
      <c r="AF1594" s="210"/>
      <c r="AG1594" s="210" t="s">
        <v>356</v>
      </c>
      <c r="AH1594" s="210">
        <v>0</v>
      </c>
      <c r="AI1594" s="210"/>
      <c r="AJ1594" s="210"/>
      <c r="AK1594" s="210"/>
      <c r="AL1594" s="210"/>
      <c r="AM1594" s="210"/>
      <c r="AN1594" s="210"/>
      <c r="AO1594" s="210"/>
      <c r="AP1594" s="210"/>
      <c r="AQ1594" s="210"/>
      <c r="AR1594" s="210"/>
      <c r="AS1594" s="210"/>
      <c r="AT1594" s="210"/>
      <c r="AU1594" s="210"/>
      <c r="AV1594" s="210"/>
      <c r="AW1594" s="210"/>
      <c r="AX1594" s="210"/>
      <c r="AY1594" s="210"/>
      <c r="AZ1594" s="210"/>
      <c r="BA1594" s="210"/>
      <c r="BB1594" s="210"/>
      <c r="BC1594" s="210"/>
      <c r="BD1594" s="210"/>
      <c r="BE1594" s="210"/>
      <c r="BF1594" s="210"/>
      <c r="BG1594" s="210"/>
      <c r="BH1594" s="210"/>
    </row>
    <row r="1595" spans="1:60" outlineLevel="3" x14ac:dyDescent="0.2">
      <c r="A1595" s="217"/>
      <c r="B1595" s="218"/>
      <c r="C1595" s="265" t="s">
        <v>1548</v>
      </c>
      <c r="D1595" s="255"/>
      <c r="E1595" s="256">
        <v>15.12</v>
      </c>
      <c r="F1595" s="220"/>
      <c r="G1595" s="220"/>
      <c r="H1595" s="220"/>
      <c r="I1595" s="220"/>
      <c r="J1595" s="220"/>
      <c r="K1595" s="220"/>
      <c r="L1595" s="220"/>
      <c r="M1595" s="220"/>
      <c r="N1595" s="219"/>
      <c r="O1595" s="219"/>
      <c r="P1595" s="219"/>
      <c r="Q1595" s="219"/>
      <c r="R1595" s="220"/>
      <c r="S1595" s="220"/>
      <c r="T1595" s="220"/>
      <c r="U1595" s="220"/>
      <c r="V1595" s="220"/>
      <c r="W1595" s="220"/>
      <c r="X1595" s="220"/>
      <c r="Y1595" s="220"/>
      <c r="Z1595" s="210"/>
      <c r="AA1595" s="210"/>
      <c r="AB1595" s="210"/>
      <c r="AC1595" s="210"/>
      <c r="AD1595" s="210"/>
      <c r="AE1595" s="210"/>
      <c r="AF1595" s="210"/>
      <c r="AG1595" s="210" t="s">
        <v>356</v>
      </c>
      <c r="AH1595" s="210">
        <v>0</v>
      </c>
      <c r="AI1595" s="210"/>
      <c r="AJ1595" s="210"/>
      <c r="AK1595" s="210"/>
      <c r="AL1595" s="210"/>
      <c r="AM1595" s="210"/>
      <c r="AN1595" s="210"/>
      <c r="AO1595" s="210"/>
      <c r="AP1595" s="210"/>
      <c r="AQ1595" s="210"/>
      <c r="AR1595" s="210"/>
      <c r="AS1595" s="210"/>
      <c r="AT1595" s="210"/>
      <c r="AU1595" s="210"/>
      <c r="AV1595" s="210"/>
      <c r="AW1595" s="210"/>
      <c r="AX1595" s="210"/>
      <c r="AY1595" s="210"/>
      <c r="AZ1595" s="210"/>
      <c r="BA1595" s="210"/>
      <c r="BB1595" s="210"/>
      <c r="BC1595" s="210"/>
      <c r="BD1595" s="210"/>
      <c r="BE1595" s="210"/>
      <c r="BF1595" s="210"/>
      <c r="BG1595" s="210"/>
      <c r="BH1595" s="210"/>
    </row>
    <row r="1596" spans="1:60" outlineLevel="3" x14ac:dyDescent="0.2">
      <c r="A1596" s="217"/>
      <c r="B1596" s="218"/>
      <c r="C1596" s="265" t="s">
        <v>1528</v>
      </c>
      <c r="D1596" s="255"/>
      <c r="E1596" s="256">
        <v>-1.62</v>
      </c>
      <c r="F1596" s="220"/>
      <c r="G1596" s="220"/>
      <c r="H1596" s="220"/>
      <c r="I1596" s="220"/>
      <c r="J1596" s="220"/>
      <c r="K1596" s="220"/>
      <c r="L1596" s="220"/>
      <c r="M1596" s="220"/>
      <c r="N1596" s="219"/>
      <c r="O1596" s="219"/>
      <c r="P1596" s="219"/>
      <c r="Q1596" s="219"/>
      <c r="R1596" s="220"/>
      <c r="S1596" s="220"/>
      <c r="T1596" s="220"/>
      <c r="U1596" s="220"/>
      <c r="V1596" s="220"/>
      <c r="W1596" s="220"/>
      <c r="X1596" s="220"/>
      <c r="Y1596" s="220"/>
      <c r="Z1596" s="210"/>
      <c r="AA1596" s="210"/>
      <c r="AB1596" s="210"/>
      <c r="AC1596" s="210"/>
      <c r="AD1596" s="210"/>
      <c r="AE1596" s="210"/>
      <c r="AF1596" s="210"/>
      <c r="AG1596" s="210" t="s">
        <v>356</v>
      </c>
      <c r="AH1596" s="210">
        <v>0</v>
      </c>
      <c r="AI1596" s="210"/>
      <c r="AJ1596" s="210"/>
      <c r="AK1596" s="210"/>
      <c r="AL1596" s="210"/>
      <c r="AM1596" s="210"/>
      <c r="AN1596" s="210"/>
      <c r="AO1596" s="210"/>
      <c r="AP1596" s="210"/>
      <c r="AQ1596" s="210"/>
      <c r="AR1596" s="210"/>
      <c r="AS1596" s="210"/>
      <c r="AT1596" s="210"/>
      <c r="AU1596" s="210"/>
      <c r="AV1596" s="210"/>
      <c r="AW1596" s="210"/>
      <c r="AX1596" s="210"/>
      <c r="AY1596" s="210"/>
      <c r="AZ1596" s="210"/>
      <c r="BA1596" s="210"/>
      <c r="BB1596" s="210"/>
      <c r="BC1596" s="210"/>
      <c r="BD1596" s="210"/>
      <c r="BE1596" s="210"/>
      <c r="BF1596" s="210"/>
      <c r="BG1596" s="210"/>
      <c r="BH1596" s="210"/>
    </row>
    <row r="1597" spans="1:60" outlineLevel="3" x14ac:dyDescent="0.2">
      <c r="A1597" s="217"/>
      <c r="B1597" s="218"/>
      <c r="C1597" s="265" t="s">
        <v>1549</v>
      </c>
      <c r="D1597" s="255"/>
      <c r="E1597" s="256">
        <v>11.304</v>
      </c>
      <c r="F1597" s="220"/>
      <c r="G1597" s="220"/>
      <c r="H1597" s="220"/>
      <c r="I1597" s="220"/>
      <c r="J1597" s="220"/>
      <c r="K1597" s="220"/>
      <c r="L1597" s="220"/>
      <c r="M1597" s="220"/>
      <c r="N1597" s="219"/>
      <c r="O1597" s="219"/>
      <c r="P1597" s="219"/>
      <c r="Q1597" s="219"/>
      <c r="R1597" s="220"/>
      <c r="S1597" s="220"/>
      <c r="T1597" s="220"/>
      <c r="U1597" s="220"/>
      <c r="V1597" s="220"/>
      <c r="W1597" s="220"/>
      <c r="X1597" s="220"/>
      <c r="Y1597" s="220"/>
      <c r="Z1597" s="210"/>
      <c r="AA1597" s="210"/>
      <c r="AB1597" s="210"/>
      <c r="AC1597" s="210"/>
      <c r="AD1597" s="210"/>
      <c r="AE1597" s="210"/>
      <c r="AF1597" s="210"/>
      <c r="AG1597" s="210" t="s">
        <v>356</v>
      </c>
      <c r="AH1597" s="210">
        <v>0</v>
      </c>
      <c r="AI1597" s="210"/>
      <c r="AJ1597" s="210"/>
      <c r="AK1597" s="210"/>
      <c r="AL1597" s="210"/>
      <c r="AM1597" s="210"/>
      <c r="AN1597" s="210"/>
      <c r="AO1597" s="210"/>
      <c r="AP1597" s="210"/>
      <c r="AQ1597" s="210"/>
      <c r="AR1597" s="210"/>
      <c r="AS1597" s="210"/>
      <c r="AT1597" s="210"/>
      <c r="AU1597" s="210"/>
      <c r="AV1597" s="210"/>
      <c r="AW1597" s="210"/>
      <c r="AX1597" s="210"/>
      <c r="AY1597" s="210"/>
      <c r="AZ1597" s="210"/>
      <c r="BA1597" s="210"/>
      <c r="BB1597" s="210"/>
      <c r="BC1597" s="210"/>
      <c r="BD1597" s="210"/>
      <c r="BE1597" s="210"/>
      <c r="BF1597" s="210"/>
      <c r="BG1597" s="210"/>
      <c r="BH1597" s="210"/>
    </row>
    <row r="1598" spans="1:60" outlineLevel="3" x14ac:dyDescent="0.2">
      <c r="A1598" s="217"/>
      <c r="B1598" s="218"/>
      <c r="C1598" s="265" t="s">
        <v>1547</v>
      </c>
      <c r="D1598" s="255"/>
      <c r="E1598" s="256">
        <v>-1.26</v>
      </c>
      <c r="F1598" s="220"/>
      <c r="G1598" s="220"/>
      <c r="H1598" s="220"/>
      <c r="I1598" s="220"/>
      <c r="J1598" s="220"/>
      <c r="K1598" s="220"/>
      <c r="L1598" s="220"/>
      <c r="M1598" s="220"/>
      <c r="N1598" s="219"/>
      <c r="O1598" s="219"/>
      <c r="P1598" s="219"/>
      <c r="Q1598" s="219"/>
      <c r="R1598" s="220"/>
      <c r="S1598" s="220"/>
      <c r="T1598" s="220"/>
      <c r="U1598" s="220"/>
      <c r="V1598" s="220"/>
      <c r="W1598" s="220"/>
      <c r="X1598" s="220"/>
      <c r="Y1598" s="220"/>
      <c r="Z1598" s="210"/>
      <c r="AA1598" s="210"/>
      <c r="AB1598" s="210"/>
      <c r="AC1598" s="210"/>
      <c r="AD1598" s="210"/>
      <c r="AE1598" s="210"/>
      <c r="AF1598" s="210"/>
      <c r="AG1598" s="210" t="s">
        <v>356</v>
      </c>
      <c r="AH1598" s="210">
        <v>0</v>
      </c>
      <c r="AI1598" s="210"/>
      <c r="AJ1598" s="210"/>
      <c r="AK1598" s="210"/>
      <c r="AL1598" s="210"/>
      <c r="AM1598" s="210"/>
      <c r="AN1598" s="210"/>
      <c r="AO1598" s="210"/>
      <c r="AP1598" s="210"/>
      <c r="AQ1598" s="210"/>
      <c r="AR1598" s="210"/>
      <c r="AS1598" s="210"/>
      <c r="AT1598" s="210"/>
      <c r="AU1598" s="210"/>
      <c r="AV1598" s="210"/>
      <c r="AW1598" s="210"/>
      <c r="AX1598" s="210"/>
      <c r="AY1598" s="210"/>
      <c r="AZ1598" s="210"/>
      <c r="BA1598" s="210"/>
      <c r="BB1598" s="210"/>
      <c r="BC1598" s="210"/>
      <c r="BD1598" s="210"/>
      <c r="BE1598" s="210"/>
      <c r="BF1598" s="210"/>
      <c r="BG1598" s="210"/>
      <c r="BH1598" s="210"/>
    </row>
    <row r="1599" spans="1:60" outlineLevel="3" x14ac:dyDescent="0.2">
      <c r="A1599" s="217"/>
      <c r="B1599" s="218"/>
      <c r="C1599" s="265" t="s">
        <v>1550</v>
      </c>
      <c r="D1599" s="255"/>
      <c r="E1599" s="256">
        <v>15.66</v>
      </c>
      <c r="F1599" s="220"/>
      <c r="G1599" s="220"/>
      <c r="H1599" s="220"/>
      <c r="I1599" s="220"/>
      <c r="J1599" s="220"/>
      <c r="K1599" s="220"/>
      <c r="L1599" s="220"/>
      <c r="M1599" s="220"/>
      <c r="N1599" s="219"/>
      <c r="O1599" s="219"/>
      <c r="P1599" s="219"/>
      <c r="Q1599" s="219"/>
      <c r="R1599" s="220"/>
      <c r="S1599" s="220"/>
      <c r="T1599" s="220"/>
      <c r="U1599" s="220"/>
      <c r="V1599" s="220"/>
      <c r="W1599" s="220"/>
      <c r="X1599" s="220"/>
      <c r="Y1599" s="220"/>
      <c r="Z1599" s="210"/>
      <c r="AA1599" s="210"/>
      <c r="AB1599" s="210"/>
      <c r="AC1599" s="210"/>
      <c r="AD1599" s="210"/>
      <c r="AE1599" s="210"/>
      <c r="AF1599" s="210"/>
      <c r="AG1599" s="210" t="s">
        <v>356</v>
      </c>
      <c r="AH1599" s="210">
        <v>0</v>
      </c>
      <c r="AI1599" s="210"/>
      <c r="AJ1599" s="210"/>
      <c r="AK1599" s="210"/>
      <c r="AL1599" s="210"/>
      <c r="AM1599" s="210"/>
      <c r="AN1599" s="210"/>
      <c r="AO1599" s="210"/>
      <c r="AP1599" s="210"/>
      <c r="AQ1599" s="210"/>
      <c r="AR1599" s="210"/>
      <c r="AS1599" s="210"/>
      <c r="AT1599" s="210"/>
      <c r="AU1599" s="210"/>
      <c r="AV1599" s="210"/>
      <c r="AW1599" s="210"/>
      <c r="AX1599" s="210"/>
      <c r="AY1599" s="210"/>
      <c r="AZ1599" s="210"/>
      <c r="BA1599" s="210"/>
      <c r="BB1599" s="210"/>
      <c r="BC1599" s="210"/>
      <c r="BD1599" s="210"/>
      <c r="BE1599" s="210"/>
      <c r="BF1599" s="210"/>
      <c r="BG1599" s="210"/>
      <c r="BH1599" s="210"/>
    </row>
    <row r="1600" spans="1:60" outlineLevel="3" x14ac:dyDescent="0.2">
      <c r="A1600" s="217"/>
      <c r="B1600" s="218"/>
      <c r="C1600" s="265" t="s">
        <v>1551</v>
      </c>
      <c r="D1600" s="255"/>
      <c r="E1600" s="256">
        <v>-2.88</v>
      </c>
      <c r="F1600" s="220"/>
      <c r="G1600" s="220"/>
      <c r="H1600" s="220"/>
      <c r="I1600" s="220"/>
      <c r="J1600" s="220"/>
      <c r="K1600" s="220"/>
      <c r="L1600" s="220"/>
      <c r="M1600" s="220"/>
      <c r="N1600" s="219"/>
      <c r="O1600" s="219"/>
      <c r="P1600" s="219"/>
      <c r="Q1600" s="219"/>
      <c r="R1600" s="220"/>
      <c r="S1600" s="220"/>
      <c r="T1600" s="220"/>
      <c r="U1600" s="220"/>
      <c r="V1600" s="220"/>
      <c r="W1600" s="220"/>
      <c r="X1600" s="220"/>
      <c r="Y1600" s="220"/>
      <c r="Z1600" s="210"/>
      <c r="AA1600" s="210"/>
      <c r="AB1600" s="210"/>
      <c r="AC1600" s="210"/>
      <c r="AD1600" s="210"/>
      <c r="AE1600" s="210"/>
      <c r="AF1600" s="210"/>
      <c r="AG1600" s="210" t="s">
        <v>356</v>
      </c>
      <c r="AH1600" s="210">
        <v>0</v>
      </c>
      <c r="AI1600" s="210"/>
      <c r="AJ1600" s="210"/>
      <c r="AK1600" s="210"/>
      <c r="AL1600" s="210"/>
      <c r="AM1600" s="210"/>
      <c r="AN1600" s="210"/>
      <c r="AO1600" s="210"/>
      <c r="AP1600" s="210"/>
      <c r="AQ1600" s="210"/>
      <c r="AR1600" s="210"/>
      <c r="AS1600" s="210"/>
      <c r="AT1600" s="210"/>
      <c r="AU1600" s="210"/>
      <c r="AV1600" s="210"/>
      <c r="AW1600" s="210"/>
      <c r="AX1600" s="210"/>
      <c r="AY1600" s="210"/>
      <c r="AZ1600" s="210"/>
      <c r="BA1600" s="210"/>
      <c r="BB1600" s="210"/>
      <c r="BC1600" s="210"/>
      <c r="BD1600" s="210"/>
      <c r="BE1600" s="210"/>
      <c r="BF1600" s="210"/>
      <c r="BG1600" s="210"/>
      <c r="BH1600" s="210"/>
    </row>
    <row r="1601" spans="1:60" outlineLevel="3" x14ac:dyDescent="0.2">
      <c r="A1601" s="217"/>
      <c r="B1601" s="218"/>
      <c r="C1601" s="265" t="s">
        <v>1552</v>
      </c>
      <c r="D1601" s="255"/>
      <c r="E1601" s="256">
        <v>10.548</v>
      </c>
      <c r="F1601" s="220"/>
      <c r="G1601" s="220"/>
      <c r="H1601" s="220"/>
      <c r="I1601" s="220"/>
      <c r="J1601" s="220"/>
      <c r="K1601" s="220"/>
      <c r="L1601" s="220"/>
      <c r="M1601" s="220"/>
      <c r="N1601" s="219"/>
      <c r="O1601" s="219"/>
      <c r="P1601" s="219"/>
      <c r="Q1601" s="219"/>
      <c r="R1601" s="220"/>
      <c r="S1601" s="220"/>
      <c r="T1601" s="220"/>
      <c r="U1601" s="220"/>
      <c r="V1601" s="220"/>
      <c r="W1601" s="220"/>
      <c r="X1601" s="220"/>
      <c r="Y1601" s="220"/>
      <c r="Z1601" s="210"/>
      <c r="AA1601" s="210"/>
      <c r="AB1601" s="210"/>
      <c r="AC1601" s="210"/>
      <c r="AD1601" s="210"/>
      <c r="AE1601" s="210"/>
      <c r="AF1601" s="210"/>
      <c r="AG1601" s="210" t="s">
        <v>356</v>
      </c>
      <c r="AH1601" s="210">
        <v>0</v>
      </c>
      <c r="AI1601" s="210"/>
      <c r="AJ1601" s="210"/>
      <c r="AK1601" s="210"/>
      <c r="AL1601" s="210"/>
      <c r="AM1601" s="210"/>
      <c r="AN1601" s="210"/>
      <c r="AO1601" s="210"/>
      <c r="AP1601" s="210"/>
      <c r="AQ1601" s="210"/>
      <c r="AR1601" s="210"/>
      <c r="AS1601" s="210"/>
      <c r="AT1601" s="210"/>
      <c r="AU1601" s="210"/>
      <c r="AV1601" s="210"/>
      <c r="AW1601" s="210"/>
      <c r="AX1601" s="210"/>
      <c r="AY1601" s="210"/>
      <c r="AZ1601" s="210"/>
      <c r="BA1601" s="210"/>
      <c r="BB1601" s="210"/>
      <c r="BC1601" s="210"/>
      <c r="BD1601" s="210"/>
      <c r="BE1601" s="210"/>
      <c r="BF1601" s="210"/>
      <c r="BG1601" s="210"/>
      <c r="BH1601" s="210"/>
    </row>
    <row r="1602" spans="1:60" outlineLevel="3" x14ac:dyDescent="0.2">
      <c r="A1602" s="217"/>
      <c r="B1602" s="218"/>
      <c r="C1602" s="265" t="s">
        <v>1547</v>
      </c>
      <c r="D1602" s="255"/>
      <c r="E1602" s="256">
        <v>-1.26</v>
      </c>
      <c r="F1602" s="220"/>
      <c r="G1602" s="220"/>
      <c r="H1602" s="220"/>
      <c r="I1602" s="220"/>
      <c r="J1602" s="220"/>
      <c r="K1602" s="220"/>
      <c r="L1602" s="220"/>
      <c r="M1602" s="220"/>
      <c r="N1602" s="219"/>
      <c r="O1602" s="219"/>
      <c r="P1602" s="219"/>
      <c r="Q1602" s="219"/>
      <c r="R1602" s="220"/>
      <c r="S1602" s="220"/>
      <c r="T1602" s="220"/>
      <c r="U1602" s="220"/>
      <c r="V1602" s="220"/>
      <c r="W1602" s="220"/>
      <c r="X1602" s="220"/>
      <c r="Y1602" s="220"/>
      <c r="Z1602" s="210"/>
      <c r="AA1602" s="210"/>
      <c r="AB1602" s="210"/>
      <c r="AC1602" s="210"/>
      <c r="AD1602" s="210"/>
      <c r="AE1602" s="210"/>
      <c r="AF1602" s="210"/>
      <c r="AG1602" s="210" t="s">
        <v>356</v>
      </c>
      <c r="AH1602" s="210">
        <v>0</v>
      </c>
      <c r="AI1602" s="210"/>
      <c r="AJ1602" s="210"/>
      <c r="AK1602" s="210"/>
      <c r="AL1602" s="210"/>
      <c r="AM1602" s="210"/>
      <c r="AN1602" s="210"/>
      <c r="AO1602" s="210"/>
      <c r="AP1602" s="210"/>
      <c r="AQ1602" s="210"/>
      <c r="AR1602" s="210"/>
      <c r="AS1602" s="210"/>
      <c r="AT1602" s="210"/>
      <c r="AU1602" s="210"/>
      <c r="AV1602" s="210"/>
      <c r="AW1602" s="210"/>
      <c r="AX1602" s="210"/>
      <c r="AY1602" s="210"/>
      <c r="AZ1602" s="210"/>
      <c r="BA1602" s="210"/>
      <c r="BB1602" s="210"/>
      <c r="BC1602" s="210"/>
      <c r="BD1602" s="210"/>
      <c r="BE1602" s="210"/>
      <c r="BF1602" s="210"/>
      <c r="BG1602" s="210"/>
      <c r="BH1602" s="210"/>
    </row>
    <row r="1603" spans="1:60" outlineLevel="3" x14ac:dyDescent="0.2">
      <c r="A1603" s="217"/>
      <c r="B1603" s="218"/>
      <c r="C1603" s="265" t="s">
        <v>1553</v>
      </c>
      <c r="D1603" s="255"/>
      <c r="E1603" s="256">
        <v>12.852</v>
      </c>
      <c r="F1603" s="220"/>
      <c r="G1603" s="220"/>
      <c r="H1603" s="220"/>
      <c r="I1603" s="220"/>
      <c r="J1603" s="220"/>
      <c r="K1603" s="220"/>
      <c r="L1603" s="220"/>
      <c r="M1603" s="220"/>
      <c r="N1603" s="219"/>
      <c r="O1603" s="219"/>
      <c r="P1603" s="219"/>
      <c r="Q1603" s="219"/>
      <c r="R1603" s="220"/>
      <c r="S1603" s="220"/>
      <c r="T1603" s="220"/>
      <c r="U1603" s="220"/>
      <c r="V1603" s="220"/>
      <c r="W1603" s="220"/>
      <c r="X1603" s="220"/>
      <c r="Y1603" s="220"/>
      <c r="Z1603" s="210"/>
      <c r="AA1603" s="210"/>
      <c r="AB1603" s="210"/>
      <c r="AC1603" s="210"/>
      <c r="AD1603" s="210"/>
      <c r="AE1603" s="210"/>
      <c r="AF1603" s="210"/>
      <c r="AG1603" s="210" t="s">
        <v>356</v>
      </c>
      <c r="AH1603" s="210">
        <v>0</v>
      </c>
      <c r="AI1603" s="210"/>
      <c r="AJ1603" s="210"/>
      <c r="AK1603" s="210"/>
      <c r="AL1603" s="210"/>
      <c r="AM1603" s="210"/>
      <c r="AN1603" s="210"/>
      <c r="AO1603" s="210"/>
      <c r="AP1603" s="210"/>
      <c r="AQ1603" s="210"/>
      <c r="AR1603" s="210"/>
      <c r="AS1603" s="210"/>
      <c r="AT1603" s="210"/>
      <c r="AU1603" s="210"/>
      <c r="AV1603" s="210"/>
      <c r="AW1603" s="210"/>
      <c r="AX1603" s="210"/>
      <c r="AY1603" s="210"/>
      <c r="AZ1603" s="210"/>
      <c r="BA1603" s="210"/>
      <c r="BB1603" s="210"/>
      <c r="BC1603" s="210"/>
      <c r="BD1603" s="210"/>
      <c r="BE1603" s="210"/>
      <c r="BF1603" s="210"/>
      <c r="BG1603" s="210"/>
      <c r="BH1603" s="210"/>
    </row>
    <row r="1604" spans="1:60" outlineLevel="3" x14ac:dyDescent="0.2">
      <c r="A1604" s="217"/>
      <c r="B1604" s="218"/>
      <c r="C1604" s="265" t="s">
        <v>1547</v>
      </c>
      <c r="D1604" s="255"/>
      <c r="E1604" s="256">
        <v>-1.26</v>
      </c>
      <c r="F1604" s="220"/>
      <c r="G1604" s="220"/>
      <c r="H1604" s="220"/>
      <c r="I1604" s="220"/>
      <c r="J1604" s="220"/>
      <c r="K1604" s="220"/>
      <c r="L1604" s="220"/>
      <c r="M1604" s="220"/>
      <c r="N1604" s="219"/>
      <c r="O1604" s="219"/>
      <c r="P1604" s="219"/>
      <c r="Q1604" s="219"/>
      <c r="R1604" s="220"/>
      <c r="S1604" s="220"/>
      <c r="T1604" s="220"/>
      <c r="U1604" s="220"/>
      <c r="V1604" s="220"/>
      <c r="W1604" s="220"/>
      <c r="X1604" s="220"/>
      <c r="Y1604" s="220"/>
      <c r="Z1604" s="210"/>
      <c r="AA1604" s="210"/>
      <c r="AB1604" s="210"/>
      <c r="AC1604" s="210"/>
      <c r="AD1604" s="210"/>
      <c r="AE1604" s="210"/>
      <c r="AF1604" s="210"/>
      <c r="AG1604" s="210" t="s">
        <v>356</v>
      </c>
      <c r="AH1604" s="210">
        <v>0</v>
      </c>
      <c r="AI1604" s="210"/>
      <c r="AJ1604" s="210"/>
      <c r="AK1604" s="210"/>
      <c r="AL1604" s="210"/>
      <c r="AM1604" s="210"/>
      <c r="AN1604" s="210"/>
      <c r="AO1604" s="210"/>
      <c r="AP1604" s="210"/>
      <c r="AQ1604" s="210"/>
      <c r="AR1604" s="210"/>
      <c r="AS1604" s="210"/>
      <c r="AT1604" s="210"/>
      <c r="AU1604" s="210"/>
      <c r="AV1604" s="210"/>
      <c r="AW1604" s="210"/>
      <c r="AX1604" s="210"/>
      <c r="AY1604" s="210"/>
      <c r="AZ1604" s="210"/>
      <c r="BA1604" s="210"/>
      <c r="BB1604" s="210"/>
      <c r="BC1604" s="210"/>
      <c r="BD1604" s="210"/>
      <c r="BE1604" s="210"/>
      <c r="BF1604" s="210"/>
      <c r="BG1604" s="210"/>
      <c r="BH1604" s="210"/>
    </row>
    <row r="1605" spans="1:60" outlineLevel="1" x14ac:dyDescent="0.2">
      <c r="A1605" s="232">
        <v>221</v>
      </c>
      <c r="B1605" s="233" t="s">
        <v>1599</v>
      </c>
      <c r="C1605" s="250" t="s">
        <v>1600</v>
      </c>
      <c r="D1605" s="234" t="s">
        <v>450</v>
      </c>
      <c r="E1605" s="235">
        <v>2.8747500000000001</v>
      </c>
      <c r="F1605" s="236"/>
      <c r="G1605" s="237">
        <f>ROUND(E1605*F1605,2)</f>
        <v>0</v>
      </c>
      <c r="H1605" s="236"/>
      <c r="I1605" s="237">
        <f>ROUND(E1605*H1605,2)</f>
        <v>0</v>
      </c>
      <c r="J1605" s="236"/>
      <c r="K1605" s="237">
        <f>ROUND(E1605*J1605,2)</f>
        <v>0</v>
      </c>
      <c r="L1605" s="237">
        <v>21</v>
      </c>
      <c r="M1605" s="237">
        <f>G1605*(1+L1605/100)</f>
        <v>0</v>
      </c>
      <c r="N1605" s="235">
        <v>0</v>
      </c>
      <c r="O1605" s="235">
        <f>ROUND(E1605*N1605,2)</f>
        <v>0</v>
      </c>
      <c r="P1605" s="235">
        <v>0</v>
      </c>
      <c r="Q1605" s="235">
        <f>ROUND(E1605*P1605,2)</f>
        <v>0</v>
      </c>
      <c r="R1605" s="237" t="s">
        <v>1381</v>
      </c>
      <c r="S1605" s="237" t="s">
        <v>302</v>
      </c>
      <c r="T1605" s="238" t="s">
        <v>354</v>
      </c>
      <c r="U1605" s="220">
        <v>0.49</v>
      </c>
      <c r="V1605" s="220">
        <f>ROUND(E1605*U1605,2)</f>
        <v>1.41</v>
      </c>
      <c r="W1605" s="220"/>
      <c r="X1605" s="220" t="s">
        <v>314</v>
      </c>
      <c r="Y1605" s="220" t="s">
        <v>305</v>
      </c>
      <c r="Z1605" s="210"/>
      <c r="AA1605" s="210"/>
      <c r="AB1605" s="210"/>
      <c r="AC1605" s="210"/>
      <c r="AD1605" s="210"/>
      <c r="AE1605" s="210"/>
      <c r="AF1605" s="210"/>
      <c r="AG1605" s="210" t="s">
        <v>642</v>
      </c>
      <c r="AH1605" s="210"/>
      <c r="AI1605" s="210"/>
      <c r="AJ1605" s="210"/>
      <c r="AK1605" s="210"/>
      <c r="AL1605" s="210"/>
      <c r="AM1605" s="210"/>
      <c r="AN1605" s="210"/>
      <c r="AO1605" s="210"/>
      <c r="AP1605" s="210"/>
      <c r="AQ1605" s="210"/>
      <c r="AR1605" s="210"/>
      <c r="AS1605" s="210"/>
      <c r="AT1605" s="210"/>
      <c r="AU1605" s="210"/>
      <c r="AV1605" s="210"/>
      <c r="AW1605" s="210"/>
      <c r="AX1605" s="210"/>
      <c r="AY1605" s="210"/>
      <c r="AZ1605" s="210"/>
      <c r="BA1605" s="210"/>
      <c r="BB1605" s="210"/>
      <c r="BC1605" s="210"/>
      <c r="BD1605" s="210"/>
      <c r="BE1605" s="210"/>
      <c r="BF1605" s="210"/>
      <c r="BG1605" s="210"/>
      <c r="BH1605" s="210"/>
    </row>
    <row r="1606" spans="1:60" outlineLevel="2" x14ac:dyDescent="0.2">
      <c r="A1606" s="217"/>
      <c r="B1606" s="218"/>
      <c r="C1606" s="266" t="s">
        <v>1601</v>
      </c>
      <c r="D1606" s="263"/>
      <c r="E1606" s="263"/>
      <c r="F1606" s="263"/>
      <c r="G1606" s="263"/>
      <c r="H1606" s="220"/>
      <c r="I1606" s="220"/>
      <c r="J1606" s="220"/>
      <c r="K1606" s="220"/>
      <c r="L1606" s="220"/>
      <c r="M1606" s="220"/>
      <c r="N1606" s="219"/>
      <c r="O1606" s="219"/>
      <c r="P1606" s="219"/>
      <c r="Q1606" s="219"/>
      <c r="R1606" s="220"/>
      <c r="S1606" s="220"/>
      <c r="T1606" s="220"/>
      <c r="U1606" s="220"/>
      <c r="V1606" s="220"/>
      <c r="W1606" s="220"/>
      <c r="X1606" s="220"/>
      <c r="Y1606" s="220"/>
      <c r="Z1606" s="210"/>
      <c r="AA1606" s="210"/>
      <c r="AB1606" s="210"/>
      <c r="AC1606" s="210"/>
      <c r="AD1606" s="210"/>
      <c r="AE1606" s="210"/>
      <c r="AF1606" s="210"/>
      <c r="AG1606" s="210" t="s">
        <v>374</v>
      </c>
      <c r="AH1606" s="210"/>
      <c r="AI1606" s="210"/>
      <c r="AJ1606" s="210"/>
      <c r="AK1606" s="210"/>
      <c r="AL1606" s="210"/>
      <c r="AM1606" s="210"/>
      <c r="AN1606" s="210"/>
      <c r="AO1606" s="210"/>
      <c r="AP1606" s="210"/>
      <c r="AQ1606" s="210"/>
      <c r="AR1606" s="210"/>
      <c r="AS1606" s="210"/>
      <c r="AT1606" s="210"/>
      <c r="AU1606" s="210"/>
      <c r="AV1606" s="210"/>
      <c r="AW1606" s="210"/>
      <c r="AX1606" s="210"/>
      <c r="AY1606" s="210"/>
      <c r="AZ1606" s="210"/>
      <c r="BA1606" s="210"/>
      <c r="BB1606" s="210"/>
      <c r="BC1606" s="210"/>
      <c r="BD1606" s="210"/>
      <c r="BE1606" s="210"/>
      <c r="BF1606" s="210"/>
      <c r="BG1606" s="210"/>
      <c r="BH1606" s="210"/>
    </row>
    <row r="1607" spans="1:60" outlineLevel="2" x14ac:dyDescent="0.2">
      <c r="A1607" s="217"/>
      <c r="B1607" s="218"/>
      <c r="C1607" s="267" t="s">
        <v>410</v>
      </c>
      <c r="D1607" s="257"/>
      <c r="E1607" s="258"/>
      <c r="F1607" s="220"/>
      <c r="G1607" s="220"/>
      <c r="H1607" s="220"/>
      <c r="I1607" s="220"/>
      <c r="J1607" s="220"/>
      <c r="K1607" s="220"/>
      <c r="L1607" s="220"/>
      <c r="M1607" s="220"/>
      <c r="N1607" s="219"/>
      <c r="O1607" s="219"/>
      <c r="P1607" s="219"/>
      <c r="Q1607" s="219"/>
      <c r="R1607" s="220"/>
      <c r="S1607" s="220"/>
      <c r="T1607" s="220"/>
      <c r="U1607" s="220"/>
      <c r="V1607" s="220"/>
      <c r="W1607" s="220"/>
      <c r="X1607" s="220"/>
      <c r="Y1607" s="220"/>
      <c r="Z1607" s="210"/>
      <c r="AA1607" s="210"/>
      <c r="AB1607" s="210"/>
      <c r="AC1607" s="210"/>
      <c r="AD1607" s="210"/>
      <c r="AE1607" s="210"/>
      <c r="AF1607" s="210"/>
      <c r="AG1607" s="210" t="s">
        <v>356</v>
      </c>
      <c r="AH1607" s="210"/>
      <c r="AI1607" s="210"/>
      <c r="AJ1607" s="210"/>
      <c r="AK1607" s="210"/>
      <c r="AL1607" s="210"/>
      <c r="AM1607" s="210"/>
      <c r="AN1607" s="210"/>
      <c r="AO1607" s="210"/>
      <c r="AP1607" s="210"/>
      <c r="AQ1607" s="210"/>
      <c r="AR1607" s="210"/>
      <c r="AS1607" s="210"/>
      <c r="AT1607" s="210"/>
      <c r="AU1607" s="210"/>
      <c r="AV1607" s="210"/>
      <c r="AW1607" s="210"/>
      <c r="AX1607" s="210"/>
      <c r="AY1607" s="210"/>
      <c r="AZ1607" s="210"/>
      <c r="BA1607" s="210"/>
      <c r="BB1607" s="210"/>
      <c r="BC1607" s="210"/>
      <c r="BD1607" s="210"/>
      <c r="BE1607" s="210"/>
      <c r="BF1607" s="210"/>
      <c r="BG1607" s="210"/>
      <c r="BH1607" s="210"/>
    </row>
    <row r="1608" spans="1:60" outlineLevel="3" x14ac:dyDescent="0.2">
      <c r="A1608" s="217"/>
      <c r="B1608" s="218"/>
      <c r="C1608" s="268" t="s">
        <v>411</v>
      </c>
      <c r="D1608" s="257"/>
      <c r="E1608" s="258">
        <v>2.0150000000000001</v>
      </c>
      <c r="F1608" s="220"/>
      <c r="G1608" s="220"/>
      <c r="H1608" s="220"/>
      <c r="I1608" s="220"/>
      <c r="J1608" s="220"/>
      <c r="K1608" s="220"/>
      <c r="L1608" s="220"/>
      <c r="M1608" s="220"/>
      <c r="N1608" s="219"/>
      <c r="O1608" s="219"/>
      <c r="P1608" s="219"/>
      <c r="Q1608" s="219"/>
      <c r="R1608" s="220"/>
      <c r="S1608" s="220"/>
      <c r="T1608" s="220"/>
      <c r="U1608" s="220"/>
      <c r="V1608" s="220"/>
      <c r="W1608" s="220"/>
      <c r="X1608" s="220"/>
      <c r="Y1608" s="220"/>
      <c r="Z1608" s="210"/>
      <c r="AA1608" s="210"/>
      <c r="AB1608" s="210"/>
      <c r="AC1608" s="210"/>
      <c r="AD1608" s="210"/>
      <c r="AE1608" s="210"/>
      <c r="AF1608" s="210"/>
      <c r="AG1608" s="210" t="s">
        <v>356</v>
      </c>
      <c r="AH1608" s="210">
        <v>2</v>
      </c>
      <c r="AI1608" s="210"/>
      <c r="AJ1608" s="210"/>
      <c r="AK1608" s="210"/>
      <c r="AL1608" s="210"/>
      <c r="AM1608" s="210"/>
      <c r="AN1608" s="210"/>
      <c r="AO1608" s="210"/>
      <c r="AP1608" s="210"/>
      <c r="AQ1608" s="210"/>
      <c r="AR1608" s="210"/>
      <c r="AS1608" s="210"/>
      <c r="AT1608" s="210"/>
      <c r="AU1608" s="210"/>
      <c r="AV1608" s="210"/>
      <c r="AW1608" s="210"/>
      <c r="AX1608" s="210"/>
      <c r="AY1608" s="210"/>
      <c r="AZ1608" s="210"/>
      <c r="BA1608" s="210"/>
      <c r="BB1608" s="210"/>
      <c r="BC1608" s="210"/>
      <c r="BD1608" s="210"/>
      <c r="BE1608" s="210"/>
      <c r="BF1608" s="210"/>
      <c r="BG1608" s="210"/>
      <c r="BH1608" s="210"/>
    </row>
    <row r="1609" spans="1:60" outlineLevel="3" x14ac:dyDescent="0.2">
      <c r="A1609" s="217"/>
      <c r="B1609" s="218"/>
      <c r="C1609" s="268" t="s">
        <v>412</v>
      </c>
      <c r="D1609" s="257"/>
      <c r="E1609" s="258">
        <v>2.08</v>
      </c>
      <c r="F1609" s="220"/>
      <c r="G1609" s="220"/>
      <c r="H1609" s="220"/>
      <c r="I1609" s="220"/>
      <c r="J1609" s="220"/>
      <c r="K1609" s="220"/>
      <c r="L1609" s="220"/>
      <c r="M1609" s="220"/>
      <c r="N1609" s="219"/>
      <c r="O1609" s="219"/>
      <c r="P1609" s="219"/>
      <c r="Q1609" s="219"/>
      <c r="R1609" s="220"/>
      <c r="S1609" s="220"/>
      <c r="T1609" s="220"/>
      <c r="U1609" s="220"/>
      <c r="V1609" s="220"/>
      <c r="W1609" s="220"/>
      <c r="X1609" s="220"/>
      <c r="Y1609" s="220"/>
      <c r="Z1609" s="210"/>
      <c r="AA1609" s="210"/>
      <c r="AB1609" s="210"/>
      <c r="AC1609" s="210"/>
      <c r="AD1609" s="210"/>
      <c r="AE1609" s="210"/>
      <c r="AF1609" s="210"/>
      <c r="AG1609" s="210" t="s">
        <v>356</v>
      </c>
      <c r="AH1609" s="210">
        <v>2</v>
      </c>
      <c r="AI1609" s="210"/>
      <c r="AJ1609" s="210"/>
      <c r="AK1609" s="210"/>
      <c r="AL1609" s="210"/>
      <c r="AM1609" s="210"/>
      <c r="AN1609" s="210"/>
      <c r="AO1609" s="210"/>
      <c r="AP1609" s="210"/>
      <c r="AQ1609" s="210"/>
      <c r="AR1609" s="210"/>
      <c r="AS1609" s="210"/>
      <c r="AT1609" s="210"/>
      <c r="AU1609" s="210"/>
      <c r="AV1609" s="210"/>
      <c r="AW1609" s="210"/>
      <c r="AX1609" s="210"/>
      <c r="AY1609" s="210"/>
      <c r="AZ1609" s="210"/>
      <c r="BA1609" s="210"/>
      <c r="BB1609" s="210"/>
      <c r="BC1609" s="210"/>
      <c r="BD1609" s="210"/>
      <c r="BE1609" s="210"/>
      <c r="BF1609" s="210"/>
      <c r="BG1609" s="210"/>
      <c r="BH1609" s="210"/>
    </row>
    <row r="1610" spans="1:60" outlineLevel="3" x14ac:dyDescent="0.2">
      <c r="A1610" s="217"/>
      <c r="B1610" s="218"/>
      <c r="C1610" s="268" t="s">
        <v>413</v>
      </c>
      <c r="D1610" s="257"/>
      <c r="E1610" s="258">
        <v>1.1000000000000001</v>
      </c>
      <c r="F1610" s="220"/>
      <c r="G1610" s="220"/>
      <c r="H1610" s="220"/>
      <c r="I1610" s="220"/>
      <c r="J1610" s="220"/>
      <c r="K1610" s="220"/>
      <c r="L1610" s="220"/>
      <c r="M1610" s="220"/>
      <c r="N1610" s="219"/>
      <c r="O1610" s="219"/>
      <c r="P1610" s="219"/>
      <c r="Q1610" s="219"/>
      <c r="R1610" s="220"/>
      <c r="S1610" s="220"/>
      <c r="T1610" s="220"/>
      <c r="U1610" s="220"/>
      <c r="V1610" s="220"/>
      <c r="W1610" s="220"/>
      <c r="X1610" s="220"/>
      <c r="Y1610" s="220"/>
      <c r="Z1610" s="210"/>
      <c r="AA1610" s="210"/>
      <c r="AB1610" s="210"/>
      <c r="AC1610" s="210"/>
      <c r="AD1610" s="210"/>
      <c r="AE1610" s="210"/>
      <c r="AF1610" s="210"/>
      <c r="AG1610" s="210" t="s">
        <v>356</v>
      </c>
      <c r="AH1610" s="210">
        <v>2</v>
      </c>
      <c r="AI1610" s="210"/>
      <c r="AJ1610" s="210"/>
      <c r="AK1610" s="210"/>
      <c r="AL1610" s="210"/>
      <c r="AM1610" s="210"/>
      <c r="AN1610" s="210"/>
      <c r="AO1610" s="210"/>
      <c r="AP1610" s="210"/>
      <c r="AQ1610" s="210"/>
      <c r="AR1610" s="210"/>
      <c r="AS1610" s="210"/>
      <c r="AT1610" s="210"/>
      <c r="AU1610" s="210"/>
      <c r="AV1610" s="210"/>
      <c r="AW1610" s="210"/>
      <c r="AX1610" s="210"/>
      <c r="AY1610" s="210"/>
      <c r="AZ1610" s="210"/>
      <c r="BA1610" s="210"/>
      <c r="BB1610" s="210"/>
      <c r="BC1610" s="210"/>
      <c r="BD1610" s="210"/>
      <c r="BE1610" s="210"/>
      <c r="BF1610" s="210"/>
      <c r="BG1610" s="210"/>
      <c r="BH1610" s="210"/>
    </row>
    <row r="1611" spans="1:60" outlineLevel="3" x14ac:dyDescent="0.2">
      <c r="A1611" s="217"/>
      <c r="B1611" s="218"/>
      <c r="C1611" s="268" t="s">
        <v>414</v>
      </c>
      <c r="D1611" s="257"/>
      <c r="E1611" s="258">
        <v>1.88</v>
      </c>
      <c r="F1611" s="220"/>
      <c r="G1611" s="220"/>
      <c r="H1611" s="220"/>
      <c r="I1611" s="220"/>
      <c r="J1611" s="220"/>
      <c r="K1611" s="220"/>
      <c r="L1611" s="220"/>
      <c r="M1611" s="220"/>
      <c r="N1611" s="219"/>
      <c r="O1611" s="219"/>
      <c r="P1611" s="219"/>
      <c r="Q1611" s="219"/>
      <c r="R1611" s="220"/>
      <c r="S1611" s="220"/>
      <c r="T1611" s="220"/>
      <c r="U1611" s="220"/>
      <c r="V1611" s="220"/>
      <c r="W1611" s="220"/>
      <c r="X1611" s="220"/>
      <c r="Y1611" s="220"/>
      <c r="Z1611" s="210"/>
      <c r="AA1611" s="210"/>
      <c r="AB1611" s="210"/>
      <c r="AC1611" s="210"/>
      <c r="AD1611" s="210"/>
      <c r="AE1611" s="210"/>
      <c r="AF1611" s="210"/>
      <c r="AG1611" s="210" t="s">
        <v>356</v>
      </c>
      <c r="AH1611" s="210">
        <v>2</v>
      </c>
      <c r="AI1611" s="210"/>
      <c r="AJ1611" s="210"/>
      <c r="AK1611" s="210"/>
      <c r="AL1611" s="210"/>
      <c r="AM1611" s="210"/>
      <c r="AN1611" s="210"/>
      <c r="AO1611" s="210"/>
      <c r="AP1611" s="210"/>
      <c r="AQ1611" s="210"/>
      <c r="AR1611" s="210"/>
      <c r="AS1611" s="210"/>
      <c r="AT1611" s="210"/>
      <c r="AU1611" s="210"/>
      <c r="AV1611" s="210"/>
      <c r="AW1611" s="210"/>
      <c r="AX1611" s="210"/>
      <c r="AY1611" s="210"/>
      <c r="AZ1611" s="210"/>
      <c r="BA1611" s="210"/>
      <c r="BB1611" s="210"/>
      <c r="BC1611" s="210"/>
      <c r="BD1611" s="210"/>
      <c r="BE1611" s="210"/>
      <c r="BF1611" s="210"/>
      <c r="BG1611" s="210"/>
      <c r="BH1611" s="210"/>
    </row>
    <row r="1612" spans="1:60" outlineLevel="3" x14ac:dyDescent="0.2">
      <c r="A1612" s="217"/>
      <c r="B1612" s="218"/>
      <c r="C1612" s="268" t="s">
        <v>415</v>
      </c>
      <c r="D1612" s="257"/>
      <c r="E1612" s="258">
        <v>2.1</v>
      </c>
      <c r="F1612" s="220"/>
      <c r="G1612" s="220"/>
      <c r="H1612" s="220"/>
      <c r="I1612" s="220"/>
      <c r="J1612" s="220"/>
      <c r="K1612" s="220"/>
      <c r="L1612" s="220"/>
      <c r="M1612" s="220"/>
      <c r="N1612" s="219"/>
      <c r="O1612" s="219"/>
      <c r="P1612" s="219"/>
      <c r="Q1612" s="219"/>
      <c r="R1612" s="220"/>
      <c r="S1612" s="220"/>
      <c r="T1612" s="220"/>
      <c r="U1612" s="220"/>
      <c r="V1612" s="220"/>
      <c r="W1612" s="220"/>
      <c r="X1612" s="220"/>
      <c r="Y1612" s="220"/>
      <c r="Z1612" s="210"/>
      <c r="AA1612" s="210"/>
      <c r="AB1612" s="210"/>
      <c r="AC1612" s="210"/>
      <c r="AD1612" s="210"/>
      <c r="AE1612" s="210"/>
      <c r="AF1612" s="210"/>
      <c r="AG1612" s="210" t="s">
        <v>356</v>
      </c>
      <c r="AH1612" s="210">
        <v>2</v>
      </c>
      <c r="AI1612" s="210"/>
      <c r="AJ1612" s="210"/>
      <c r="AK1612" s="210"/>
      <c r="AL1612" s="210"/>
      <c r="AM1612" s="210"/>
      <c r="AN1612" s="210"/>
      <c r="AO1612" s="210"/>
      <c r="AP1612" s="210"/>
      <c r="AQ1612" s="210"/>
      <c r="AR1612" s="210"/>
      <c r="AS1612" s="210"/>
      <c r="AT1612" s="210"/>
      <c r="AU1612" s="210"/>
      <c r="AV1612" s="210"/>
      <c r="AW1612" s="210"/>
      <c r="AX1612" s="210"/>
      <c r="AY1612" s="210"/>
      <c r="AZ1612" s="210"/>
      <c r="BA1612" s="210"/>
      <c r="BB1612" s="210"/>
      <c r="BC1612" s="210"/>
      <c r="BD1612" s="210"/>
      <c r="BE1612" s="210"/>
      <c r="BF1612" s="210"/>
      <c r="BG1612" s="210"/>
      <c r="BH1612" s="210"/>
    </row>
    <row r="1613" spans="1:60" outlineLevel="3" x14ac:dyDescent="0.2">
      <c r="A1613" s="217"/>
      <c r="B1613" s="218"/>
      <c r="C1613" s="268" t="s">
        <v>416</v>
      </c>
      <c r="D1613" s="257"/>
      <c r="E1613" s="258">
        <v>0.9</v>
      </c>
      <c r="F1613" s="220"/>
      <c r="G1613" s="220"/>
      <c r="H1613" s="220"/>
      <c r="I1613" s="220"/>
      <c r="J1613" s="220"/>
      <c r="K1613" s="220"/>
      <c r="L1613" s="220"/>
      <c r="M1613" s="220"/>
      <c r="N1613" s="219"/>
      <c r="O1613" s="219"/>
      <c r="P1613" s="219"/>
      <c r="Q1613" s="219"/>
      <c r="R1613" s="220"/>
      <c r="S1613" s="220"/>
      <c r="T1613" s="220"/>
      <c r="U1613" s="220"/>
      <c r="V1613" s="220"/>
      <c r="W1613" s="220"/>
      <c r="X1613" s="220"/>
      <c r="Y1613" s="220"/>
      <c r="Z1613" s="210"/>
      <c r="AA1613" s="210"/>
      <c r="AB1613" s="210"/>
      <c r="AC1613" s="210"/>
      <c r="AD1613" s="210"/>
      <c r="AE1613" s="210"/>
      <c r="AF1613" s="210"/>
      <c r="AG1613" s="210" t="s">
        <v>356</v>
      </c>
      <c r="AH1613" s="210">
        <v>2</v>
      </c>
      <c r="AI1613" s="210"/>
      <c r="AJ1613" s="210"/>
      <c r="AK1613" s="210"/>
      <c r="AL1613" s="210"/>
      <c r="AM1613" s="210"/>
      <c r="AN1613" s="210"/>
      <c r="AO1613" s="210"/>
      <c r="AP1613" s="210"/>
      <c r="AQ1613" s="210"/>
      <c r="AR1613" s="210"/>
      <c r="AS1613" s="210"/>
      <c r="AT1613" s="210"/>
      <c r="AU1613" s="210"/>
      <c r="AV1613" s="210"/>
      <c r="AW1613" s="210"/>
      <c r="AX1613" s="210"/>
      <c r="AY1613" s="210"/>
      <c r="AZ1613" s="210"/>
      <c r="BA1613" s="210"/>
      <c r="BB1613" s="210"/>
      <c r="BC1613" s="210"/>
      <c r="BD1613" s="210"/>
      <c r="BE1613" s="210"/>
      <c r="BF1613" s="210"/>
      <c r="BG1613" s="210"/>
      <c r="BH1613" s="210"/>
    </row>
    <row r="1614" spans="1:60" outlineLevel="3" x14ac:dyDescent="0.2">
      <c r="A1614" s="217"/>
      <c r="B1614" s="218"/>
      <c r="C1614" s="268" t="s">
        <v>417</v>
      </c>
      <c r="D1614" s="257"/>
      <c r="E1614" s="258">
        <v>1</v>
      </c>
      <c r="F1614" s="220"/>
      <c r="G1614" s="220"/>
      <c r="H1614" s="220"/>
      <c r="I1614" s="220"/>
      <c r="J1614" s="220"/>
      <c r="K1614" s="220"/>
      <c r="L1614" s="220"/>
      <c r="M1614" s="220"/>
      <c r="N1614" s="219"/>
      <c r="O1614" s="219"/>
      <c r="P1614" s="219"/>
      <c r="Q1614" s="219"/>
      <c r="R1614" s="220"/>
      <c r="S1614" s="220"/>
      <c r="T1614" s="220"/>
      <c r="U1614" s="220"/>
      <c r="V1614" s="220"/>
      <c r="W1614" s="220"/>
      <c r="X1614" s="220"/>
      <c r="Y1614" s="220"/>
      <c r="Z1614" s="210"/>
      <c r="AA1614" s="210"/>
      <c r="AB1614" s="210"/>
      <c r="AC1614" s="210"/>
      <c r="AD1614" s="210"/>
      <c r="AE1614" s="210"/>
      <c r="AF1614" s="210"/>
      <c r="AG1614" s="210" t="s">
        <v>356</v>
      </c>
      <c r="AH1614" s="210">
        <v>2</v>
      </c>
      <c r="AI1614" s="210"/>
      <c r="AJ1614" s="210"/>
      <c r="AK1614" s="210"/>
      <c r="AL1614" s="210"/>
      <c r="AM1614" s="210"/>
      <c r="AN1614" s="210"/>
      <c r="AO1614" s="210"/>
      <c r="AP1614" s="210"/>
      <c r="AQ1614" s="210"/>
      <c r="AR1614" s="210"/>
      <c r="AS1614" s="210"/>
      <c r="AT1614" s="210"/>
      <c r="AU1614" s="210"/>
      <c r="AV1614" s="210"/>
      <c r="AW1614" s="210"/>
      <c r="AX1614" s="210"/>
      <c r="AY1614" s="210"/>
      <c r="AZ1614" s="210"/>
      <c r="BA1614" s="210"/>
      <c r="BB1614" s="210"/>
      <c r="BC1614" s="210"/>
      <c r="BD1614" s="210"/>
      <c r="BE1614" s="210"/>
      <c r="BF1614" s="210"/>
      <c r="BG1614" s="210"/>
      <c r="BH1614" s="210"/>
    </row>
    <row r="1615" spans="1:60" outlineLevel="3" x14ac:dyDescent="0.2">
      <c r="A1615" s="217"/>
      <c r="B1615" s="218"/>
      <c r="C1615" s="268" t="s">
        <v>418</v>
      </c>
      <c r="D1615" s="257"/>
      <c r="E1615" s="258">
        <v>1</v>
      </c>
      <c r="F1615" s="220"/>
      <c r="G1615" s="220"/>
      <c r="H1615" s="220"/>
      <c r="I1615" s="220"/>
      <c r="J1615" s="220"/>
      <c r="K1615" s="220"/>
      <c r="L1615" s="220"/>
      <c r="M1615" s="220"/>
      <c r="N1615" s="219"/>
      <c r="O1615" s="219"/>
      <c r="P1615" s="219"/>
      <c r="Q1615" s="219"/>
      <c r="R1615" s="220"/>
      <c r="S1615" s="220"/>
      <c r="T1615" s="220"/>
      <c r="U1615" s="220"/>
      <c r="V1615" s="220"/>
      <c r="W1615" s="220"/>
      <c r="X1615" s="220"/>
      <c r="Y1615" s="220"/>
      <c r="Z1615" s="210"/>
      <c r="AA1615" s="210"/>
      <c r="AB1615" s="210"/>
      <c r="AC1615" s="210"/>
      <c r="AD1615" s="210"/>
      <c r="AE1615" s="210"/>
      <c r="AF1615" s="210"/>
      <c r="AG1615" s="210" t="s">
        <v>356</v>
      </c>
      <c r="AH1615" s="210">
        <v>2</v>
      </c>
      <c r="AI1615" s="210"/>
      <c r="AJ1615" s="210"/>
      <c r="AK1615" s="210"/>
      <c r="AL1615" s="210"/>
      <c r="AM1615" s="210"/>
      <c r="AN1615" s="210"/>
      <c r="AO1615" s="210"/>
      <c r="AP1615" s="210"/>
      <c r="AQ1615" s="210"/>
      <c r="AR1615" s="210"/>
      <c r="AS1615" s="210"/>
      <c r="AT1615" s="210"/>
      <c r="AU1615" s="210"/>
      <c r="AV1615" s="210"/>
      <c r="AW1615" s="210"/>
      <c r="AX1615" s="210"/>
      <c r="AY1615" s="210"/>
      <c r="AZ1615" s="210"/>
      <c r="BA1615" s="210"/>
      <c r="BB1615" s="210"/>
      <c r="BC1615" s="210"/>
      <c r="BD1615" s="210"/>
      <c r="BE1615" s="210"/>
      <c r="BF1615" s="210"/>
      <c r="BG1615" s="210"/>
      <c r="BH1615" s="210"/>
    </row>
    <row r="1616" spans="1:60" outlineLevel="3" x14ac:dyDescent="0.2">
      <c r="A1616" s="217"/>
      <c r="B1616" s="218"/>
      <c r="C1616" s="268" t="s">
        <v>419</v>
      </c>
      <c r="D1616" s="257"/>
      <c r="E1616" s="258">
        <v>0.9</v>
      </c>
      <c r="F1616" s="220"/>
      <c r="G1616" s="220"/>
      <c r="H1616" s="220"/>
      <c r="I1616" s="220"/>
      <c r="J1616" s="220"/>
      <c r="K1616" s="220"/>
      <c r="L1616" s="220"/>
      <c r="M1616" s="220"/>
      <c r="N1616" s="219"/>
      <c r="O1616" s="219"/>
      <c r="P1616" s="219"/>
      <c r="Q1616" s="219"/>
      <c r="R1616" s="220"/>
      <c r="S1616" s="220"/>
      <c r="T1616" s="220"/>
      <c r="U1616" s="220"/>
      <c r="V1616" s="220"/>
      <c r="W1616" s="220"/>
      <c r="X1616" s="220"/>
      <c r="Y1616" s="220"/>
      <c r="Z1616" s="210"/>
      <c r="AA1616" s="210"/>
      <c r="AB1616" s="210"/>
      <c r="AC1616" s="210"/>
      <c r="AD1616" s="210"/>
      <c r="AE1616" s="210"/>
      <c r="AF1616" s="210"/>
      <c r="AG1616" s="210" t="s">
        <v>356</v>
      </c>
      <c r="AH1616" s="210">
        <v>2</v>
      </c>
      <c r="AI1616" s="210"/>
      <c r="AJ1616" s="210"/>
      <c r="AK1616" s="210"/>
      <c r="AL1616" s="210"/>
      <c r="AM1616" s="210"/>
      <c r="AN1616" s="210"/>
      <c r="AO1616" s="210"/>
      <c r="AP1616" s="210"/>
      <c r="AQ1616" s="210"/>
      <c r="AR1616" s="210"/>
      <c r="AS1616" s="210"/>
      <c r="AT1616" s="210"/>
      <c r="AU1616" s="210"/>
      <c r="AV1616" s="210"/>
      <c r="AW1616" s="210"/>
      <c r="AX1616" s="210"/>
      <c r="AY1616" s="210"/>
      <c r="AZ1616" s="210"/>
      <c r="BA1616" s="210"/>
      <c r="BB1616" s="210"/>
      <c r="BC1616" s="210"/>
      <c r="BD1616" s="210"/>
      <c r="BE1616" s="210"/>
      <c r="BF1616" s="210"/>
      <c r="BG1616" s="210"/>
      <c r="BH1616" s="210"/>
    </row>
    <row r="1617" spans="1:60" outlineLevel="3" x14ac:dyDescent="0.2">
      <c r="A1617" s="217"/>
      <c r="B1617" s="218"/>
      <c r="C1617" s="268" t="s">
        <v>420</v>
      </c>
      <c r="D1617" s="257"/>
      <c r="E1617" s="258">
        <v>1</v>
      </c>
      <c r="F1617" s="220"/>
      <c r="G1617" s="220"/>
      <c r="H1617" s="220"/>
      <c r="I1617" s="220"/>
      <c r="J1617" s="220"/>
      <c r="K1617" s="220"/>
      <c r="L1617" s="220"/>
      <c r="M1617" s="220"/>
      <c r="N1617" s="219"/>
      <c r="O1617" s="219"/>
      <c r="P1617" s="219"/>
      <c r="Q1617" s="219"/>
      <c r="R1617" s="220"/>
      <c r="S1617" s="220"/>
      <c r="T1617" s="220"/>
      <c r="U1617" s="220"/>
      <c r="V1617" s="220"/>
      <c r="W1617" s="220"/>
      <c r="X1617" s="220"/>
      <c r="Y1617" s="220"/>
      <c r="Z1617" s="210"/>
      <c r="AA1617" s="210"/>
      <c r="AB1617" s="210"/>
      <c r="AC1617" s="210"/>
      <c r="AD1617" s="210"/>
      <c r="AE1617" s="210"/>
      <c r="AF1617" s="210"/>
      <c r="AG1617" s="210" t="s">
        <v>356</v>
      </c>
      <c r="AH1617" s="210">
        <v>2</v>
      </c>
      <c r="AI1617" s="210"/>
      <c r="AJ1617" s="210"/>
      <c r="AK1617" s="210"/>
      <c r="AL1617" s="210"/>
      <c r="AM1617" s="210"/>
      <c r="AN1617" s="210"/>
      <c r="AO1617" s="210"/>
      <c r="AP1617" s="210"/>
      <c r="AQ1617" s="210"/>
      <c r="AR1617" s="210"/>
      <c r="AS1617" s="210"/>
      <c r="AT1617" s="210"/>
      <c r="AU1617" s="210"/>
      <c r="AV1617" s="210"/>
      <c r="AW1617" s="210"/>
      <c r="AX1617" s="210"/>
      <c r="AY1617" s="210"/>
      <c r="AZ1617" s="210"/>
      <c r="BA1617" s="210"/>
      <c r="BB1617" s="210"/>
      <c r="BC1617" s="210"/>
      <c r="BD1617" s="210"/>
      <c r="BE1617" s="210"/>
      <c r="BF1617" s="210"/>
      <c r="BG1617" s="210"/>
      <c r="BH1617" s="210"/>
    </row>
    <row r="1618" spans="1:60" outlineLevel="3" x14ac:dyDescent="0.2">
      <c r="A1618" s="217"/>
      <c r="B1618" s="218"/>
      <c r="C1618" s="268" t="s">
        <v>421</v>
      </c>
      <c r="D1618" s="257"/>
      <c r="E1618" s="258">
        <v>0.9</v>
      </c>
      <c r="F1618" s="220"/>
      <c r="G1618" s="220"/>
      <c r="H1618" s="220"/>
      <c r="I1618" s="220"/>
      <c r="J1618" s="220"/>
      <c r="K1618" s="220"/>
      <c r="L1618" s="220"/>
      <c r="M1618" s="220"/>
      <c r="N1618" s="219"/>
      <c r="O1618" s="219"/>
      <c r="P1618" s="219"/>
      <c r="Q1618" s="219"/>
      <c r="R1618" s="220"/>
      <c r="S1618" s="220"/>
      <c r="T1618" s="220"/>
      <c r="U1618" s="220"/>
      <c r="V1618" s="220"/>
      <c r="W1618" s="220"/>
      <c r="X1618" s="220"/>
      <c r="Y1618" s="220"/>
      <c r="Z1618" s="210"/>
      <c r="AA1618" s="210"/>
      <c r="AB1618" s="210"/>
      <c r="AC1618" s="210"/>
      <c r="AD1618" s="210"/>
      <c r="AE1618" s="210"/>
      <c r="AF1618" s="210"/>
      <c r="AG1618" s="210" t="s">
        <v>356</v>
      </c>
      <c r="AH1618" s="210">
        <v>2</v>
      </c>
      <c r="AI1618" s="210"/>
      <c r="AJ1618" s="210"/>
      <c r="AK1618" s="210"/>
      <c r="AL1618" s="210"/>
      <c r="AM1618" s="210"/>
      <c r="AN1618" s="210"/>
      <c r="AO1618" s="210"/>
      <c r="AP1618" s="210"/>
      <c r="AQ1618" s="210"/>
      <c r="AR1618" s="210"/>
      <c r="AS1618" s="210"/>
      <c r="AT1618" s="210"/>
      <c r="AU1618" s="210"/>
      <c r="AV1618" s="210"/>
      <c r="AW1618" s="210"/>
      <c r="AX1618" s="210"/>
      <c r="AY1618" s="210"/>
      <c r="AZ1618" s="210"/>
      <c r="BA1618" s="210"/>
      <c r="BB1618" s="210"/>
      <c r="BC1618" s="210"/>
      <c r="BD1618" s="210"/>
      <c r="BE1618" s="210"/>
      <c r="BF1618" s="210"/>
      <c r="BG1618" s="210"/>
      <c r="BH1618" s="210"/>
    </row>
    <row r="1619" spans="1:60" outlineLevel="3" x14ac:dyDescent="0.2">
      <c r="A1619" s="217"/>
      <c r="B1619" s="218"/>
      <c r="C1619" s="268" t="s">
        <v>422</v>
      </c>
      <c r="D1619" s="257"/>
      <c r="E1619" s="258">
        <v>1.45</v>
      </c>
      <c r="F1619" s="220"/>
      <c r="G1619" s="220"/>
      <c r="H1619" s="220"/>
      <c r="I1619" s="220"/>
      <c r="J1619" s="220"/>
      <c r="K1619" s="220"/>
      <c r="L1619" s="220"/>
      <c r="M1619" s="220"/>
      <c r="N1619" s="219"/>
      <c r="O1619" s="219"/>
      <c r="P1619" s="219"/>
      <c r="Q1619" s="219"/>
      <c r="R1619" s="220"/>
      <c r="S1619" s="220"/>
      <c r="T1619" s="220"/>
      <c r="U1619" s="220"/>
      <c r="V1619" s="220"/>
      <c r="W1619" s="220"/>
      <c r="X1619" s="220"/>
      <c r="Y1619" s="220"/>
      <c r="Z1619" s="210"/>
      <c r="AA1619" s="210"/>
      <c r="AB1619" s="210"/>
      <c r="AC1619" s="210"/>
      <c r="AD1619" s="210"/>
      <c r="AE1619" s="210"/>
      <c r="AF1619" s="210"/>
      <c r="AG1619" s="210" t="s">
        <v>356</v>
      </c>
      <c r="AH1619" s="210">
        <v>2</v>
      </c>
      <c r="AI1619" s="210"/>
      <c r="AJ1619" s="210"/>
      <c r="AK1619" s="210"/>
      <c r="AL1619" s="210"/>
      <c r="AM1619" s="210"/>
      <c r="AN1619" s="210"/>
      <c r="AO1619" s="210"/>
      <c r="AP1619" s="210"/>
      <c r="AQ1619" s="210"/>
      <c r="AR1619" s="210"/>
      <c r="AS1619" s="210"/>
      <c r="AT1619" s="210"/>
      <c r="AU1619" s="210"/>
      <c r="AV1619" s="210"/>
      <c r="AW1619" s="210"/>
      <c r="AX1619" s="210"/>
      <c r="AY1619" s="210"/>
      <c r="AZ1619" s="210"/>
      <c r="BA1619" s="210"/>
      <c r="BB1619" s="210"/>
      <c r="BC1619" s="210"/>
      <c r="BD1619" s="210"/>
      <c r="BE1619" s="210"/>
      <c r="BF1619" s="210"/>
      <c r="BG1619" s="210"/>
      <c r="BH1619" s="210"/>
    </row>
    <row r="1620" spans="1:60" outlineLevel="3" x14ac:dyDescent="0.2">
      <c r="A1620" s="217"/>
      <c r="B1620" s="218"/>
      <c r="C1620" s="268" t="s">
        <v>423</v>
      </c>
      <c r="D1620" s="257"/>
      <c r="E1620" s="258">
        <v>1.84</v>
      </c>
      <c r="F1620" s="220"/>
      <c r="G1620" s="220"/>
      <c r="H1620" s="220"/>
      <c r="I1620" s="220"/>
      <c r="J1620" s="220"/>
      <c r="K1620" s="220"/>
      <c r="L1620" s="220"/>
      <c r="M1620" s="220"/>
      <c r="N1620" s="219"/>
      <c r="O1620" s="219"/>
      <c r="P1620" s="219"/>
      <c r="Q1620" s="219"/>
      <c r="R1620" s="220"/>
      <c r="S1620" s="220"/>
      <c r="T1620" s="220"/>
      <c r="U1620" s="220"/>
      <c r="V1620" s="220"/>
      <c r="W1620" s="220"/>
      <c r="X1620" s="220"/>
      <c r="Y1620" s="220"/>
      <c r="Z1620" s="210"/>
      <c r="AA1620" s="210"/>
      <c r="AB1620" s="210"/>
      <c r="AC1620" s="210"/>
      <c r="AD1620" s="210"/>
      <c r="AE1620" s="210"/>
      <c r="AF1620" s="210"/>
      <c r="AG1620" s="210" t="s">
        <v>356</v>
      </c>
      <c r="AH1620" s="210">
        <v>2</v>
      </c>
      <c r="AI1620" s="210"/>
      <c r="AJ1620" s="210"/>
      <c r="AK1620" s="210"/>
      <c r="AL1620" s="210"/>
      <c r="AM1620" s="210"/>
      <c r="AN1620" s="210"/>
      <c r="AO1620" s="210"/>
      <c r="AP1620" s="210"/>
      <c r="AQ1620" s="210"/>
      <c r="AR1620" s="210"/>
      <c r="AS1620" s="210"/>
      <c r="AT1620" s="210"/>
      <c r="AU1620" s="210"/>
      <c r="AV1620" s="210"/>
      <c r="AW1620" s="210"/>
      <c r="AX1620" s="210"/>
      <c r="AY1620" s="210"/>
      <c r="AZ1620" s="210"/>
      <c r="BA1620" s="210"/>
      <c r="BB1620" s="210"/>
      <c r="BC1620" s="210"/>
      <c r="BD1620" s="210"/>
      <c r="BE1620" s="210"/>
      <c r="BF1620" s="210"/>
      <c r="BG1620" s="210"/>
      <c r="BH1620" s="210"/>
    </row>
    <row r="1621" spans="1:60" outlineLevel="3" x14ac:dyDescent="0.2">
      <c r="A1621" s="217"/>
      <c r="B1621" s="218"/>
      <c r="C1621" s="268" t="s">
        <v>1602</v>
      </c>
      <c r="D1621" s="257"/>
      <c r="E1621" s="258">
        <v>1</v>
      </c>
      <c r="F1621" s="220"/>
      <c r="G1621" s="220"/>
      <c r="H1621" s="220"/>
      <c r="I1621" s="220"/>
      <c r="J1621" s="220"/>
      <c r="K1621" s="220"/>
      <c r="L1621" s="220"/>
      <c r="M1621" s="220"/>
      <c r="N1621" s="219"/>
      <c r="O1621" s="219"/>
      <c r="P1621" s="219"/>
      <c r="Q1621" s="219"/>
      <c r="R1621" s="220"/>
      <c r="S1621" s="220"/>
      <c r="T1621" s="220"/>
      <c r="U1621" s="220"/>
      <c r="V1621" s="220"/>
      <c r="W1621" s="220"/>
      <c r="X1621" s="220"/>
      <c r="Y1621" s="220"/>
      <c r="Z1621" s="210"/>
      <c r="AA1621" s="210"/>
      <c r="AB1621" s="210"/>
      <c r="AC1621" s="210"/>
      <c r="AD1621" s="210"/>
      <c r="AE1621" s="210"/>
      <c r="AF1621" s="210"/>
      <c r="AG1621" s="210" t="s">
        <v>356</v>
      </c>
      <c r="AH1621" s="210">
        <v>2</v>
      </c>
      <c r="AI1621" s="210"/>
      <c r="AJ1621" s="210"/>
      <c r="AK1621" s="210"/>
      <c r="AL1621" s="210"/>
      <c r="AM1621" s="210"/>
      <c r="AN1621" s="210"/>
      <c r="AO1621" s="210"/>
      <c r="AP1621" s="210"/>
      <c r="AQ1621" s="210"/>
      <c r="AR1621" s="210"/>
      <c r="AS1621" s="210"/>
      <c r="AT1621" s="210"/>
      <c r="AU1621" s="210"/>
      <c r="AV1621" s="210"/>
      <c r="AW1621" s="210"/>
      <c r="AX1621" s="210"/>
      <c r="AY1621" s="210"/>
      <c r="AZ1621" s="210"/>
      <c r="BA1621" s="210"/>
      <c r="BB1621" s="210"/>
      <c r="BC1621" s="210"/>
      <c r="BD1621" s="210"/>
      <c r="BE1621" s="210"/>
      <c r="BF1621" s="210"/>
      <c r="BG1621" s="210"/>
      <c r="BH1621" s="210"/>
    </row>
    <row r="1622" spans="1:60" outlineLevel="3" x14ac:dyDescent="0.2">
      <c r="A1622" s="217"/>
      <c r="B1622" s="218"/>
      <c r="C1622" s="269" t="s">
        <v>424</v>
      </c>
      <c r="D1622" s="259"/>
      <c r="E1622" s="260">
        <v>19.164999999999999</v>
      </c>
      <c r="F1622" s="220"/>
      <c r="G1622" s="220"/>
      <c r="H1622" s="220"/>
      <c r="I1622" s="220"/>
      <c r="J1622" s="220"/>
      <c r="K1622" s="220"/>
      <c r="L1622" s="220"/>
      <c r="M1622" s="220"/>
      <c r="N1622" s="219"/>
      <c r="O1622" s="219"/>
      <c r="P1622" s="219"/>
      <c r="Q1622" s="219"/>
      <c r="R1622" s="220"/>
      <c r="S1622" s="220"/>
      <c r="T1622" s="220"/>
      <c r="U1622" s="220"/>
      <c r="V1622" s="220"/>
      <c r="W1622" s="220"/>
      <c r="X1622" s="220"/>
      <c r="Y1622" s="220"/>
      <c r="Z1622" s="210"/>
      <c r="AA1622" s="210"/>
      <c r="AB1622" s="210"/>
      <c r="AC1622" s="210"/>
      <c r="AD1622" s="210"/>
      <c r="AE1622" s="210"/>
      <c r="AF1622" s="210"/>
      <c r="AG1622" s="210" t="s">
        <v>356</v>
      </c>
      <c r="AH1622" s="210">
        <v>3</v>
      </c>
      <c r="AI1622" s="210"/>
      <c r="AJ1622" s="210"/>
      <c r="AK1622" s="210"/>
      <c r="AL1622" s="210"/>
      <c r="AM1622" s="210"/>
      <c r="AN1622" s="210"/>
      <c r="AO1622" s="210"/>
      <c r="AP1622" s="210"/>
      <c r="AQ1622" s="210"/>
      <c r="AR1622" s="210"/>
      <c r="AS1622" s="210"/>
      <c r="AT1622" s="210"/>
      <c r="AU1622" s="210"/>
      <c r="AV1622" s="210"/>
      <c r="AW1622" s="210"/>
      <c r="AX1622" s="210"/>
      <c r="AY1622" s="210"/>
      <c r="AZ1622" s="210"/>
      <c r="BA1622" s="210"/>
      <c r="BB1622" s="210"/>
      <c r="BC1622" s="210"/>
      <c r="BD1622" s="210"/>
      <c r="BE1622" s="210"/>
      <c r="BF1622" s="210"/>
      <c r="BG1622" s="210"/>
      <c r="BH1622" s="210"/>
    </row>
    <row r="1623" spans="1:60" outlineLevel="3" x14ac:dyDescent="0.2">
      <c r="A1623" s="217"/>
      <c r="B1623" s="218"/>
      <c r="C1623" s="267" t="s">
        <v>425</v>
      </c>
      <c r="D1623" s="257"/>
      <c r="E1623" s="258"/>
      <c r="F1623" s="220"/>
      <c r="G1623" s="220"/>
      <c r="H1623" s="220"/>
      <c r="I1623" s="220"/>
      <c r="J1623" s="220"/>
      <c r="K1623" s="220"/>
      <c r="L1623" s="220"/>
      <c r="M1623" s="220"/>
      <c r="N1623" s="219"/>
      <c r="O1623" s="219"/>
      <c r="P1623" s="219"/>
      <c r="Q1623" s="219"/>
      <c r="R1623" s="220"/>
      <c r="S1623" s="220"/>
      <c r="T1623" s="220"/>
      <c r="U1623" s="220"/>
      <c r="V1623" s="220"/>
      <c r="W1623" s="220"/>
      <c r="X1623" s="220"/>
      <c r="Y1623" s="220"/>
      <c r="Z1623" s="210"/>
      <c r="AA1623" s="210"/>
      <c r="AB1623" s="210"/>
      <c r="AC1623" s="210"/>
      <c r="AD1623" s="210"/>
      <c r="AE1623" s="210"/>
      <c r="AF1623" s="210"/>
      <c r="AG1623" s="210" t="s">
        <v>356</v>
      </c>
      <c r="AH1623" s="210"/>
      <c r="AI1623" s="210"/>
      <c r="AJ1623" s="210"/>
      <c r="AK1623" s="210"/>
      <c r="AL1623" s="210"/>
      <c r="AM1623" s="210"/>
      <c r="AN1623" s="210"/>
      <c r="AO1623" s="210"/>
      <c r="AP1623" s="210"/>
      <c r="AQ1623" s="210"/>
      <c r="AR1623" s="210"/>
      <c r="AS1623" s="210"/>
      <c r="AT1623" s="210"/>
      <c r="AU1623" s="210"/>
      <c r="AV1623" s="210"/>
      <c r="AW1623" s="210"/>
      <c r="AX1623" s="210"/>
      <c r="AY1623" s="210"/>
      <c r="AZ1623" s="210"/>
      <c r="BA1623" s="210"/>
      <c r="BB1623" s="210"/>
      <c r="BC1623" s="210"/>
      <c r="BD1623" s="210"/>
      <c r="BE1623" s="210"/>
      <c r="BF1623" s="210"/>
      <c r="BG1623" s="210"/>
      <c r="BH1623" s="210"/>
    </row>
    <row r="1624" spans="1:60" outlineLevel="3" x14ac:dyDescent="0.2">
      <c r="A1624" s="217"/>
      <c r="B1624" s="218"/>
      <c r="C1624" s="265" t="s">
        <v>1603</v>
      </c>
      <c r="D1624" s="255"/>
      <c r="E1624" s="256">
        <v>2.8747500000000001</v>
      </c>
      <c r="F1624" s="220"/>
      <c r="G1624" s="220"/>
      <c r="H1624" s="220"/>
      <c r="I1624" s="220"/>
      <c r="J1624" s="220"/>
      <c r="K1624" s="220"/>
      <c r="L1624" s="220"/>
      <c r="M1624" s="220"/>
      <c r="N1624" s="219"/>
      <c r="O1624" s="219"/>
      <c r="P1624" s="219"/>
      <c r="Q1624" s="219"/>
      <c r="R1624" s="220"/>
      <c r="S1624" s="220"/>
      <c r="T1624" s="220"/>
      <c r="U1624" s="220"/>
      <c r="V1624" s="220"/>
      <c r="W1624" s="220"/>
      <c r="X1624" s="220"/>
      <c r="Y1624" s="220"/>
      <c r="Z1624" s="210"/>
      <c r="AA1624" s="210"/>
      <c r="AB1624" s="210"/>
      <c r="AC1624" s="210"/>
      <c r="AD1624" s="210"/>
      <c r="AE1624" s="210"/>
      <c r="AF1624" s="210"/>
      <c r="AG1624" s="210" t="s">
        <v>356</v>
      </c>
      <c r="AH1624" s="210">
        <v>0</v>
      </c>
      <c r="AI1624" s="210"/>
      <c r="AJ1624" s="210"/>
      <c r="AK1624" s="210"/>
      <c r="AL1624" s="210"/>
      <c r="AM1624" s="210"/>
      <c r="AN1624" s="210"/>
      <c r="AO1624" s="210"/>
      <c r="AP1624" s="210"/>
      <c r="AQ1624" s="210"/>
      <c r="AR1624" s="210"/>
      <c r="AS1624" s="210"/>
      <c r="AT1624" s="210"/>
      <c r="AU1624" s="210"/>
      <c r="AV1624" s="210"/>
      <c r="AW1624" s="210"/>
      <c r="AX1624" s="210"/>
      <c r="AY1624" s="210"/>
      <c r="AZ1624" s="210"/>
      <c r="BA1624" s="210"/>
      <c r="BB1624" s="210"/>
      <c r="BC1624" s="210"/>
      <c r="BD1624" s="210"/>
      <c r="BE1624" s="210"/>
      <c r="BF1624" s="210"/>
      <c r="BG1624" s="210"/>
      <c r="BH1624" s="210"/>
    </row>
    <row r="1625" spans="1:60" ht="22.5" outlineLevel="1" x14ac:dyDescent="0.2">
      <c r="A1625" s="239">
        <v>222</v>
      </c>
      <c r="B1625" s="240" t="s">
        <v>1604</v>
      </c>
      <c r="C1625" s="249" t="s">
        <v>1605</v>
      </c>
      <c r="D1625" s="241" t="s">
        <v>372</v>
      </c>
      <c r="E1625" s="242">
        <v>363.16514999999998</v>
      </c>
      <c r="F1625" s="243"/>
      <c r="G1625" s="244">
        <f>ROUND(E1625*F1625,2)</f>
        <v>0</v>
      </c>
      <c r="H1625" s="243"/>
      <c r="I1625" s="244">
        <f>ROUND(E1625*H1625,2)</f>
        <v>0</v>
      </c>
      <c r="J1625" s="243"/>
      <c r="K1625" s="244">
        <f>ROUND(E1625*J1625,2)</f>
        <v>0</v>
      </c>
      <c r="L1625" s="244">
        <v>21</v>
      </c>
      <c r="M1625" s="244">
        <f>G1625*(1+L1625/100)</f>
        <v>0</v>
      </c>
      <c r="N1625" s="242">
        <v>4.0000000000000002E-4</v>
      </c>
      <c r="O1625" s="242">
        <f>ROUND(E1625*N1625,2)</f>
        <v>0.15</v>
      </c>
      <c r="P1625" s="242">
        <v>0</v>
      </c>
      <c r="Q1625" s="242">
        <f>ROUND(E1625*P1625,2)</f>
        <v>0</v>
      </c>
      <c r="R1625" s="244" t="s">
        <v>1381</v>
      </c>
      <c r="S1625" s="244" t="s">
        <v>302</v>
      </c>
      <c r="T1625" s="245" t="s">
        <v>354</v>
      </c>
      <c r="U1625" s="220">
        <v>0</v>
      </c>
      <c r="V1625" s="220">
        <f>ROUND(E1625*U1625,2)</f>
        <v>0</v>
      </c>
      <c r="W1625" s="220"/>
      <c r="X1625" s="220" t="s">
        <v>314</v>
      </c>
      <c r="Y1625" s="220" t="s">
        <v>305</v>
      </c>
      <c r="Z1625" s="210"/>
      <c r="AA1625" s="210"/>
      <c r="AB1625" s="210"/>
      <c r="AC1625" s="210"/>
      <c r="AD1625" s="210"/>
      <c r="AE1625" s="210"/>
      <c r="AF1625" s="210"/>
      <c r="AG1625" s="210" t="s">
        <v>642</v>
      </c>
      <c r="AH1625" s="210"/>
      <c r="AI1625" s="210"/>
      <c r="AJ1625" s="210"/>
      <c r="AK1625" s="210"/>
      <c r="AL1625" s="210"/>
      <c r="AM1625" s="210"/>
      <c r="AN1625" s="210"/>
      <c r="AO1625" s="210"/>
      <c r="AP1625" s="210"/>
      <c r="AQ1625" s="210"/>
      <c r="AR1625" s="210"/>
      <c r="AS1625" s="210"/>
      <c r="AT1625" s="210"/>
      <c r="AU1625" s="210"/>
      <c r="AV1625" s="210"/>
      <c r="AW1625" s="210"/>
      <c r="AX1625" s="210"/>
      <c r="AY1625" s="210"/>
      <c r="AZ1625" s="210"/>
      <c r="BA1625" s="210"/>
      <c r="BB1625" s="210"/>
      <c r="BC1625" s="210"/>
      <c r="BD1625" s="210"/>
      <c r="BE1625" s="210"/>
      <c r="BF1625" s="210"/>
      <c r="BG1625" s="210"/>
      <c r="BH1625" s="210"/>
    </row>
    <row r="1626" spans="1:60" outlineLevel="1" x14ac:dyDescent="0.2">
      <c r="A1626" s="232">
        <v>223</v>
      </c>
      <c r="B1626" s="233" t="s">
        <v>1606</v>
      </c>
      <c r="C1626" s="250" t="s">
        <v>1607</v>
      </c>
      <c r="D1626" s="234" t="s">
        <v>450</v>
      </c>
      <c r="E1626" s="235">
        <v>254.39500000000001</v>
      </c>
      <c r="F1626" s="236"/>
      <c r="G1626" s="237">
        <f>ROUND(E1626*F1626,2)</f>
        <v>0</v>
      </c>
      <c r="H1626" s="236"/>
      <c r="I1626" s="237">
        <f>ROUND(E1626*H1626,2)</f>
        <v>0</v>
      </c>
      <c r="J1626" s="236"/>
      <c r="K1626" s="237">
        <f>ROUND(E1626*J1626,2)</f>
        <v>0</v>
      </c>
      <c r="L1626" s="237">
        <v>21</v>
      </c>
      <c r="M1626" s="237">
        <f>G1626*(1+L1626/100)</f>
        <v>0</v>
      </c>
      <c r="N1626" s="235">
        <v>4.2000000000000002E-4</v>
      </c>
      <c r="O1626" s="235">
        <f>ROUND(E1626*N1626,2)</f>
        <v>0.11</v>
      </c>
      <c r="P1626" s="235">
        <v>0</v>
      </c>
      <c r="Q1626" s="235">
        <f>ROUND(E1626*P1626,2)</f>
        <v>0</v>
      </c>
      <c r="R1626" s="237" t="s">
        <v>1381</v>
      </c>
      <c r="S1626" s="237" t="s">
        <v>302</v>
      </c>
      <c r="T1626" s="238" t="s">
        <v>354</v>
      </c>
      <c r="U1626" s="220">
        <v>0.12</v>
      </c>
      <c r="V1626" s="220">
        <f>ROUND(E1626*U1626,2)</f>
        <v>30.53</v>
      </c>
      <c r="W1626" s="220"/>
      <c r="X1626" s="220" t="s">
        <v>314</v>
      </c>
      <c r="Y1626" s="220" t="s">
        <v>305</v>
      </c>
      <c r="Z1626" s="210"/>
      <c r="AA1626" s="210"/>
      <c r="AB1626" s="210"/>
      <c r="AC1626" s="210"/>
      <c r="AD1626" s="210"/>
      <c r="AE1626" s="210"/>
      <c r="AF1626" s="210"/>
      <c r="AG1626" s="210" t="s">
        <v>642</v>
      </c>
      <c r="AH1626" s="210"/>
      <c r="AI1626" s="210"/>
      <c r="AJ1626" s="210"/>
      <c r="AK1626" s="210"/>
      <c r="AL1626" s="210"/>
      <c r="AM1626" s="210"/>
      <c r="AN1626" s="210"/>
      <c r="AO1626" s="210"/>
      <c r="AP1626" s="210"/>
      <c r="AQ1626" s="210"/>
      <c r="AR1626" s="210"/>
      <c r="AS1626" s="210"/>
      <c r="AT1626" s="210"/>
      <c r="AU1626" s="210"/>
      <c r="AV1626" s="210"/>
      <c r="AW1626" s="210"/>
      <c r="AX1626" s="210"/>
      <c r="AY1626" s="210"/>
      <c r="AZ1626" s="210"/>
      <c r="BA1626" s="210"/>
      <c r="BB1626" s="210"/>
      <c r="BC1626" s="210"/>
      <c r="BD1626" s="210"/>
      <c r="BE1626" s="210"/>
      <c r="BF1626" s="210"/>
      <c r="BG1626" s="210"/>
      <c r="BH1626" s="210"/>
    </row>
    <row r="1627" spans="1:60" outlineLevel="2" x14ac:dyDescent="0.2">
      <c r="A1627" s="217"/>
      <c r="B1627" s="218"/>
      <c r="C1627" s="251" t="s">
        <v>445</v>
      </c>
      <c r="D1627" s="247"/>
      <c r="E1627" s="247"/>
      <c r="F1627" s="247"/>
      <c r="G1627" s="247"/>
      <c r="H1627" s="220"/>
      <c r="I1627" s="220"/>
      <c r="J1627" s="220"/>
      <c r="K1627" s="220"/>
      <c r="L1627" s="220"/>
      <c r="M1627" s="220"/>
      <c r="N1627" s="219"/>
      <c r="O1627" s="219"/>
      <c r="P1627" s="219"/>
      <c r="Q1627" s="219"/>
      <c r="R1627" s="220"/>
      <c r="S1627" s="220"/>
      <c r="T1627" s="220"/>
      <c r="U1627" s="220"/>
      <c r="V1627" s="220"/>
      <c r="W1627" s="220"/>
      <c r="X1627" s="220"/>
      <c r="Y1627" s="220"/>
      <c r="Z1627" s="210"/>
      <c r="AA1627" s="210"/>
      <c r="AB1627" s="210"/>
      <c r="AC1627" s="210"/>
      <c r="AD1627" s="210"/>
      <c r="AE1627" s="210"/>
      <c r="AF1627" s="210"/>
      <c r="AG1627" s="210" t="s">
        <v>317</v>
      </c>
      <c r="AH1627" s="210"/>
      <c r="AI1627" s="210"/>
      <c r="AJ1627" s="210"/>
      <c r="AK1627" s="210"/>
      <c r="AL1627" s="210"/>
      <c r="AM1627" s="210"/>
      <c r="AN1627" s="210"/>
      <c r="AO1627" s="210"/>
      <c r="AP1627" s="210"/>
      <c r="AQ1627" s="210"/>
      <c r="AR1627" s="210"/>
      <c r="AS1627" s="210"/>
      <c r="AT1627" s="210"/>
      <c r="AU1627" s="210"/>
      <c r="AV1627" s="210"/>
      <c r="AW1627" s="210"/>
      <c r="AX1627" s="210"/>
      <c r="AY1627" s="210"/>
      <c r="AZ1627" s="210"/>
      <c r="BA1627" s="210"/>
      <c r="BB1627" s="210"/>
      <c r="BC1627" s="210"/>
      <c r="BD1627" s="210"/>
      <c r="BE1627" s="210"/>
      <c r="BF1627" s="210"/>
      <c r="BG1627" s="210"/>
      <c r="BH1627" s="210"/>
    </row>
    <row r="1628" spans="1:60" ht="33.75" outlineLevel="2" x14ac:dyDescent="0.2">
      <c r="A1628" s="217"/>
      <c r="B1628" s="218"/>
      <c r="C1628" s="265" t="s">
        <v>1608</v>
      </c>
      <c r="D1628" s="255"/>
      <c r="E1628" s="256">
        <v>156.97999999999999</v>
      </c>
      <c r="F1628" s="220"/>
      <c r="G1628" s="220"/>
      <c r="H1628" s="220"/>
      <c r="I1628" s="220"/>
      <c r="J1628" s="220"/>
      <c r="K1628" s="220"/>
      <c r="L1628" s="220"/>
      <c r="M1628" s="220"/>
      <c r="N1628" s="219"/>
      <c r="O1628" s="219"/>
      <c r="P1628" s="219"/>
      <c r="Q1628" s="219"/>
      <c r="R1628" s="220"/>
      <c r="S1628" s="220"/>
      <c r="T1628" s="220"/>
      <c r="U1628" s="220"/>
      <c r="V1628" s="220"/>
      <c r="W1628" s="220"/>
      <c r="X1628" s="220"/>
      <c r="Y1628" s="220"/>
      <c r="Z1628" s="210"/>
      <c r="AA1628" s="210"/>
      <c r="AB1628" s="210"/>
      <c r="AC1628" s="210"/>
      <c r="AD1628" s="210"/>
      <c r="AE1628" s="210"/>
      <c r="AF1628" s="210"/>
      <c r="AG1628" s="210" t="s">
        <v>356</v>
      </c>
      <c r="AH1628" s="210">
        <v>0</v>
      </c>
      <c r="AI1628" s="210"/>
      <c r="AJ1628" s="210"/>
      <c r="AK1628" s="210"/>
      <c r="AL1628" s="210"/>
      <c r="AM1628" s="210"/>
      <c r="AN1628" s="210"/>
      <c r="AO1628" s="210"/>
      <c r="AP1628" s="210"/>
      <c r="AQ1628" s="210"/>
      <c r="AR1628" s="210"/>
      <c r="AS1628" s="210"/>
      <c r="AT1628" s="210"/>
      <c r="AU1628" s="210"/>
      <c r="AV1628" s="210"/>
      <c r="AW1628" s="210"/>
      <c r="AX1628" s="210"/>
      <c r="AY1628" s="210"/>
      <c r="AZ1628" s="210"/>
      <c r="BA1628" s="210"/>
      <c r="BB1628" s="210"/>
      <c r="BC1628" s="210"/>
      <c r="BD1628" s="210"/>
      <c r="BE1628" s="210"/>
      <c r="BF1628" s="210"/>
      <c r="BG1628" s="210"/>
      <c r="BH1628" s="210"/>
    </row>
    <row r="1629" spans="1:60" ht="22.5" outlineLevel="3" x14ac:dyDescent="0.2">
      <c r="A1629" s="217"/>
      <c r="B1629" s="218"/>
      <c r="C1629" s="265" t="s">
        <v>1609</v>
      </c>
      <c r="D1629" s="255"/>
      <c r="E1629" s="256">
        <v>97.415000000000006</v>
      </c>
      <c r="F1629" s="220"/>
      <c r="G1629" s="220"/>
      <c r="H1629" s="220"/>
      <c r="I1629" s="220"/>
      <c r="J1629" s="220"/>
      <c r="K1629" s="220"/>
      <c r="L1629" s="220"/>
      <c r="M1629" s="220"/>
      <c r="N1629" s="219"/>
      <c r="O1629" s="219"/>
      <c r="P1629" s="219"/>
      <c r="Q1629" s="219"/>
      <c r="R1629" s="220"/>
      <c r="S1629" s="220"/>
      <c r="T1629" s="220"/>
      <c r="U1629" s="220"/>
      <c r="V1629" s="220"/>
      <c r="W1629" s="220"/>
      <c r="X1629" s="220"/>
      <c r="Y1629" s="220"/>
      <c r="Z1629" s="210"/>
      <c r="AA1629" s="210"/>
      <c r="AB1629" s="210"/>
      <c r="AC1629" s="210"/>
      <c r="AD1629" s="210"/>
      <c r="AE1629" s="210"/>
      <c r="AF1629" s="210"/>
      <c r="AG1629" s="210" t="s">
        <v>356</v>
      </c>
      <c r="AH1629" s="210">
        <v>0</v>
      </c>
      <c r="AI1629" s="210"/>
      <c r="AJ1629" s="210"/>
      <c r="AK1629" s="210"/>
      <c r="AL1629" s="210"/>
      <c r="AM1629" s="210"/>
      <c r="AN1629" s="210"/>
      <c r="AO1629" s="210"/>
      <c r="AP1629" s="210"/>
      <c r="AQ1629" s="210"/>
      <c r="AR1629" s="210"/>
      <c r="AS1629" s="210"/>
      <c r="AT1629" s="210"/>
      <c r="AU1629" s="210"/>
      <c r="AV1629" s="210"/>
      <c r="AW1629" s="210"/>
      <c r="AX1629" s="210"/>
      <c r="AY1629" s="210"/>
      <c r="AZ1629" s="210"/>
      <c r="BA1629" s="210"/>
      <c r="BB1629" s="210"/>
      <c r="BC1629" s="210"/>
      <c r="BD1629" s="210"/>
      <c r="BE1629" s="210"/>
      <c r="BF1629" s="210"/>
      <c r="BG1629" s="210"/>
      <c r="BH1629" s="210"/>
    </row>
    <row r="1630" spans="1:60" ht="22.5" outlineLevel="1" x14ac:dyDescent="0.2">
      <c r="A1630" s="232">
        <v>224</v>
      </c>
      <c r="B1630" s="233" t="s">
        <v>1610</v>
      </c>
      <c r="C1630" s="250" t="s">
        <v>1611</v>
      </c>
      <c r="D1630" s="234" t="s">
        <v>450</v>
      </c>
      <c r="E1630" s="235">
        <v>80.31</v>
      </c>
      <c r="F1630" s="236"/>
      <c r="G1630" s="237">
        <f>ROUND(E1630*F1630,2)</f>
        <v>0</v>
      </c>
      <c r="H1630" s="236"/>
      <c r="I1630" s="237">
        <f>ROUND(E1630*H1630,2)</f>
        <v>0</v>
      </c>
      <c r="J1630" s="236"/>
      <c r="K1630" s="237">
        <f>ROUND(E1630*J1630,2)</f>
        <v>0</v>
      </c>
      <c r="L1630" s="237">
        <v>21</v>
      </c>
      <c r="M1630" s="237">
        <f>G1630*(1+L1630/100)</f>
        <v>0</v>
      </c>
      <c r="N1630" s="235">
        <v>6.6E-4</v>
      </c>
      <c r="O1630" s="235">
        <f>ROUND(E1630*N1630,2)</f>
        <v>0.05</v>
      </c>
      <c r="P1630" s="235">
        <v>0</v>
      </c>
      <c r="Q1630" s="235">
        <f>ROUND(E1630*P1630,2)</f>
        <v>0</v>
      </c>
      <c r="R1630" s="237" t="s">
        <v>1381</v>
      </c>
      <c r="S1630" s="237" t="s">
        <v>302</v>
      </c>
      <c r="T1630" s="238" t="s">
        <v>354</v>
      </c>
      <c r="U1630" s="220">
        <v>0.12</v>
      </c>
      <c r="V1630" s="220">
        <f>ROUND(E1630*U1630,2)</f>
        <v>9.64</v>
      </c>
      <c r="W1630" s="220"/>
      <c r="X1630" s="220" t="s">
        <v>314</v>
      </c>
      <c r="Y1630" s="220" t="s">
        <v>305</v>
      </c>
      <c r="Z1630" s="210"/>
      <c r="AA1630" s="210"/>
      <c r="AB1630" s="210"/>
      <c r="AC1630" s="210"/>
      <c r="AD1630" s="210"/>
      <c r="AE1630" s="210"/>
      <c r="AF1630" s="210"/>
      <c r="AG1630" s="210" t="s">
        <v>642</v>
      </c>
      <c r="AH1630" s="210"/>
      <c r="AI1630" s="210"/>
      <c r="AJ1630" s="210"/>
      <c r="AK1630" s="210"/>
      <c r="AL1630" s="210"/>
      <c r="AM1630" s="210"/>
      <c r="AN1630" s="210"/>
      <c r="AO1630" s="210"/>
      <c r="AP1630" s="210"/>
      <c r="AQ1630" s="210"/>
      <c r="AR1630" s="210"/>
      <c r="AS1630" s="210"/>
      <c r="AT1630" s="210"/>
      <c r="AU1630" s="210"/>
      <c r="AV1630" s="210"/>
      <c r="AW1630" s="210"/>
      <c r="AX1630" s="210"/>
      <c r="AY1630" s="210"/>
      <c r="AZ1630" s="210"/>
      <c r="BA1630" s="210"/>
      <c r="BB1630" s="210"/>
      <c r="BC1630" s="210"/>
      <c r="BD1630" s="210"/>
      <c r="BE1630" s="210"/>
      <c r="BF1630" s="210"/>
      <c r="BG1630" s="210"/>
      <c r="BH1630" s="210"/>
    </row>
    <row r="1631" spans="1:60" outlineLevel="2" x14ac:dyDescent="0.2">
      <c r="A1631" s="217"/>
      <c r="B1631" s="218"/>
      <c r="C1631" s="251" t="s">
        <v>445</v>
      </c>
      <c r="D1631" s="247"/>
      <c r="E1631" s="247"/>
      <c r="F1631" s="247"/>
      <c r="G1631" s="247"/>
      <c r="H1631" s="220"/>
      <c r="I1631" s="220"/>
      <c r="J1631" s="220"/>
      <c r="K1631" s="220"/>
      <c r="L1631" s="220"/>
      <c r="M1631" s="220"/>
      <c r="N1631" s="219"/>
      <c r="O1631" s="219"/>
      <c r="P1631" s="219"/>
      <c r="Q1631" s="219"/>
      <c r="R1631" s="220"/>
      <c r="S1631" s="220"/>
      <c r="T1631" s="220"/>
      <c r="U1631" s="220"/>
      <c r="V1631" s="220"/>
      <c r="W1631" s="220"/>
      <c r="X1631" s="220"/>
      <c r="Y1631" s="220"/>
      <c r="Z1631" s="210"/>
      <c r="AA1631" s="210"/>
      <c r="AB1631" s="210"/>
      <c r="AC1631" s="210"/>
      <c r="AD1631" s="210"/>
      <c r="AE1631" s="210"/>
      <c r="AF1631" s="210"/>
      <c r="AG1631" s="210" t="s">
        <v>317</v>
      </c>
      <c r="AH1631" s="210"/>
      <c r="AI1631" s="210"/>
      <c r="AJ1631" s="210"/>
      <c r="AK1631" s="210"/>
      <c r="AL1631" s="210"/>
      <c r="AM1631" s="210"/>
      <c r="AN1631" s="210"/>
      <c r="AO1631" s="210"/>
      <c r="AP1631" s="210"/>
      <c r="AQ1631" s="210"/>
      <c r="AR1631" s="210"/>
      <c r="AS1631" s="210"/>
      <c r="AT1631" s="210"/>
      <c r="AU1631" s="210"/>
      <c r="AV1631" s="210"/>
      <c r="AW1631" s="210"/>
      <c r="AX1631" s="210"/>
      <c r="AY1631" s="210"/>
      <c r="AZ1631" s="210"/>
      <c r="BA1631" s="210"/>
      <c r="BB1631" s="210"/>
      <c r="BC1631" s="210"/>
      <c r="BD1631" s="210"/>
      <c r="BE1631" s="210"/>
      <c r="BF1631" s="210"/>
      <c r="BG1631" s="210"/>
      <c r="BH1631" s="210"/>
    </row>
    <row r="1632" spans="1:60" ht="33.75" outlineLevel="2" x14ac:dyDescent="0.2">
      <c r="A1632" s="217"/>
      <c r="B1632" s="218"/>
      <c r="C1632" s="265" t="s">
        <v>1612</v>
      </c>
      <c r="D1632" s="255"/>
      <c r="E1632" s="256">
        <v>80.31</v>
      </c>
      <c r="F1632" s="220"/>
      <c r="G1632" s="220"/>
      <c r="H1632" s="220"/>
      <c r="I1632" s="220"/>
      <c r="J1632" s="220"/>
      <c r="K1632" s="220"/>
      <c r="L1632" s="220"/>
      <c r="M1632" s="220"/>
      <c r="N1632" s="219"/>
      <c r="O1632" s="219"/>
      <c r="P1632" s="219"/>
      <c r="Q1632" s="219"/>
      <c r="R1632" s="220"/>
      <c r="S1632" s="220"/>
      <c r="T1632" s="220"/>
      <c r="U1632" s="220"/>
      <c r="V1632" s="220"/>
      <c r="W1632" s="220"/>
      <c r="X1632" s="220"/>
      <c r="Y1632" s="220"/>
      <c r="Z1632" s="210"/>
      <c r="AA1632" s="210"/>
      <c r="AB1632" s="210"/>
      <c r="AC1632" s="210"/>
      <c r="AD1632" s="210"/>
      <c r="AE1632" s="210"/>
      <c r="AF1632" s="210"/>
      <c r="AG1632" s="210" t="s">
        <v>356</v>
      </c>
      <c r="AH1632" s="210">
        <v>0</v>
      </c>
      <c r="AI1632" s="210"/>
      <c r="AJ1632" s="210"/>
      <c r="AK1632" s="210"/>
      <c r="AL1632" s="210"/>
      <c r="AM1632" s="210"/>
      <c r="AN1632" s="210"/>
      <c r="AO1632" s="210"/>
      <c r="AP1632" s="210"/>
      <c r="AQ1632" s="210"/>
      <c r="AR1632" s="210"/>
      <c r="AS1632" s="210"/>
      <c r="AT1632" s="210"/>
      <c r="AU1632" s="210"/>
      <c r="AV1632" s="210"/>
      <c r="AW1632" s="210"/>
      <c r="AX1632" s="210"/>
      <c r="AY1632" s="210"/>
      <c r="AZ1632" s="210"/>
      <c r="BA1632" s="210"/>
      <c r="BB1632" s="210"/>
      <c r="BC1632" s="210"/>
      <c r="BD1632" s="210"/>
      <c r="BE1632" s="210"/>
      <c r="BF1632" s="210"/>
      <c r="BG1632" s="210"/>
      <c r="BH1632" s="210"/>
    </row>
    <row r="1633" spans="1:60" ht="33.75" outlineLevel="1" x14ac:dyDescent="0.2">
      <c r="A1633" s="232">
        <v>225</v>
      </c>
      <c r="B1633" s="233" t="s">
        <v>1613</v>
      </c>
      <c r="C1633" s="250" t="s">
        <v>1614</v>
      </c>
      <c r="D1633" s="234" t="s">
        <v>450</v>
      </c>
      <c r="E1633" s="235">
        <v>214.8</v>
      </c>
      <c r="F1633" s="236"/>
      <c r="G1633" s="237">
        <f>ROUND(E1633*F1633,2)</f>
        <v>0</v>
      </c>
      <c r="H1633" s="236"/>
      <c r="I1633" s="237">
        <f>ROUND(E1633*H1633,2)</f>
        <v>0</v>
      </c>
      <c r="J1633" s="236"/>
      <c r="K1633" s="237">
        <f>ROUND(E1633*J1633,2)</f>
        <v>0</v>
      </c>
      <c r="L1633" s="237">
        <v>21</v>
      </c>
      <c r="M1633" s="237">
        <f>G1633*(1+L1633/100)</f>
        <v>0</v>
      </c>
      <c r="N1633" s="235">
        <v>2.3000000000000001E-4</v>
      </c>
      <c r="O1633" s="235">
        <f>ROUND(E1633*N1633,2)</f>
        <v>0.05</v>
      </c>
      <c r="P1633" s="235">
        <v>0</v>
      </c>
      <c r="Q1633" s="235">
        <f>ROUND(E1633*P1633,2)</f>
        <v>0</v>
      </c>
      <c r="R1633" s="237" t="s">
        <v>1381</v>
      </c>
      <c r="S1633" s="237" t="s">
        <v>302</v>
      </c>
      <c r="T1633" s="238" t="s">
        <v>354</v>
      </c>
      <c r="U1633" s="220">
        <v>0.12</v>
      </c>
      <c r="V1633" s="220">
        <f>ROUND(E1633*U1633,2)</f>
        <v>25.78</v>
      </c>
      <c r="W1633" s="220"/>
      <c r="X1633" s="220" t="s">
        <v>314</v>
      </c>
      <c r="Y1633" s="220" t="s">
        <v>305</v>
      </c>
      <c r="Z1633" s="210"/>
      <c r="AA1633" s="210"/>
      <c r="AB1633" s="210"/>
      <c r="AC1633" s="210"/>
      <c r="AD1633" s="210"/>
      <c r="AE1633" s="210"/>
      <c r="AF1633" s="210"/>
      <c r="AG1633" s="210" t="s">
        <v>642</v>
      </c>
      <c r="AH1633" s="210"/>
      <c r="AI1633" s="210"/>
      <c r="AJ1633" s="210"/>
      <c r="AK1633" s="210"/>
      <c r="AL1633" s="210"/>
      <c r="AM1633" s="210"/>
      <c r="AN1633" s="210"/>
      <c r="AO1633" s="210"/>
      <c r="AP1633" s="210"/>
      <c r="AQ1633" s="210"/>
      <c r="AR1633" s="210"/>
      <c r="AS1633" s="210"/>
      <c r="AT1633" s="210"/>
      <c r="AU1633" s="210"/>
      <c r="AV1633" s="210"/>
      <c r="AW1633" s="210"/>
      <c r="AX1633" s="210"/>
      <c r="AY1633" s="210"/>
      <c r="AZ1633" s="210"/>
      <c r="BA1633" s="210"/>
      <c r="BB1633" s="210"/>
      <c r="BC1633" s="210"/>
      <c r="BD1633" s="210"/>
      <c r="BE1633" s="210"/>
      <c r="BF1633" s="210"/>
      <c r="BG1633" s="210"/>
      <c r="BH1633" s="210"/>
    </row>
    <row r="1634" spans="1:60" outlineLevel="2" x14ac:dyDescent="0.2">
      <c r="A1634" s="217"/>
      <c r="B1634" s="218"/>
      <c r="C1634" s="265" t="s">
        <v>1051</v>
      </c>
      <c r="D1634" s="255"/>
      <c r="E1634" s="256">
        <v>9</v>
      </c>
      <c r="F1634" s="220"/>
      <c r="G1634" s="220"/>
      <c r="H1634" s="220"/>
      <c r="I1634" s="220"/>
      <c r="J1634" s="220"/>
      <c r="K1634" s="220"/>
      <c r="L1634" s="220"/>
      <c r="M1634" s="220"/>
      <c r="N1634" s="219"/>
      <c r="O1634" s="219"/>
      <c r="P1634" s="219"/>
      <c r="Q1634" s="219"/>
      <c r="R1634" s="220"/>
      <c r="S1634" s="220"/>
      <c r="T1634" s="220"/>
      <c r="U1634" s="220"/>
      <c r="V1634" s="220"/>
      <c r="W1634" s="220"/>
      <c r="X1634" s="220"/>
      <c r="Y1634" s="220"/>
      <c r="Z1634" s="210"/>
      <c r="AA1634" s="210"/>
      <c r="AB1634" s="210"/>
      <c r="AC1634" s="210"/>
      <c r="AD1634" s="210"/>
      <c r="AE1634" s="210"/>
      <c r="AF1634" s="210"/>
      <c r="AG1634" s="210" t="s">
        <v>356</v>
      </c>
      <c r="AH1634" s="210">
        <v>0</v>
      </c>
      <c r="AI1634" s="210"/>
      <c r="AJ1634" s="210"/>
      <c r="AK1634" s="210"/>
      <c r="AL1634" s="210"/>
      <c r="AM1634" s="210"/>
      <c r="AN1634" s="210"/>
      <c r="AO1634" s="210"/>
      <c r="AP1634" s="210"/>
      <c r="AQ1634" s="210"/>
      <c r="AR1634" s="210"/>
      <c r="AS1634" s="210"/>
      <c r="AT1634" s="210"/>
      <c r="AU1634" s="210"/>
      <c r="AV1634" s="210"/>
      <c r="AW1634" s="210"/>
      <c r="AX1634" s="210"/>
      <c r="AY1634" s="210"/>
      <c r="AZ1634" s="210"/>
      <c r="BA1634" s="210"/>
      <c r="BB1634" s="210"/>
      <c r="BC1634" s="210"/>
      <c r="BD1634" s="210"/>
      <c r="BE1634" s="210"/>
      <c r="BF1634" s="210"/>
      <c r="BG1634" s="210"/>
      <c r="BH1634" s="210"/>
    </row>
    <row r="1635" spans="1:60" outlineLevel="3" x14ac:dyDescent="0.2">
      <c r="A1635" s="217"/>
      <c r="B1635" s="218"/>
      <c r="C1635" s="265" t="s">
        <v>1052</v>
      </c>
      <c r="D1635" s="255"/>
      <c r="E1635" s="256">
        <v>19.8</v>
      </c>
      <c r="F1635" s="220"/>
      <c r="G1635" s="220"/>
      <c r="H1635" s="220"/>
      <c r="I1635" s="220"/>
      <c r="J1635" s="220"/>
      <c r="K1635" s="220"/>
      <c r="L1635" s="220"/>
      <c r="M1635" s="220"/>
      <c r="N1635" s="219"/>
      <c r="O1635" s="219"/>
      <c r="P1635" s="219"/>
      <c r="Q1635" s="219"/>
      <c r="R1635" s="220"/>
      <c r="S1635" s="220"/>
      <c r="T1635" s="220"/>
      <c r="U1635" s="220"/>
      <c r="V1635" s="220"/>
      <c r="W1635" s="220"/>
      <c r="X1635" s="220"/>
      <c r="Y1635" s="220"/>
      <c r="Z1635" s="210"/>
      <c r="AA1635" s="210"/>
      <c r="AB1635" s="210"/>
      <c r="AC1635" s="210"/>
      <c r="AD1635" s="210"/>
      <c r="AE1635" s="210"/>
      <c r="AF1635" s="210"/>
      <c r="AG1635" s="210" t="s">
        <v>356</v>
      </c>
      <c r="AH1635" s="210">
        <v>0</v>
      </c>
      <c r="AI1635" s="210"/>
      <c r="AJ1635" s="210"/>
      <c r="AK1635" s="210"/>
      <c r="AL1635" s="210"/>
      <c r="AM1635" s="210"/>
      <c r="AN1635" s="210"/>
      <c r="AO1635" s="210"/>
      <c r="AP1635" s="210"/>
      <c r="AQ1635" s="210"/>
      <c r="AR1635" s="210"/>
      <c r="AS1635" s="210"/>
      <c r="AT1635" s="210"/>
      <c r="AU1635" s="210"/>
      <c r="AV1635" s="210"/>
      <c r="AW1635" s="210"/>
      <c r="AX1635" s="210"/>
      <c r="AY1635" s="210"/>
      <c r="AZ1635" s="210"/>
      <c r="BA1635" s="210"/>
      <c r="BB1635" s="210"/>
      <c r="BC1635" s="210"/>
      <c r="BD1635" s="210"/>
      <c r="BE1635" s="210"/>
      <c r="BF1635" s="210"/>
      <c r="BG1635" s="210"/>
      <c r="BH1635" s="210"/>
    </row>
    <row r="1636" spans="1:60" outlineLevel="3" x14ac:dyDescent="0.2">
      <c r="A1636" s="217"/>
      <c r="B1636" s="218"/>
      <c r="C1636" s="265" t="s">
        <v>1053</v>
      </c>
      <c r="D1636" s="255"/>
      <c r="E1636" s="256">
        <v>7.2</v>
      </c>
      <c r="F1636" s="220"/>
      <c r="G1636" s="220"/>
      <c r="H1636" s="220"/>
      <c r="I1636" s="220"/>
      <c r="J1636" s="220"/>
      <c r="K1636" s="220"/>
      <c r="L1636" s="220"/>
      <c r="M1636" s="220"/>
      <c r="N1636" s="219"/>
      <c r="O1636" s="219"/>
      <c r="P1636" s="219"/>
      <c r="Q1636" s="219"/>
      <c r="R1636" s="220"/>
      <c r="S1636" s="220"/>
      <c r="T1636" s="220"/>
      <c r="U1636" s="220"/>
      <c r="V1636" s="220"/>
      <c r="W1636" s="220"/>
      <c r="X1636" s="220"/>
      <c r="Y1636" s="220"/>
      <c r="Z1636" s="210"/>
      <c r="AA1636" s="210"/>
      <c r="AB1636" s="210"/>
      <c r="AC1636" s="210"/>
      <c r="AD1636" s="210"/>
      <c r="AE1636" s="210"/>
      <c r="AF1636" s="210"/>
      <c r="AG1636" s="210" t="s">
        <v>356</v>
      </c>
      <c r="AH1636" s="210">
        <v>0</v>
      </c>
      <c r="AI1636" s="210"/>
      <c r="AJ1636" s="210"/>
      <c r="AK1636" s="210"/>
      <c r="AL1636" s="210"/>
      <c r="AM1636" s="210"/>
      <c r="AN1636" s="210"/>
      <c r="AO1636" s="210"/>
      <c r="AP1636" s="210"/>
      <c r="AQ1636" s="210"/>
      <c r="AR1636" s="210"/>
      <c r="AS1636" s="210"/>
      <c r="AT1636" s="210"/>
      <c r="AU1636" s="210"/>
      <c r="AV1636" s="210"/>
      <c r="AW1636" s="210"/>
      <c r="AX1636" s="210"/>
      <c r="AY1636" s="210"/>
      <c r="AZ1636" s="210"/>
      <c r="BA1636" s="210"/>
      <c r="BB1636" s="210"/>
      <c r="BC1636" s="210"/>
      <c r="BD1636" s="210"/>
      <c r="BE1636" s="210"/>
      <c r="BF1636" s="210"/>
      <c r="BG1636" s="210"/>
      <c r="BH1636" s="210"/>
    </row>
    <row r="1637" spans="1:60" outlineLevel="3" x14ac:dyDescent="0.2">
      <c r="A1637" s="217"/>
      <c r="B1637" s="218"/>
      <c r="C1637" s="265" t="s">
        <v>1054</v>
      </c>
      <c r="D1637" s="255"/>
      <c r="E1637" s="256">
        <v>9.6</v>
      </c>
      <c r="F1637" s="220"/>
      <c r="G1637" s="220"/>
      <c r="H1637" s="220"/>
      <c r="I1637" s="220"/>
      <c r="J1637" s="220"/>
      <c r="K1637" s="220"/>
      <c r="L1637" s="220"/>
      <c r="M1637" s="220"/>
      <c r="N1637" s="219"/>
      <c r="O1637" s="219"/>
      <c r="P1637" s="219"/>
      <c r="Q1637" s="219"/>
      <c r="R1637" s="220"/>
      <c r="S1637" s="220"/>
      <c r="T1637" s="220"/>
      <c r="U1637" s="220"/>
      <c r="V1637" s="220"/>
      <c r="W1637" s="220"/>
      <c r="X1637" s="220"/>
      <c r="Y1637" s="220"/>
      <c r="Z1637" s="210"/>
      <c r="AA1637" s="210"/>
      <c r="AB1637" s="210"/>
      <c r="AC1637" s="210"/>
      <c r="AD1637" s="210"/>
      <c r="AE1637" s="210"/>
      <c r="AF1637" s="210"/>
      <c r="AG1637" s="210" t="s">
        <v>356</v>
      </c>
      <c r="AH1637" s="210">
        <v>0</v>
      </c>
      <c r="AI1637" s="210"/>
      <c r="AJ1637" s="210"/>
      <c r="AK1637" s="210"/>
      <c r="AL1637" s="210"/>
      <c r="AM1637" s="210"/>
      <c r="AN1637" s="210"/>
      <c r="AO1637" s="210"/>
      <c r="AP1637" s="210"/>
      <c r="AQ1637" s="210"/>
      <c r="AR1637" s="210"/>
      <c r="AS1637" s="210"/>
      <c r="AT1637" s="210"/>
      <c r="AU1637" s="210"/>
      <c r="AV1637" s="210"/>
      <c r="AW1637" s="210"/>
      <c r="AX1637" s="210"/>
      <c r="AY1637" s="210"/>
      <c r="AZ1637" s="210"/>
      <c r="BA1637" s="210"/>
      <c r="BB1637" s="210"/>
      <c r="BC1637" s="210"/>
      <c r="BD1637" s="210"/>
      <c r="BE1637" s="210"/>
      <c r="BF1637" s="210"/>
      <c r="BG1637" s="210"/>
      <c r="BH1637" s="210"/>
    </row>
    <row r="1638" spans="1:60" outlineLevel="3" x14ac:dyDescent="0.2">
      <c r="A1638" s="217"/>
      <c r="B1638" s="218"/>
      <c r="C1638" s="265" t="s">
        <v>1055</v>
      </c>
      <c r="D1638" s="255"/>
      <c r="E1638" s="256">
        <v>7.2</v>
      </c>
      <c r="F1638" s="220"/>
      <c r="G1638" s="220"/>
      <c r="H1638" s="220"/>
      <c r="I1638" s="220"/>
      <c r="J1638" s="220"/>
      <c r="K1638" s="220"/>
      <c r="L1638" s="220"/>
      <c r="M1638" s="220"/>
      <c r="N1638" s="219"/>
      <c r="O1638" s="219"/>
      <c r="P1638" s="219"/>
      <c r="Q1638" s="219"/>
      <c r="R1638" s="220"/>
      <c r="S1638" s="220"/>
      <c r="T1638" s="220"/>
      <c r="U1638" s="220"/>
      <c r="V1638" s="220"/>
      <c r="W1638" s="220"/>
      <c r="X1638" s="220"/>
      <c r="Y1638" s="220"/>
      <c r="Z1638" s="210"/>
      <c r="AA1638" s="210"/>
      <c r="AB1638" s="210"/>
      <c r="AC1638" s="210"/>
      <c r="AD1638" s="210"/>
      <c r="AE1638" s="210"/>
      <c r="AF1638" s="210"/>
      <c r="AG1638" s="210" t="s">
        <v>356</v>
      </c>
      <c r="AH1638" s="210">
        <v>0</v>
      </c>
      <c r="AI1638" s="210"/>
      <c r="AJ1638" s="210"/>
      <c r="AK1638" s="210"/>
      <c r="AL1638" s="210"/>
      <c r="AM1638" s="210"/>
      <c r="AN1638" s="210"/>
      <c r="AO1638" s="210"/>
      <c r="AP1638" s="210"/>
      <c r="AQ1638" s="210"/>
      <c r="AR1638" s="210"/>
      <c r="AS1638" s="210"/>
      <c r="AT1638" s="210"/>
      <c r="AU1638" s="210"/>
      <c r="AV1638" s="210"/>
      <c r="AW1638" s="210"/>
      <c r="AX1638" s="210"/>
      <c r="AY1638" s="210"/>
      <c r="AZ1638" s="210"/>
      <c r="BA1638" s="210"/>
      <c r="BB1638" s="210"/>
      <c r="BC1638" s="210"/>
      <c r="BD1638" s="210"/>
      <c r="BE1638" s="210"/>
      <c r="BF1638" s="210"/>
      <c r="BG1638" s="210"/>
      <c r="BH1638" s="210"/>
    </row>
    <row r="1639" spans="1:60" outlineLevel="3" x14ac:dyDescent="0.2">
      <c r="A1639" s="217"/>
      <c r="B1639" s="218"/>
      <c r="C1639" s="265" t="s">
        <v>1056</v>
      </c>
      <c r="D1639" s="255"/>
      <c r="E1639" s="256">
        <v>12</v>
      </c>
      <c r="F1639" s="220"/>
      <c r="G1639" s="220"/>
      <c r="H1639" s="220"/>
      <c r="I1639" s="220"/>
      <c r="J1639" s="220"/>
      <c r="K1639" s="220"/>
      <c r="L1639" s="220"/>
      <c r="M1639" s="220"/>
      <c r="N1639" s="219"/>
      <c r="O1639" s="219"/>
      <c r="P1639" s="219"/>
      <c r="Q1639" s="219"/>
      <c r="R1639" s="220"/>
      <c r="S1639" s="220"/>
      <c r="T1639" s="220"/>
      <c r="U1639" s="220"/>
      <c r="V1639" s="220"/>
      <c r="W1639" s="220"/>
      <c r="X1639" s="220"/>
      <c r="Y1639" s="220"/>
      <c r="Z1639" s="210"/>
      <c r="AA1639" s="210"/>
      <c r="AB1639" s="210"/>
      <c r="AC1639" s="210"/>
      <c r="AD1639" s="210"/>
      <c r="AE1639" s="210"/>
      <c r="AF1639" s="210"/>
      <c r="AG1639" s="210" t="s">
        <v>356</v>
      </c>
      <c r="AH1639" s="210">
        <v>0</v>
      </c>
      <c r="AI1639" s="210"/>
      <c r="AJ1639" s="210"/>
      <c r="AK1639" s="210"/>
      <c r="AL1639" s="210"/>
      <c r="AM1639" s="210"/>
      <c r="AN1639" s="210"/>
      <c r="AO1639" s="210"/>
      <c r="AP1639" s="210"/>
      <c r="AQ1639" s="210"/>
      <c r="AR1639" s="210"/>
      <c r="AS1639" s="210"/>
      <c r="AT1639" s="210"/>
      <c r="AU1639" s="210"/>
      <c r="AV1639" s="210"/>
      <c r="AW1639" s="210"/>
      <c r="AX1639" s="210"/>
      <c r="AY1639" s="210"/>
      <c r="AZ1639" s="210"/>
      <c r="BA1639" s="210"/>
      <c r="BB1639" s="210"/>
      <c r="BC1639" s="210"/>
      <c r="BD1639" s="210"/>
      <c r="BE1639" s="210"/>
      <c r="BF1639" s="210"/>
      <c r="BG1639" s="210"/>
      <c r="BH1639" s="210"/>
    </row>
    <row r="1640" spans="1:60" outlineLevel="3" x14ac:dyDescent="0.2">
      <c r="A1640" s="217"/>
      <c r="B1640" s="218"/>
      <c r="C1640" s="265" t="s">
        <v>1057</v>
      </c>
      <c r="D1640" s="255"/>
      <c r="E1640" s="256">
        <v>9.6</v>
      </c>
      <c r="F1640" s="220"/>
      <c r="G1640" s="220"/>
      <c r="H1640" s="220"/>
      <c r="I1640" s="220"/>
      <c r="J1640" s="220"/>
      <c r="K1640" s="220"/>
      <c r="L1640" s="220"/>
      <c r="M1640" s="220"/>
      <c r="N1640" s="219"/>
      <c r="O1640" s="219"/>
      <c r="P1640" s="219"/>
      <c r="Q1640" s="219"/>
      <c r="R1640" s="220"/>
      <c r="S1640" s="220"/>
      <c r="T1640" s="220"/>
      <c r="U1640" s="220"/>
      <c r="V1640" s="220"/>
      <c r="W1640" s="220"/>
      <c r="X1640" s="220"/>
      <c r="Y1640" s="220"/>
      <c r="Z1640" s="210"/>
      <c r="AA1640" s="210"/>
      <c r="AB1640" s="210"/>
      <c r="AC1640" s="210"/>
      <c r="AD1640" s="210"/>
      <c r="AE1640" s="210"/>
      <c r="AF1640" s="210"/>
      <c r="AG1640" s="210" t="s">
        <v>356</v>
      </c>
      <c r="AH1640" s="210">
        <v>0</v>
      </c>
      <c r="AI1640" s="210"/>
      <c r="AJ1640" s="210"/>
      <c r="AK1640" s="210"/>
      <c r="AL1640" s="210"/>
      <c r="AM1640" s="210"/>
      <c r="AN1640" s="210"/>
      <c r="AO1640" s="210"/>
      <c r="AP1640" s="210"/>
      <c r="AQ1640" s="210"/>
      <c r="AR1640" s="210"/>
      <c r="AS1640" s="210"/>
      <c r="AT1640" s="210"/>
      <c r="AU1640" s="210"/>
      <c r="AV1640" s="210"/>
      <c r="AW1640" s="210"/>
      <c r="AX1640" s="210"/>
      <c r="AY1640" s="210"/>
      <c r="AZ1640" s="210"/>
      <c r="BA1640" s="210"/>
      <c r="BB1640" s="210"/>
      <c r="BC1640" s="210"/>
      <c r="BD1640" s="210"/>
      <c r="BE1640" s="210"/>
      <c r="BF1640" s="210"/>
      <c r="BG1640" s="210"/>
      <c r="BH1640" s="210"/>
    </row>
    <row r="1641" spans="1:60" outlineLevel="3" x14ac:dyDescent="0.2">
      <c r="A1641" s="217"/>
      <c r="B1641" s="218"/>
      <c r="C1641" s="265" t="s">
        <v>1058</v>
      </c>
      <c r="D1641" s="255"/>
      <c r="E1641" s="256">
        <v>9.6</v>
      </c>
      <c r="F1641" s="220"/>
      <c r="G1641" s="220"/>
      <c r="H1641" s="220"/>
      <c r="I1641" s="220"/>
      <c r="J1641" s="220"/>
      <c r="K1641" s="220"/>
      <c r="L1641" s="220"/>
      <c r="M1641" s="220"/>
      <c r="N1641" s="219"/>
      <c r="O1641" s="219"/>
      <c r="P1641" s="219"/>
      <c r="Q1641" s="219"/>
      <c r="R1641" s="220"/>
      <c r="S1641" s="220"/>
      <c r="T1641" s="220"/>
      <c r="U1641" s="220"/>
      <c r="V1641" s="220"/>
      <c r="W1641" s="220"/>
      <c r="X1641" s="220"/>
      <c r="Y1641" s="220"/>
      <c r="Z1641" s="210"/>
      <c r="AA1641" s="210"/>
      <c r="AB1641" s="210"/>
      <c r="AC1641" s="210"/>
      <c r="AD1641" s="210"/>
      <c r="AE1641" s="210"/>
      <c r="AF1641" s="210"/>
      <c r="AG1641" s="210" t="s">
        <v>356</v>
      </c>
      <c r="AH1641" s="210">
        <v>0</v>
      </c>
      <c r="AI1641" s="210"/>
      <c r="AJ1641" s="210"/>
      <c r="AK1641" s="210"/>
      <c r="AL1641" s="210"/>
      <c r="AM1641" s="210"/>
      <c r="AN1641" s="210"/>
      <c r="AO1641" s="210"/>
      <c r="AP1641" s="210"/>
      <c r="AQ1641" s="210"/>
      <c r="AR1641" s="210"/>
      <c r="AS1641" s="210"/>
      <c r="AT1641" s="210"/>
      <c r="AU1641" s="210"/>
      <c r="AV1641" s="210"/>
      <c r="AW1641" s="210"/>
      <c r="AX1641" s="210"/>
      <c r="AY1641" s="210"/>
      <c r="AZ1641" s="210"/>
      <c r="BA1641" s="210"/>
      <c r="BB1641" s="210"/>
      <c r="BC1641" s="210"/>
      <c r="BD1641" s="210"/>
      <c r="BE1641" s="210"/>
      <c r="BF1641" s="210"/>
      <c r="BG1641" s="210"/>
      <c r="BH1641" s="210"/>
    </row>
    <row r="1642" spans="1:60" outlineLevel="3" x14ac:dyDescent="0.2">
      <c r="A1642" s="217"/>
      <c r="B1642" s="218"/>
      <c r="C1642" s="265" t="s">
        <v>1059</v>
      </c>
      <c r="D1642" s="255"/>
      <c r="E1642" s="256">
        <v>12</v>
      </c>
      <c r="F1642" s="220"/>
      <c r="G1642" s="220"/>
      <c r="H1642" s="220"/>
      <c r="I1642" s="220"/>
      <c r="J1642" s="220"/>
      <c r="K1642" s="220"/>
      <c r="L1642" s="220"/>
      <c r="M1642" s="220"/>
      <c r="N1642" s="219"/>
      <c r="O1642" s="219"/>
      <c r="P1642" s="219"/>
      <c r="Q1642" s="219"/>
      <c r="R1642" s="220"/>
      <c r="S1642" s="220"/>
      <c r="T1642" s="220"/>
      <c r="U1642" s="220"/>
      <c r="V1642" s="220"/>
      <c r="W1642" s="220"/>
      <c r="X1642" s="220"/>
      <c r="Y1642" s="220"/>
      <c r="Z1642" s="210"/>
      <c r="AA1642" s="210"/>
      <c r="AB1642" s="210"/>
      <c r="AC1642" s="210"/>
      <c r="AD1642" s="210"/>
      <c r="AE1642" s="210"/>
      <c r="AF1642" s="210"/>
      <c r="AG1642" s="210" t="s">
        <v>356</v>
      </c>
      <c r="AH1642" s="210">
        <v>0</v>
      </c>
      <c r="AI1642" s="210"/>
      <c r="AJ1642" s="210"/>
      <c r="AK1642" s="210"/>
      <c r="AL1642" s="210"/>
      <c r="AM1642" s="210"/>
      <c r="AN1642" s="210"/>
      <c r="AO1642" s="210"/>
      <c r="AP1642" s="210"/>
      <c r="AQ1642" s="210"/>
      <c r="AR1642" s="210"/>
      <c r="AS1642" s="210"/>
      <c r="AT1642" s="210"/>
      <c r="AU1642" s="210"/>
      <c r="AV1642" s="210"/>
      <c r="AW1642" s="210"/>
      <c r="AX1642" s="210"/>
      <c r="AY1642" s="210"/>
      <c r="AZ1642" s="210"/>
      <c r="BA1642" s="210"/>
      <c r="BB1642" s="210"/>
      <c r="BC1642" s="210"/>
      <c r="BD1642" s="210"/>
      <c r="BE1642" s="210"/>
      <c r="BF1642" s="210"/>
      <c r="BG1642" s="210"/>
      <c r="BH1642" s="210"/>
    </row>
    <row r="1643" spans="1:60" outlineLevel="3" x14ac:dyDescent="0.2">
      <c r="A1643" s="217"/>
      <c r="B1643" s="218"/>
      <c r="C1643" s="265" t="s">
        <v>1060</v>
      </c>
      <c r="D1643" s="255"/>
      <c r="E1643" s="256">
        <v>12</v>
      </c>
      <c r="F1643" s="220"/>
      <c r="G1643" s="220"/>
      <c r="H1643" s="220"/>
      <c r="I1643" s="220"/>
      <c r="J1643" s="220"/>
      <c r="K1643" s="220"/>
      <c r="L1643" s="220"/>
      <c r="M1643" s="220"/>
      <c r="N1643" s="219"/>
      <c r="O1643" s="219"/>
      <c r="P1643" s="219"/>
      <c r="Q1643" s="219"/>
      <c r="R1643" s="220"/>
      <c r="S1643" s="220"/>
      <c r="T1643" s="220"/>
      <c r="U1643" s="220"/>
      <c r="V1643" s="220"/>
      <c r="W1643" s="220"/>
      <c r="X1643" s="220"/>
      <c r="Y1643" s="220"/>
      <c r="Z1643" s="210"/>
      <c r="AA1643" s="210"/>
      <c r="AB1643" s="210"/>
      <c r="AC1643" s="210"/>
      <c r="AD1643" s="210"/>
      <c r="AE1643" s="210"/>
      <c r="AF1643" s="210"/>
      <c r="AG1643" s="210" t="s">
        <v>356</v>
      </c>
      <c r="AH1643" s="210">
        <v>0</v>
      </c>
      <c r="AI1643" s="210"/>
      <c r="AJ1643" s="210"/>
      <c r="AK1643" s="210"/>
      <c r="AL1643" s="210"/>
      <c r="AM1643" s="210"/>
      <c r="AN1643" s="210"/>
      <c r="AO1643" s="210"/>
      <c r="AP1643" s="210"/>
      <c r="AQ1643" s="210"/>
      <c r="AR1643" s="210"/>
      <c r="AS1643" s="210"/>
      <c r="AT1643" s="210"/>
      <c r="AU1643" s="210"/>
      <c r="AV1643" s="210"/>
      <c r="AW1643" s="210"/>
      <c r="AX1643" s="210"/>
      <c r="AY1643" s="210"/>
      <c r="AZ1643" s="210"/>
      <c r="BA1643" s="210"/>
      <c r="BB1643" s="210"/>
      <c r="BC1643" s="210"/>
      <c r="BD1643" s="210"/>
      <c r="BE1643" s="210"/>
      <c r="BF1643" s="210"/>
      <c r="BG1643" s="210"/>
      <c r="BH1643" s="210"/>
    </row>
    <row r="1644" spans="1:60" outlineLevel="3" x14ac:dyDescent="0.2">
      <c r="A1644" s="217"/>
      <c r="B1644" s="218"/>
      <c r="C1644" s="265" t="s">
        <v>1061</v>
      </c>
      <c r="D1644" s="255"/>
      <c r="E1644" s="256">
        <v>9.6</v>
      </c>
      <c r="F1644" s="220"/>
      <c r="G1644" s="220"/>
      <c r="H1644" s="220"/>
      <c r="I1644" s="220"/>
      <c r="J1644" s="220"/>
      <c r="K1644" s="220"/>
      <c r="L1644" s="220"/>
      <c r="M1644" s="220"/>
      <c r="N1644" s="219"/>
      <c r="O1644" s="219"/>
      <c r="P1644" s="219"/>
      <c r="Q1644" s="219"/>
      <c r="R1644" s="220"/>
      <c r="S1644" s="220"/>
      <c r="T1644" s="220"/>
      <c r="U1644" s="220"/>
      <c r="V1644" s="220"/>
      <c r="W1644" s="220"/>
      <c r="X1644" s="220"/>
      <c r="Y1644" s="220"/>
      <c r="Z1644" s="210"/>
      <c r="AA1644" s="210"/>
      <c r="AB1644" s="210"/>
      <c r="AC1644" s="210"/>
      <c r="AD1644" s="210"/>
      <c r="AE1644" s="210"/>
      <c r="AF1644" s="210"/>
      <c r="AG1644" s="210" t="s">
        <v>356</v>
      </c>
      <c r="AH1644" s="210">
        <v>0</v>
      </c>
      <c r="AI1644" s="210"/>
      <c r="AJ1644" s="210"/>
      <c r="AK1644" s="210"/>
      <c r="AL1644" s="210"/>
      <c r="AM1644" s="210"/>
      <c r="AN1644" s="210"/>
      <c r="AO1644" s="210"/>
      <c r="AP1644" s="210"/>
      <c r="AQ1644" s="210"/>
      <c r="AR1644" s="210"/>
      <c r="AS1644" s="210"/>
      <c r="AT1644" s="210"/>
      <c r="AU1644" s="210"/>
      <c r="AV1644" s="210"/>
      <c r="AW1644" s="210"/>
      <c r="AX1644" s="210"/>
      <c r="AY1644" s="210"/>
      <c r="AZ1644" s="210"/>
      <c r="BA1644" s="210"/>
      <c r="BB1644" s="210"/>
      <c r="BC1644" s="210"/>
      <c r="BD1644" s="210"/>
      <c r="BE1644" s="210"/>
      <c r="BF1644" s="210"/>
      <c r="BG1644" s="210"/>
      <c r="BH1644" s="210"/>
    </row>
    <row r="1645" spans="1:60" outlineLevel="3" x14ac:dyDescent="0.2">
      <c r="A1645" s="217"/>
      <c r="B1645" s="218"/>
      <c r="C1645" s="265" t="s">
        <v>1062</v>
      </c>
      <c r="D1645" s="255"/>
      <c r="E1645" s="256">
        <v>12</v>
      </c>
      <c r="F1645" s="220"/>
      <c r="G1645" s="220"/>
      <c r="H1645" s="220"/>
      <c r="I1645" s="220"/>
      <c r="J1645" s="220"/>
      <c r="K1645" s="220"/>
      <c r="L1645" s="220"/>
      <c r="M1645" s="220"/>
      <c r="N1645" s="219"/>
      <c r="O1645" s="219"/>
      <c r="P1645" s="219"/>
      <c r="Q1645" s="219"/>
      <c r="R1645" s="220"/>
      <c r="S1645" s="220"/>
      <c r="T1645" s="220"/>
      <c r="U1645" s="220"/>
      <c r="V1645" s="220"/>
      <c r="W1645" s="220"/>
      <c r="X1645" s="220"/>
      <c r="Y1645" s="220"/>
      <c r="Z1645" s="210"/>
      <c r="AA1645" s="210"/>
      <c r="AB1645" s="210"/>
      <c r="AC1645" s="210"/>
      <c r="AD1645" s="210"/>
      <c r="AE1645" s="210"/>
      <c r="AF1645" s="210"/>
      <c r="AG1645" s="210" t="s">
        <v>356</v>
      </c>
      <c r="AH1645" s="210">
        <v>0</v>
      </c>
      <c r="AI1645" s="210"/>
      <c r="AJ1645" s="210"/>
      <c r="AK1645" s="210"/>
      <c r="AL1645" s="210"/>
      <c r="AM1645" s="210"/>
      <c r="AN1645" s="210"/>
      <c r="AO1645" s="210"/>
      <c r="AP1645" s="210"/>
      <c r="AQ1645" s="210"/>
      <c r="AR1645" s="210"/>
      <c r="AS1645" s="210"/>
      <c r="AT1645" s="210"/>
      <c r="AU1645" s="210"/>
      <c r="AV1645" s="210"/>
      <c r="AW1645" s="210"/>
      <c r="AX1645" s="210"/>
      <c r="AY1645" s="210"/>
      <c r="AZ1645" s="210"/>
      <c r="BA1645" s="210"/>
      <c r="BB1645" s="210"/>
      <c r="BC1645" s="210"/>
      <c r="BD1645" s="210"/>
      <c r="BE1645" s="210"/>
      <c r="BF1645" s="210"/>
      <c r="BG1645" s="210"/>
      <c r="BH1645" s="210"/>
    </row>
    <row r="1646" spans="1:60" outlineLevel="3" x14ac:dyDescent="0.2">
      <c r="A1646" s="217"/>
      <c r="B1646" s="218"/>
      <c r="C1646" s="265" t="s">
        <v>1063</v>
      </c>
      <c r="D1646" s="255"/>
      <c r="E1646" s="256">
        <v>9.6</v>
      </c>
      <c r="F1646" s="220"/>
      <c r="G1646" s="220"/>
      <c r="H1646" s="220"/>
      <c r="I1646" s="220"/>
      <c r="J1646" s="220"/>
      <c r="K1646" s="220"/>
      <c r="L1646" s="220"/>
      <c r="M1646" s="220"/>
      <c r="N1646" s="219"/>
      <c r="O1646" s="219"/>
      <c r="P1646" s="219"/>
      <c r="Q1646" s="219"/>
      <c r="R1646" s="220"/>
      <c r="S1646" s="220"/>
      <c r="T1646" s="220"/>
      <c r="U1646" s="220"/>
      <c r="V1646" s="220"/>
      <c r="W1646" s="220"/>
      <c r="X1646" s="220"/>
      <c r="Y1646" s="220"/>
      <c r="Z1646" s="210"/>
      <c r="AA1646" s="210"/>
      <c r="AB1646" s="210"/>
      <c r="AC1646" s="210"/>
      <c r="AD1646" s="210"/>
      <c r="AE1646" s="210"/>
      <c r="AF1646" s="210"/>
      <c r="AG1646" s="210" t="s">
        <v>356</v>
      </c>
      <c r="AH1646" s="210">
        <v>0</v>
      </c>
      <c r="AI1646" s="210"/>
      <c r="AJ1646" s="210"/>
      <c r="AK1646" s="210"/>
      <c r="AL1646" s="210"/>
      <c r="AM1646" s="210"/>
      <c r="AN1646" s="210"/>
      <c r="AO1646" s="210"/>
      <c r="AP1646" s="210"/>
      <c r="AQ1646" s="210"/>
      <c r="AR1646" s="210"/>
      <c r="AS1646" s="210"/>
      <c r="AT1646" s="210"/>
      <c r="AU1646" s="210"/>
      <c r="AV1646" s="210"/>
      <c r="AW1646" s="210"/>
      <c r="AX1646" s="210"/>
      <c r="AY1646" s="210"/>
      <c r="AZ1646" s="210"/>
      <c r="BA1646" s="210"/>
      <c r="BB1646" s="210"/>
      <c r="BC1646" s="210"/>
      <c r="BD1646" s="210"/>
      <c r="BE1646" s="210"/>
      <c r="BF1646" s="210"/>
      <c r="BG1646" s="210"/>
      <c r="BH1646" s="210"/>
    </row>
    <row r="1647" spans="1:60" outlineLevel="3" x14ac:dyDescent="0.2">
      <c r="A1647" s="217"/>
      <c r="B1647" s="218"/>
      <c r="C1647" s="265" t="s">
        <v>1064</v>
      </c>
      <c r="D1647" s="255"/>
      <c r="E1647" s="256">
        <v>14.4</v>
      </c>
      <c r="F1647" s="220"/>
      <c r="G1647" s="220"/>
      <c r="H1647" s="220"/>
      <c r="I1647" s="220"/>
      <c r="J1647" s="220"/>
      <c r="K1647" s="220"/>
      <c r="L1647" s="220"/>
      <c r="M1647" s="220"/>
      <c r="N1647" s="219"/>
      <c r="O1647" s="219"/>
      <c r="P1647" s="219"/>
      <c r="Q1647" s="219"/>
      <c r="R1647" s="220"/>
      <c r="S1647" s="220"/>
      <c r="T1647" s="220"/>
      <c r="U1647" s="220"/>
      <c r="V1647" s="220"/>
      <c r="W1647" s="220"/>
      <c r="X1647" s="220"/>
      <c r="Y1647" s="220"/>
      <c r="Z1647" s="210"/>
      <c r="AA1647" s="210"/>
      <c r="AB1647" s="210"/>
      <c r="AC1647" s="210"/>
      <c r="AD1647" s="210"/>
      <c r="AE1647" s="210"/>
      <c r="AF1647" s="210"/>
      <c r="AG1647" s="210" t="s">
        <v>356</v>
      </c>
      <c r="AH1647" s="210">
        <v>0</v>
      </c>
      <c r="AI1647" s="210"/>
      <c r="AJ1647" s="210"/>
      <c r="AK1647" s="210"/>
      <c r="AL1647" s="210"/>
      <c r="AM1647" s="210"/>
      <c r="AN1647" s="210"/>
      <c r="AO1647" s="210"/>
      <c r="AP1647" s="210"/>
      <c r="AQ1647" s="210"/>
      <c r="AR1647" s="210"/>
      <c r="AS1647" s="210"/>
      <c r="AT1647" s="210"/>
      <c r="AU1647" s="210"/>
      <c r="AV1647" s="210"/>
      <c r="AW1647" s="210"/>
      <c r="AX1647" s="210"/>
      <c r="AY1647" s="210"/>
      <c r="AZ1647" s="210"/>
      <c r="BA1647" s="210"/>
      <c r="BB1647" s="210"/>
      <c r="BC1647" s="210"/>
      <c r="BD1647" s="210"/>
      <c r="BE1647" s="210"/>
      <c r="BF1647" s="210"/>
      <c r="BG1647" s="210"/>
      <c r="BH1647" s="210"/>
    </row>
    <row r="1648" spans="1:60" outlineLevel="3" x14ac:dyDescent="0.2">
      <c r="A1648" s="217"/>
      <c r="B1648" s="218"/>
      <c r="C1648" s="265" t="s">
        <v>1065</v>
      </c>
      <c r="D1648" s="255"/>
      <c r="E1648" s="256">
        <v>9.6</v>
      </c>
      <c r="F1648" s="220"/>
      <c r="G1648" s="220"/>
      <c r="H1648" s="220"/>
      <c r="I1648" s="220"/>
      <c r="J1648" s="220"/>
      <c r="K1648" s="220"/>
      <c r="L1648" s="220"/>
      <c r="M1648" s="220"/>
      <c r="N1648" s="219"/>
      <c r="O1648" s="219"/>
      <c r="P1648" s="219"/>
      <c r="Q1648" s="219"/>
      <c r="R1648" s="220"/>
      <c r="S1648" s="220"/>
      <c r="T1648" s="220"/>
      <c r="U1648" s="220"/>
      <c r="V1648" s="220"/>
      <c r="W1648" s="220"/>
      <c r="X1648" s="220"/>
      <c r="Y1648" s="220"/>
      <c r="Z1648" s="210"/>
      <c r="AA1648" s="210"/>
      <c r="AB1648" s="210"/>
      <c r="AC1648" s="210"/>
      <c r="AD1648" s="210"/>
      <c r="AE1648" s="210"/>
      <c r="AF1648" s="210"/>
      <c r="AG1648" s="210" t="s">
        <v>356</v>
      </c>
      <c r="AH1648" s="210">
        <v>0</v>
      </c>
      <c r="AI1648" s="210"/>
      <c r="AJ1648" s="210"/>
      <c r="AK1648" s="210"/>
      <c r="AL1648" s="210"/>
      <c r="AM1648" s="210"/>
      <c r="AN1648" s="210"/>
      <c r="AO1648" s="210"/>
      <c r="AP1648" s="210"/>
      <c r="AQ1648" s="210"/>
      <c r="AR1648" s="210"/>
      <c r="AS1648" s="210"/>
      <c r="AT1648" s="210"/>
      <c r="AU1648" s="210"/>
      <c r="AV1648" s="210"/>
      <c r="AW1648" s="210"/>
      <c r="AX1648" s="210"/>
      <c r="AY1648" s="210"/>
      <c r="AZ1648" s="210"/>
      <c r="BA1648" s="210"/>
      <c r="BB1648" s="210"/>
      <c r="BC1648" s="210"/>
      <c r="BD1648" s="210"/>
      <c r="BE1648" s="210"/>
      <c r="BF1648" s="210"/>
      <c r="BG1648" s="210"/>
      <c r="BH1648" s="210"/>
    </row>
    <row r="1649" spans="1:60" outlineLevel="3" x14ac:dyDescent="0.2">
      <c r="A1649" s="217"/>
      <c r="B1649" s="218"/>
      <c r="C1649" s="265" t="s">
        <v>1066</v>
      </c>
      <c r="D1649" s="255"/>
      <c r="E1649" s="256">
        <v>12</v>
      </c>
      <c r="F1649" s="220"/>
      <c r="G1649" s="220"/>
      <c r="H1649" s="220"/>
      <c r="I1649" s="220"/>
      <c r="J1649" s="220"/>
      <c r="K1649" s="220"/>
      <c r="L1649" s="220"/>
      <c r="M1649" s="220"/>
      <c r="N1649" s="219"/>
      <c r="O1649" s="219"/>
      <c r="P1649" s="219"/>
      <c r="Q1649" s="219"/>
      <c r="R1649" s="220"/>
      <c r="S1649" s="220"/>
      <c r="T1649" s="220"/>
      <c r="U1649" s="220"/>
      <c r="V1649" s="220"/>
      <c r="W1649" s="220"/>
      <c r="X1649" s="220"/>
      <c r="Y1649" s="220"/>
      <c r="Z1649" s="210"/>
      <c r="AA1649" s="210"/>
      <c r="AB1649" s="210"/>
      <c r="AC1649" s="210"/>
      <c r="AD1649" s="210"/>
      <c r="AE1649" s="210"/>
      <c r="AF1649" s="210"/>
      <c r="AG1649" s="210" t="s">
        <v>356</v>
      </c>
      <c r="AH1649" s="210">
        <v>0</v>
      </c>
      <c r="AI1649" s="210"/>
      <c r="AJ1649" s="210"/>
      <c r="AK1649" s="210"/>
      <c r="AL1649" s="210"/>
      <c r="AM1649" s="210"/>
      <c r="AN1649" s="210"/>
      <c r="AO1649" s="210"/>
      <c r="AP1649" s="210"/>
      <c r="AQ1649" s="210"/>
      <c r="AR1649" s="210"/>
      <c r="AS1649" s="210"/>
      <c r="AT1649" s="210"/>
      <c r="AU1649" s="210"/>
      <c r="AV1649" s="210"/>
      <c r="AW1649" s="210"/>
      <c r="AX1649" s="210"/>
      <c r="AY1649" s="210"/>
      <c r="AZ1649" s="210"/>
      <c r="BA1649" s="210"/>
      <c r="BB1649" s="210"/>
      <c r="BC1649" s="210"/>
      <c r="BD1649" s="210"/>
      <c r="BE1649" s="210"/>
      <c r="BF1649" s="210"/>
      <c r="BG1649" s="210"/>
      <c r="BH1649" s="210"/>
    </row>
    <row r="1650" spans="1:60" outlineLevel="3" x14ac:dyDescent="0.2">
      <c r="A1650" s="217"/>
      <c r="B1650" s="218"/>
      <c r="C1650" s="265" t="s">
        <v>1067</v>
      </c>
      <c r="D1650" s="255"/>
      <c r="E1650" s="256">
        <v>9</v>
      </c>
      <c r="F1650" s="220"/>
      <c r="G1650" s="220"/>
      <c r="H1650" s="220"/>
      <c r="I1650" s="220"/>
      <c r="J1650" s="220"/>
      <c r="K1650" s="220"/>
      <c r="L1650" s="220"/>
      <c r="M1650" s="220"/>
      <c r="N1650" s="219"/>
      <c r="O1650" s="219"/>
      <c r="P1650" s="219"/>
      <c r="Q1650" s="219"/>
      <c r="R1650" s="220"/>
      <c r="S1650" s="220"/>
      <c r="T1650" s="220"/>
      <c r="U1650" s="220"/>
      <c r="V1650" s="220"/>
      <c r="W1650" s="220"/>
      <c r="X1650" s="220"/>
      <c r="Y1650" s="220"/>
      <c r="Z1650" s="210"/>
      <c r="AA1650" s="210"/>
      <c r="AB1650" s="210"/>
      <c r="AC1650" s="210"/>
      <c r="AD1650" s="210"/>
      <c r="AE1650" s="210"/>
      <c r="AF1650" s="210"/>
      <c r="AG1650" s="210" t="s">
        <v>356</v>
      </c>
      <c r="AH1650" s="210">
        <v>0</v>
      </c>
      <c r="AI1650" s="210"/>
      <c r="AJ1650" s="210"/>
      <c r="AK1650" s="210"/>
      <c r="AL1650" s="210"/>
      <c r="AM1650" s="210"/>
      <c r="AN1650" s="210"/>
      <c r="AO1650" s="210"/>
      <c r="AP1650" s="210"/>
      <c r="AQ1650" s="210"/>
      <c r="AR1650" s="210"/>
      <c r="AS1650" s="210"/>
      <c r="AT1650" s="210"/>
      <c r="AU1650" s="210"/>
      <c r="AV1650" s="210"/>
      <c r="AW1650" s="210"/>
      <c r="AX1650" s="210"/>
      <c r="AY1650" s="210"/>
      <c r="AZ1650" s="210"/>
      <c r="BA1650" s="210"/>
      <c r="BB1650" s="210"/>
      <c r="BC1650" s="210"/>
      <c r="BD1650" s="210"/>
      <c r="BE1650" s="210"/>
      <c r="BF1650" s="210"/>
      <c r="BG1650" s="210"/>
      <c r="BH1650" s="210"/>
    </row>
    <row r="1651" spans="1:60" outlineLevel="3" x14ac:dyDescent="0.2">
      <c r="A1651" s="217"/>
      <c r="B1651" s="218"/>
      <c r="C1651" s="265" t="s">
        <v>1068</v>
      </c>
      <c r="D1651" s="255"/>
      <c r="E1651" s="256">
        <v>7.2</v>
      </c>
      <c r="F1651" s="220"/>
      <c r="G1651" s="220"/>
      <c r="H1651" s="220"/>
      <c r="I1651" s="220"/>
      <c r="J1651" s="220"/>
      <c r="K1651" s="220"/>
      <c r="L1651" s="220"/>
      <c r="M1651" s="220"/>
      <c r="N1651" s="219"/>
      <c r="O1651" s="219"/>
      <c r="P1651" s="219"/>
      <c r="Q1651" s="219"/>
      <c r="R1651" s="220"/>
      <c r="S1651" s="220"/>
      <c r="T1651" s="220"/>
      <c r="U1651" s="220"/>
      <c r="V1651" s="220"/>
      <c r="W1651" s="220"/>
      <c r="X1651" s="220"/>
      <c r="Y1651" s="220"/>
      <c r="Z1651" s="210"/>
      <c r="AA1651" s="210"/>
      <c r="AB1651" s="210"/>
      <c r="AC1651" s="210"/>
      <c r="AD1651" s="210"/>
      <c r="AE1651" s="210"/>
      <c r="AF1651" s="210"/>
      <c r="AG1651" s="210" t="s">
        <v>356</v>
      </c>
      <c r="AH1651" s="210">
        <v>0</v>
      </c>
      <c r="AI1651" s="210"/>
      <c r="AJ1651" s="210"/>
      <c r="AK1651" s="210"/>
      <c r="AL1651" s="210"/>
      <c r="AM1651" s="210"/>
      <c r="AN1651" s="210"/>
      <c r="AO1651" s="210"/>
      <c r="AP1651" s="210"/>
      <c r="AQ1651" s="210"/>
      <c r="AR1651" s="210"/>
      <c r="AS1651" s="210"/>
      <c r="AT1651" s="210"/>
      <c r="AU1651" s="210"/>
      <c r="AV1651" s="210"/>
      <c r="AW1651" s="210"/>
      <c r="AX1651" s="210"/>
      <c r="AY1651" s="210"/>
      <c r="AZ1651" s="210"/>
      <c r="BA1651" s="210"/>
      <c r="BB1651" s="210"/>
      <c r="BC1651" s="210"/>
      <c r="BD1651" s="210"/>
      <c r="BE1651" s="210"/>
      <c r="BF1651" s="210"/>
      <c r="BG1651" s="210"/>
      <c r="BH1651" s="210"/>
    </row>
    <row r="1652" spans="1:60" outlineLevel="3" x14ac:dyDescent="0.2">
      <c r="A1652" s="217"/>
      <c r="B1652" s="218"/>
      <c r="C1652" s="265" t="s">
        <v>1069</v>
      </c>
      <c r="D1652" s="255"/>
      <c r="E1652" s="256">
        <v>7.2</v>
      </c>
      <c r="F1652" s="220"/>
      <c r="G1652" s="220"/>
      <c r="H1652" s="220"/>
      <c r="I1652" s="220"/>
      <c r="J1652" s="220"/>
      <c r="K1652" s="220"/>
      <c r="L1652" s="220"/>
      <c r="M1652" s="220"/>
      <c r="N1652" s="219"/>
      <c r="O1652" s="219"/>
      <c r="P1652" s="219"/>
      <c r="Q1652" s="219"/>
      <c r="R1652" s="220"/>
      <c r="S1652" s="220"/>
      <c r="T1652" s="220"/>
      <c r="U1652" s="220"/>
      <c r="V1652" s="220"/>
      <c r="W1652" s="220"/>
      <c r="X1652" s="220"/>
      <c r="Y1652" s="220"/>
      <c r="Z1652" s="210"/>
      <c r="AA1652" s="210"/>
      <c r="AB1652" s="210"/>
      <c r="AC1652" s="210"/>
      <c r="AD1652" s="210"/>
      <c r="AE1652" s="210"/>
      <c r="AF1652" s="210"/>
      <c r="AG1652" s="210" t="s">
        <v>356</v>
      </c>
      <c r="AH1652" s="210">
        <v>0</v>
      </c>
      <c r="AI1652" s="210"/>
      <c r="AJ1652" s="210"/>
      <c r="AK1652" s="210"/>
      <c r="AL1652" s="210"/>
      <c r="AM1652" s="210"/>
      <c r="AN1652" s="210"/>
      <c r="AO1652" s="210"/>
      <c r="AP1652" s="210"/>
      <c r="AQ1652" s="210"/>
      <c r="AR1652" s="210"/>
      <c r="AS1652" s="210"/>
      <c r="AT1652" s="210"/>
      <c r="AU1652" s="210"/>
      <c r="AV1652" s="210"/>
      <c r="AW1652" s="210"/>
      <c r="AX1652" s="210"/>
      <c r="AY1652" s="210"/>
      <c r="AZ1652" s="210"/>
      <c r="BA1652" s="210"/>
      <c r="BB1652" s="210"/>
      <c r="BC1652" s="210"/>
      <c r="BD1652" s="210"/>
      <c r="BE1652" s="210"/>
      <c r="BF1652" s="210"/>
      <c r="BG1652" s="210"/>
      <c r="BH1652" s="210"/>
    </row>
    <row r="1653" spans="1:60" outlineLevel="3" x14ac:dyDescent="0.2">
      <c r="A1653" s="217"/>
      <c r="B1653" s="218"/>
      <c r="C1653" s="265" t="s">
        <v>1070</v>
      </c>
      <c r="D1653" s="255"/>
      <c r="E1653" s="256">
        <v>7.2</v>
      </c>
      <c r="F1653" s="220"/>
      <c r="G1653" s="220"/>
      <c r="H1653" s="220"/>
      <c r="I1653" s="220"/>
      <c r="J1653" s="220"/>
      <c r="K1653" s="220"/>
      <c r="L1653" s="220"/>
      <c r="M1653" s="220"/>
      <c r="N1653" s="219"/>
      <c r="O1653" s="219"/>
      <c r="P1653" s="219"/>
      <c r="Q1653" s="219"/>
      <c r="R1653" s="220"/>
      <c r="S1653" s="220"/>
      <c r="T1653" s="220"/>
      <c r="U1653" s="220"/>
      <c r="V1653" s="220"/>
      <c r="W1653" s="220"/>
      <c r="X1653" s="220"/>
      <c r="Y1653" s="220"/>
      <c r="Z1653" s="210"/>
      <c r="AA1653" s="210"/>
      <c r="AB1653" s="210"/>
      <c r="AC1653" s="210"/>
      <c r="AD1653" s="210"/>
      <c r="AE1653" s="210"/>
      <c r="AF1653" s="210"/>
      <c r="AG1653" s="210" t="s">
        <v>356</v>
      </c>
      <c r="AH1653" s="210">
        <v>0</v>
      </c>
      <c r="AI1653" s="210"/>
      <c r="AJ1653" s="210"/>
      <c r="AK1653" s="210"/>
      <c r="AL1653" s="210"/>
      <c r="AM1653" s="210"/>
      <c r="AN1653" s="210"/>
      <c r="AO1653" s="210"/>
      <c r="AP1653" s="210"/>
      <c r="AQ1653" s="210"/>
      <c r="AR1653" s="210"/>
      <c r="AS1653" s="210"/>
      <c r="AT1653" s="210"/>
      <c r="AU1653" s="210"/>
      <c r="AV1653" s="210"/>
      <c r="AW1653" s="210"/>
      <c r="AX1653" s="210"/>
      <c r="AY1653" s="210"/>
      <c r="AZ1653" s="210"/>
      <c r="BA1653" s="210"/>
      <c r="BB1653" s="210"/>
      <c r="BC1653" s="210"/>
      <c r="BD1653" s="210"/>
      <c r="BE1653" s="210"/>
      <c r="BF1653" s="210"/>
      <c r="BG1653" s="210"/>
      <c r="BH1653" s="210"/>
    </row>
    <row r="1654" spans="1:60" outlineLevel="3" x14ac:dyDescent="0.2">
      <c r="A1654" s="217"/>
      <c r="B1654" s="218"/>
      <c r="C1654" s="265" t="s">
        <v>1071</v>
      </c>
      <c r="D1654" s="255"/>
      <c r="E1654" s="256">
        <v>9</v>
      </c>
      <c r="F1654" s="220"/>
      <c r="G1654" s="220"/>
      <c r="H1654" s="220"/>
      <c r="I1654" s="220"/>
      <c r="J1654" s="220"/>
      <c r="K1654" s="220"/>
      <c r="L1654" s="220"/>
      <c r="M1654" s="220"/>
      <c r="N1654" s="219"/>
      <c r="O1654" s="219"/>
      <c r="P1654" s="219"/>
      <c r="Q1654" s="219"/>
      <c r="R1654" s="220"/>
      <c r="S1654" s="220"/>
      <c r="T1654" s="220"/>
      <c r="U1654" s="220"/>
      <c r="V1654" s="220"/>
      <c r="W1654" s="220"/>
      <c r="X1654" s="220"/>
      <c r="Y1654" s="220"/>
      <c r="Z1654" s="210"/>
      <c r="AA1654" s="210"/>
      <c r="AB1654" s="210"/>
      <c r="AC1654" s="210"/>
      <c r="AD1654" s="210"/>
      <c r="AE1654" s="210"/>
      <c r="AF1654" s="210"/>
      <c r="AG1654" s="210" t="s">
        <v>356</v>
      </c>
      <c r="AH1654" s="210">
        <v>0</v>
      </c>
      <c r="AI1654" s="210"/>
      <c r="AJ1654" s="210"/>
      <c r="AK1654" s="210"/>
      <c r="AL1654" s="210"/>
      <c r="AM1654" s="210"/>
      <c r="AN1654" s="210"/>
      <c r="AO1654" s="210"/>
      <c r="AP1654" s="210"/>
      <c r="AQ1654" s="210"/>
      <c r="AR1654" s="210"/>
      <c r="AS1654" s="210"/>
      <c r="AT1654" s="210"/>
      <c r="AU1654" s="210"/>
      <c r="AV1654" s="210"/>
      <c r="AW1654" s="210"/>
      <c r="AX1654" s="210"/>
      <c r="AY1654" s="210"/>
      <c r="AZ1654" s="210"/>
      <c r="BA1654" s="210"/>
      <c r="BB1654" s="210"/>
      <c r="BC1654" s="210"/>
      <c r="BD1654" s="210"/>
      <c r="BE1654" s="210"/>
      <c r="BF1654" s="210"/>
      <c r="BG1654" s="210"/>
      <c r="BH1654" s="210"/>
    </row>
    <row r="1655" spans="1:60" ht="22.5" outlineLevel="1" x14ac:dyDescent="0.2">
      <c r="A1655" s="232">
        <v>226</v>
      </c>
      <c r="B1655" s="233" t="s">
        <v>1615</v>
      </c>
      <c r="C1655" s="250" t="s">
        <v>1616</v>
      </c>
      <c r="D1655" s="234" t="s">
        <v>1443</v>
      </c>
      <c r="E1655" s="235">
        <v>90.791290000000004</v>
      </c>
      <c r="F1655" s="236"/>
      <c r="G1655" s="237">
        <f>ROUND(E1655*F1655,2)</f>
        <v>0</v>
      </c>
      <c r="H1655" s="236"/>
      <c r="I1655" s="237">
        <f>ROUND(E1655*H1655,2)</f>
        <v>0</v>
      </c>
      <c r="J1655" s="236"/>
      <c r="K1655" s="237">
        <f>ROUND(E1655*J1655,2)</f>
        <v>0</v>
      </c>
      <c r="L1655" s="237">
        <v>21</v>
      </c>
      <c r="M1655" s="237">
        <f>G1655*(1+L1655/100)</f>
        <v>0</v>
      </c>
      <c r="N1655" s="235">
        <v>1E-3</v>
      </c>
      <c r="O1655" s="235">
        <f>ROUND(E1655*N1655,2)</f>
        <v>0.09</v>
      </c>
      <c r="P1655" s="235">
        <v>0</v>
      </c>
      <c r="Q1655" s="235">
        <f>ROUND(E1655*P1655,2)</f>
        <v>0</v>
      </c>
      <c r="R1655" s="237" t="s">
        <v>652</v>
      </c>
      <c r="S1655" s="237" t="s">
        <v>302</v>
      </c>
      <c r="T1655" s="238" t="s">
        <v>354</v>
      </c>
      <c r="U1655" s="220">
        <v>0</v>
      </c>
      <c r="V1655" s="220">
        <f>ROUND(E1655*U1655,2)</f>
        <v>0</v>
      </c>
      <c r="W1655" s="220"/>
      <c r="X1655" s="220" t="s">
        <v>653</v>
      </c>
      <c r="Y1655" s="220" t="s">
        <v>305</v>
      </c>
      <c r="Z1655" s="210"/>
      <c r="AA1655" s="210"/>
      <c r="AB1655" s="210"/>
      <c r="AC1655" s="210"/>
      <c r="AD1655" s="210"/>
      <c r="AE1655" s="210"/>
      <c r="AF1655" s="210"/>
      <c r="AG1655" s="210" t="s">
        <v>654</v>
      </c>
      <c r="AH1655" s="210"/>
      <c r="AI1655" s="210"/>
      <c r="AJ1655" s="210"/>
      <c r="AK1655" s="210"/>
      <c r="AL1655" s="210"/>
      <c r="AM1655" s="210"/>
      <c r="AN1655" s="210"/>
      <c r="AO1655" s="210"/>
      <c r="AP1655" s="210"/>
      <c r="AQ1655" s="210"/>
      <c r="AR1655" s="210"/>
      <c r="AS1655" s="210"/>
      <c r="AT1655" s="210"/>
      <c r="AU1655" s="210"/>
      <c r="AV1655" s="210"/>
      <c r="AW1655" s="210"/>
      <c r="AX1655" s="210"/>
      <c r="AY1655" s="210"/>
      <c r="AZ1655" s="210"/>
      <c r="BA1655" s="210"/>
      <c r="BB1655" s="210"/>
      <c r="BC1655" s="210"/>
      <c r="BD1655" s="210"/>
      <c r="BE1655" s="210"/>
      <c r="BF1655" s="210"/>
      <c r="BG1655" s="210"/>
      <c r="BH1655" s="210"/>
    </row>
    <row r="1656" spans="1:60" outlineLevel="2" x14ac:dyDescent="0.2">
      <c r="A1656" s="217"/>
      <c r="B1656" s="218"/>
      <c r="C1656" s="265" t="s">
        <v>1617</v>
      </c>
      <c r="D1656" s="255"/>
      <c r="E1656" s="256">
        <v>90.791290000000004</v>
      </c>
      <c r="F1656" s="220"/>
      <c r="G1656" s="220"/>
      <c r="H1656" s="220"/>
      <c r="I1656" s="220"/>
      <c r="J1656" s="220"/>
      <c r="K1656" s="220"/>
      <c r="L1656" s="220"/>
      <c r="M1656" s="220"/>
      <c r="N1656" s="219"/>
      <c r="O1656" s="219"/>
      <c r="P1656" s="219"/>
      <c r="Q1656" s="219"/>
      <c r="R1656" s="220"/>
      <c r="S1656" s="220"/>
      <c r="T1656" s="220"/>
      <c r="U1656" s="220"/>
      <c r="V1656" s="220"/>
      <c r="W1656" s="220"/>
      <c r="X1656" s="220"/>
      <c r="Y1656" s="220"/>
      <c r="Z1656" s="210"/>
      <c r="AA1656" s="210"/>
      <c r="AB1656" s="210"/>
      <c r="AC1656" s="210"/>
      <c r="AD1656" s="210"/>
      <c r="AE1656" s="210"/>
      <c r="AF1656" s="210"/>
      <c r="AG1656" s="210" t="s">
        <v>356</v>
      </c>
      <c r="AH1656" s="210">
        <v>0</v>
      </c>
      <c r="AI1656" s="210"/>
      <c r="AJ1656" s="210"/>
      <c r="AK1656" s="210"/>
      <c r="AL1656" s="210"/>
      <c r="AM1656" s="210"/>
      <c r="AN1656" s="210"/>
      <c r="AO1656" s="210"/>
      <c r="AP1656" s="210"/>
      <c r="AQ1656" s="210"/>
      <c r="AR1656" s="210"/>
      <c r="AS1656" s="210"/>
      <c r="AT1656" s="210"/>
      <c r="AU1656" s="210"/>
      <c r="AV1656" s="210"/>
      <c r="AW1656" s="210"/>
      <c r="AX1656" s="210"/>
      <c r="AY1656" s="210"/>
      <c r="AZ1656" s="210"/>
      <c r="BA1656" s="210"/>
      <c r="BB1656" s="210"/>
      <c r="BC1656" s="210"/>
      <c r="BD1656" s="210"/>
      <c r="BE1656" s="210"/>
      <c r="BF1656" s="210"/>
      <c r="BG1656" s="210"/>
      <c r="BH1656" s="210"/>
    </row>
    <row r="1657" spans="1:60" ht="22.5" outlineLevel="1" x14ac:dyDescent="0.2">
      <c r="A1657" s="232">
        <v>227</v>
      </c>
      <c r="B1657" s="233" t="s">
        <v>1446</v>
      </c>
      <c r="C1657" s="250" t="s">
        <v>1447</v>
      </c>
      <c r="D1657" s="234" t="s">
        <v>1443</v>
      </c>
      <c r="E1657" s="235">
        <v>1525.2936299999999</v>
      </c>
      <c r="F1657" s="236"/>
      <c r="G1657" s="237">
        <f>ROUND(E1657*F1657,2)</f>
        <v>0</v>
      </c>
      <c r="H1657" s="236"/>
      <c r="I1657" s="237">
        <f>ROUND(E1657*H1657,2)</f>
        <v>0</v>
      </c>
      <c r="J1657" s="236"/>
      <c r="K1657" s="237">
        <f>ROUND(E1657*J1657,2)</f>
        <v>0</v>
      </c>
      <c r="L1657" s="237">
        <v>21</v>
      </c>
      <c r="M1657" s="237">
        <f>G1657*(1+L1657/100)</f>
        <v>0</v>
      </c>
      <c r="N1657" s="235">
        <v>1E-3</v>
      </c>
      <c r="O1657" s="235">
        <f>ROUND(E1657*N1657,2)</f>
        <v>1.53</v>
      </c>
      <c r="P1657" s="235">
        <v>0</v>
      </c>
      <c r="Q1657" s="235">
        <f>ROUND(E1657*P1657,2)</f>
        <v>0</v>
      </c>
      <c r="R1657" s="237" t="s">
        <v>652</v>
      </c>
      <c r="S1657" s="237" t="s">
        <v>302</v>
      </c>
      <c r="T1657" s="238" t="s">
        <v>354</v>
      </c>
      <c r="U1657" s="220">
        <v>0</v>
      </c>
      <c r="V1657" s="220">
        <f>ROUND(E1657*U1657,2)</f>
        <v>0</v>
      </c>
      <c r="W1657" s="220"/>
      <c r="X1657" s="220" t="s">
        <v>653</v>
      </c>
      <c r="Y1657" s="220" t="s">
        <v>305</v>
      </c>
      <c r="Z1657" s="210"/>
      <c r="AA1657" s="210"/>
      <c r="AB1657" s="210"/>
      <c r="AC1657" s="210"/>
      <c r="AD1657" s="210"/>
      <c r="AE1657" s="210"/>
      <c r="AF1657" s="210"/>
      <c r="AG1657" s="210" t="s">
        <v>654</v>
      </c>
      <c r="AH1657" s="210"/>
      <c r="AI1657" s="210"/>
      <c r="AJ1657" s="210"/>
      <c r="AK1657" s="210"/>
      <c r="AL1657" s="210"/>
      <c r="AM1657" s="210"/>
      <c r="AN1657" s="210"/>
      <c r="AO1657" s="210"/>
      <c r="AP1657" s="210"/>
      <c r="AQ1657" s="210"/>
      <c r="AR1657" s="210"/>
      <c r="AS1657" s="210"/>
      <c r="AT1657" s="210"/>
      <c r="AU1657" s="210"/>
      <c r="AV1657" s="210"/>
      <c r="AW1657" s="210"/>
      <c r="AX1657" s="210"/>
      <c r="AY1657" s="210"/>
      <c r="AZ1657" s="210"/>
      <c r="BA1657" s="210"/>
      <c r="BB1657" s="210"/>
      <c r="BC1657" s="210"/>
      <c r="BD1657" s="210"/>
      <c r="BE1657" s="210"/>
      <c r="BF1657" s="210"/>
      <c r="BG1657" s="210"/>
      <c r="BH1657" s="210"/>
    </row>
    <row r="1658" spans="1:60" outlineLevel="2" x14ac:dyDescent="0.2">
      <c r="A1658" s="217"/>
      <c r="B1658" s="218"/>
      <c r="C1658" s="265" t="s">
        <v>1618</v>
      </c>
      <c r="D1658" s="255"/>
      <c r="E1658" s="256">
        <v>1525.2936299999999</v>
      </c>
      <c r="F1658" s="220"/>
      <c r="G1658" s="220"/>
      <c r="H1658" s="220"/>
      <c r="I1658" s="220"/>
      <c r="J1658" s="220"/>
      <c r="K1658" s="220"/>
      <c r="L1658" s="220"/>
      <c r="M1658" s="220"/>
      <c r="N1658" s="219"/>
      <c r="O1658" s="219"/>
      <c r="P1658" s="219"/>
      <c r="Q1658" s="219"/>
      <c r="R1658" s="220"/>
      <c r="S1658" s="220"/>
      <c r="T1658" s="220"/>
      <c r="U1658" s="220"/>
      <c r="V1658" s="220"/>
      <c r="W1658" s="220"/>
      <c r="X1658" s="220"/>
      <c r="Y1658" s="220"/>
      <c r="Z1658" s="210"/>
      <c r="AA1658" s="210"/>
      <c r="AB1658" s="210"/>
      <c r="AC1658" s="210"/>
      <c r="AD1658" s="210"/>
      <c r="AE1658" s="210"/>
      <c r="AF1658" s="210"/>
      <c r="AG1658" s="210" t="s">
        <v>356</v>
      </c>
      <c r="AH1658" s="210">
        <v>0</v>
      </c>
      <c r="AI1658" s="210"/>
      <c r="AJ1658" s="210"/>
      <c r="AK1658" s="210"/>
      <c r="AL1658" s="210"/>
      <c r="AM1658" s="210"/>
      <c r="AN1658" s="210"/>
      <c r="AO1658" s="210"/>
      <c r="AP1658" s="210"/>
      <c r="AQ1658" s="210"/>
      <c r="AR1658" s="210"/>
      <c r="AS1658" s="210"/>
      <c r="AT1658" s="210"/>
      <c r="AU1658" s="210"/>
      <c r="AV1658" s="210"/>
      <c r="AW1658" s="210"/>
      <c r="AX1658" s="210"/>
      <c r="AY1658" s="210"/>
      <c r="AZ1658" s="210"/>
      <c r="BA1658" s="210"/>
      <c r="BB1658" s="210"/>
      <c r="BC1658" s="210"/>
      <c r="BD1658" s="210"/>
      <c r="BE1658" s="210"/>
      <c r="BF1658" s="210"/>
      <c r="BG1658" s="210"/>
      <c r="BH1658" s="210"/>
    </row>
    <row r="1659" spans="1:60" outlineLevel="1" x14ac:dyDescent="0.2">
      <c r="A1659" s="232">
        <v>228</v>
      </c>
      <c r="B1659" s="233" t="s">
        <v>1619</v>
      </c>
      <c r="C1659" s="250" t="s">
        <v>1620</v>
      </c>
      <c r="D1659" s="234" t="s">
        <v>372</v>
      </c>
      <c r="E1659" s="235">
        <v>435.79818</v>
      </c>
      <c r="F1659" s="236"/>
      <c r="G1659" s="237">
        <f>ROUND(E1659*F1659,2)</f>
        <v>0</v>
      </c>
      <c r="H1659" s="236"/>
      <c r="I1659" s="237">
        <f>ROUND(E1659*H1659,2)</f>
        <v>0</v>
      </c>
      <c r="J1659" s="236"/>
      <c r="K1659" s="237">
        <f>ROUND(E1659*J1659,2)</f>
        <v>0</v>
      </c>
      <c r="L1659" s="237">
        <v>21</v>
      </c>
      <c r="M1659" s="237">
        <f>G1659*(1+L1659/100)</f>
        <v>0</v>
      </c>
      <c r="N1659" s="235">
        <v>1.3599999999999999E-2</v>
      </c>
      <c r="O1659" s="235">
        <f>ROUND(E1659*N1659,2)</f>
        <v>5.93</v>
      </c>
      <c r="P1659" s="235">
        <v>0</v>
      </c>
      <c r="Q1659" s="235">
        <f>ROUND(E1659*P1659,2)</f>
        <v>0</v>
      </c>
      <c r="R1659" s="237"/>
      <c r="S1659" s="237" t="s">
        <v>313</v>
      </c>
      <c r="T1659" s="238" t="s">
        <v>303</v>
      </c>
      <c r="U1659" s="220">
        <v>0</v>
      </c>
      <c r="V1659" s="220">
        <f>ROUND(E1659*U1659,2)</f>
        <v>0</v>
      </c>
      <c r="W1659" s="220"/>
      <c r="X1659" s="220" t="s">
        <v>653</v>
      </c>
      <c r="Y1659" s="220" t="s">
        <v>305</v>
      </c>
      <c r="Z1659" s="210"/>
      <c r="AA1659" s="210"/>
      <c r="AB1659" s="210"/>
      <c r="AC1659" s="210"/>
      <c r="AD1659" s="210"/>
      <c r="AE1659" s="210"/>
      <c r="AF1659" s="210"/>
      <c r="AG1659" s="210" t="s">
        <v>654</v>
      </c>
      <c r="AH1659" s="210"/>
      <c r="AI1659" s="210"/>
      <c r="AJ1659" s="210"/>
      <c r="AK1659" s="210"/>
      <c r="AL1659" s="210"/>
      <c r="AM1659" s="210"/>
      <c r="AN1659" s="210"/>
      <c r="AO1659" s="210"/>
      <c r="AP1659" s="210"/>
      <c r="AQ1659" s="210"/>
      <c r="AR1659" s="210"/>
      <c r="AS1659" s="210"/>
      <c r="AT1659" s="210"/>
      <c r="AU1659" s="210"/>
      <c r="AV1659" s="210"/>
      <c r="AW1659" s="210"/>
      <c r="AX1659" s="210"/>
      <c r="AY1659" s="210"/>
      <c r="AZ1659" s="210"/>
      <c r="BA1659" s="210"/>
      <c r="BB1659" s="210"/>
      <c r="BC1659" s="210"/>
      <c r="BD1659" s="210"/>
      <c r="BE1659" s="210"/>
      <c r="BF1659" s="210"/>
      <c r="BG1659" s="210"/>
      <c r="BH1659" s="210"/>
    </row>
    <row r="1660" spans="1:60" outlineLevel="2" x14ac:dyDescent="0.2">
      <c r="A1660" s="217"/>
      <c r="B1660" s="218"/>
      <c r="C1660" s="265" t="s">
        <v>1621</v>
      </c>
      <c r="D1660" s="255"/>
      <c r="E1660" s="256">
        <v>435.79818</v>
      </c>
      <c r="F1660" s="220"/>
      <c r="G1660" s="220"/>
      <c r="H1660" s="220"/>
      <c r="I1660" s="220"/>
      <c r="J1660" s="220"/>
      <c r="K1660" s="220"/>
      <c r="L1660" s="220"/>
      <c r="M1660" s="220"/>
      <c r="N1660" s="219"/>
      <c r="O1660" s="219"/>
      <c r="P1660" s="219"/>
      <c r="Q1660" s="219"/>
      <c r="R1660" s="220"/>
      <c r="S1660" s="220"/>
      <c r="T1660" s="220"/>
      <c r="U1660" s="220"/>
      <c r="V1660" s="220"/>
      <c r="W1660" s="220"/>
      <c r="X1660" s="220"/>
      <c r="Y1660" s="220"/>
      <c r="Z1660" s="210"/>
      <c r="AA1660" s="210"/>
      <c r="AB1660" s="210"/>
      <c r="AC1660" s="210"/>
      <c r="AD1660" s="210"/>
      <c r="AE1660" s="210"/>
      <c r="AF1660" s="210"/>
      <c r="AG1660" s="210" t="s">
        <v>356</v>
      </c>
      <c r="AH1660" s="210">
        <v>0</v>
      </c>
      <c r="AI1660" s="210"/>
      <c r="AJ1660" s="210"/>
      <c r="AK1660" s="210"/>
      <c r="AL1660" s="210"/>
      <c r="AM1660" s="210"/>
      <c r="AN1660" s="210"/>
      <c r="AO1660" s="210"/>
      <c r="AP1660" s="210"/>
      <c r="AQ1660" s="210"/>
      <c r="AR1660" s="210"/>
      <c r="AS1660" s="210"/>
      <c r="AT1660" s="210"/>
      <c r="AU1660" s="210"/>
      <c r="AV1660" s="210"/>
      <c r="AW1660" s="210"/>
      <c r="AX1660" s="210"/>
      <c r="AY1660" s="210"/>
      <c r="AZ1660" s="210"/>
      <c r="BA1660" s="210"/>
      <c r="BB1660" s="210"/>
      <c r="BC1660" s="210"/>
      <c r="BD1660" s="210"/>
      <c r="BE1660" s="210"/>
      <c r="BF1660" s="210"/>
      <c r="BG1660" s="210"/>
      <c r="BH1660" s="210"/>
    </row>
    <row r="1661" spans="1:60" outlineLevel="1" x14ac:dyDescent="0.2">
      <c r="A1661" s="239">
        <v>229</v>
      </c>
      <c r="B1661" s="240" t="s">
        <v>1622</v>
      </c>
      <c r="C1661" s="249" t="s">
        <v>1623</v>
      </c>
      <c r="D1661" s="241" t="s">
        <v>701</v>
      </c>
      <c r="E1661" s="242">
        <v>7.8974599999999997</v>
      </c>
      <c r="F1661" s="243"/>
      <c r="G1661" s="244">
        <f>ROUND(E1661*F1661,2)</f>
        <v>0</v>
      </c>
      <c r="H1661" s="243"/>
      <c r="I1661" s="244">
        <f>ROUND(E1661*H1661,2)</f>
        <v>0</v>
      </c>
      <c r="J1661" s="243"/>
      <c r="K1661" s="244">
        <f>ROUND(E1661*J1661,2)</f>
        <v>0</v>
      </c>
      <c r="L1661" s="244">
        <v>21</v>
      </c>
      <c r="M1661" s="244">
        <f>G1661*(1+L1661/100)</f>
        <v>0</v>
      </c>
      <c r="N1661" s="242">
        <v>0</v>
      </c>
      <c r="O1661" s="242">
        <f>ROUND(E1661*N1661,2)</f>
        <v>0</v>
      </c>
      <c r="P1661" s="242">
        <v>0</v>
      </c>
      <c r="Q1661" s="242">
        <f>ROUND(E1661*P1661,2)</f>
        <v>0</v>
      </c>
      <c r="R1661" s="244" t="s">
        <v>1381</v>
      </c>
      <c r="S1661" s="244" t="s">
        <v>302</v>
      </c>
      <c r="T1661" s="245" t="s">
        <v>354</v>
      </c>
      <c r="U1661" s="220">
        <v>1.2649999999999999</v>
      </c>
      <c r="V1661" s="220">
        <f>ROUND(E1661*U1661,2)</f>
        <v>9.99</v>
      </c>
      <c r="W1661" s="220"/>
      <c r="X1661" s="220" t="s">
        <v>314</v>
      </c>
      <c r="Y1661" s="220" t="s">
        <v>305</v>
      </c>
      <c r="Z1661" s="210"/>
      <c r="AA1661" s="210"/>
      <c r="AB1661" s="210"/>
      <c r="AC1661" s="210"/>
      <c r="AD1661" s="210"/>
      <c r="AE1661" s="210"/>
      <c r="AF1661" s="210"/>
      <c r="AG1661" s="210" t="s">
        <v>642</v>
      </c>
      <c r="AH1661" s="210"/>
      <c r="AI1661" s="210"/>
      <c r="AJ1661" s="210"/>
      <c r="AK1661" s="210"/>
      <c r="AL1661" s="210"/>
      <c r="AM1661" s="210"/>
      <c r="AN1661" s="210"/>
      <c r="AO1661" s="210"/>
      <c r="AP1661" s="210"/>
      <c r="AQ1661" s="210"/>
      <c r="AR1661" s="210"/>
      <c r="AS1661" s="210"/>
      <c r="AT1661" s="210"/>
      <c r="AU1661" s="210"/>
      <c r="AV1661" s="210"/>
      <c r="AW1661" s="210"/>
      <c r="AX1661" s="210"/>
      <c r="AY1661" s="210"/>
      <c r="AZ1661" s="210"/>
      <c r="BA1661" s="210"/>
      <c r="BB1661" s="210"/>
      <c r="BC1661" s="210"/>
      <c r="BD1661" s="210"/>
      <c r="BE1661" s="210"/>
      <c r="BF1661" s="210"/>
      <c r="BG1661" s="210"/>
      <c r="BH1661" s="210"/>
    </row>
    <row r="1662" spans="1:60" x14ac:dyDescent="0.2">
      <c r="A1662" s="225" t="s">
        <v>297</v>
      </c>
      <c r="B1662" s="226" t="s">
        <v>238</v>
      </c>
      <c r="C1662" s="248" t="s">
        <v>239</v>
      </c>
      <c r="D1662" s="227"/>
      <c r="E1662" s="228"/>
      <c r="F1662" s="229"/>
      <c r="G1662" s="229">
        <f>SUMIF(AG1663:AG1673,"&lt;&gt;NOR",G1663:G1673)</f>
        <v>0</v>
      </c>
      <c r="H1662" s="229"/>
      <c r="I1662" s="229">
        <f>SUM(I1663:I1673)</f>
        <v>0</v>
      </c>
      <c r="J1662" s="229"/>
      <c r="K1662" s="229">
        <f>SUM(K1663:K1673)</f>
        <v>0</v>
      </c>
      <c r="L1662" s="229"/>
      <c r="M1662" s="229">
        <f>SUM(M1663:M1673)</f>
        <v>0</v>
      </c>
      <c r="N1662" s="228"/>
      <c r="O1662" s="228">
        <f>SUM(O1663:O1673)</f>
        <v>0.94</v>
      </c>
      <c r="P1662" s="228"/>
      <c r="Q1662" s="228">
        <f>SUM(Q1663:Q1673)</f>
        <v>0</v>
      </c>
      <c r="R1662" s="229"/>
      <c r="S1662" s="229"/>
      <c r="T1662" s="230"/>
      <c r="U1662" s="224"/>
      <c r="V1662" s="224">
        <f>SUM(V1663:V1673)</f>
        <v>547.41999999999996</v>
      </c>
      <c r="W1662" s="224"/>
      <c r="X1662" s="224"/>
      <c r="Y1662" s="224"/>
      <c r="AG1662" t="s">
        <v>298</v>
      </c>
    </row>
    <row r="1663" spans="1:60" ht="33.75" outlineLevel="1" x14ac:dyDescent="0.2">
      <c r="A1663" s="232">
        <v>230</v>
      </c>
      <c r="B1663" s="233" t="s">
        <v>1624</v>
      </c>
      <c r="C1663" s="250" t="s">
        <v>1625</v>
      </c>
      <c r="D1663" s="234" t="s">
        <v>372</v>
      </c>
      <c r="E1663" s="235">
        <v>2406.0408000000002</v>
      </c>
      <c r="F1663" s="236"/>
      <c r="G1663" s="237">
        <f>ROUND(E1663*F1663,2)</f>
        <v>0</v>
      </c>
      <c r="H1663" s="236"/>
      <c r="I1663" s="237">
        <f>ROUND(E1663*H1663,2)</f>
        <v>0</v>
      </c>
      <c r="J1663" s="236"/>
      <c r="K1663" s="237">
        <f>ROUND(E1663*J1663,2)</f>
        <v>0</v>
      </c>
      <c r="L1663" s="237">
        <v>21</v>
      </c>
      <c r="M1663" s="237">
        <f>G1663*(1+L1663/100)</f>
        <v>0</v>
      </c>
      <c r="N1663" s="235">
        <v>1E-4</v>
      </c>
      <c r="O1663" s="235">
        <f>ROUND(E1663*N1663,2)</f>
        <v>0.24</v>
      </c>
      <c r="P1663" s="235">
        <v>0</v>
      </c>
      <c r="Q1663" s="235">
        <f>ROUND(E1663*P1663,2)</f>
        <v>0</v>
      </c>
      <c r="R1663" s="237" t="s">
        <v>641</v>
      </c>
      <c r="S1663" s="237" t="s">
        <v>302</v>
      </c>
      <c r="T1663" s="238" t="s">
        <v>354</v>
      </c>
      <c r="U1663" s="220">
        <v>3.2480000000000002E-2</v>
      </c>
      <c r="V1663" s="220">
        <f>ROUND(E1663*U1663,2)</f>
        <v>78.150000000000006</v>
      </c>
      <c r="W1663" s="220"/>
      <c r="X1663" s="220" t="s">
        <v>314</v>
      </c>
      <c r="Y1663" s="220" t="s">
        <v>305</v>
      </c>
      <c r="Z1663" s="210"/>
      <c r="AA1663" s="210"/>
      <c r="AB1663" s="210"/>
      <c r="AC1663" s="210"/>
      <c r="AD1663" s="210"/>
      <c r="AE1663" s="210"/>
      <c r="AF1663" s="210"/>
      <c r="AG1663" s="210" t="s">
        <v>642</v>
      </c>
      <c r="AH1663" s="210"/>
      <c r="AI1663" s="210"/>
      <c r="AJ1663" s="210"/>
      <c r="AK1663" s="210"/>
      <c r="AL1663" s="210"/>
      <c r="AM1663" s="210"/>
      <c r="AN1663" s="210"/>
      <c r="AO1663" s="210"/>
      <c r="AP1663" s="210"/>
      <c r="AQ1663" s="210"/>
      <c r="AR1663" s="210"/>
      <c r="AS1663" s="210"/>
      <c r="AT1663" s="210"/>
      <c r="AU1663" s="210"/>
      <c r="AV1663" s="210"/>
      <c r="AW1663" s="210"/>
      <c r="AX1663" s="210"/>
      <c r="AY1663" s="210"/>
      <c r="AZ1663" s="210"/>
      <c r="BA1663" s="210"/>
      <c r="BB1663" s="210"/>
      <c r="BC1663" s="210"/>
      <c r="BD1663" s="210"/>
      <c r="BE1663" s="210"/>
      <c r="BF1663" s="210"/>
      <c r="BG1663" s="210"/>
      <c r="BH1663" s="210"/>
    </row>
    <row r="1664" spans="1:60" outlineLevel="2" x14ac:dyDescent="0.2">
      <c r="A1664" s="217"/>
      <c r="B1664" s="218"/>
      <c r="C1664" s="265" t="s">
        <v>1626</v>
      </c>
      <c r="D1664" s="255"/>
      <c r="E1664" s="256">
        <v>357.58199999999999</v>
      </c>
      <c r="F1664" s="220"/>
      <c r="G1664" s="220"/>
      <c r="H1664" s="220"/>
      <c r="I1664" s="220"/>
      <c r="J1664" s="220"/>
      <c r="K1664" s="220"/>
      <c r="L1664" s="220"/>
      <c r="M1664" s="220"/>
      <c r="N1664" s="219"/>
      <c r="O1664" s="219"/>
      <c r="P1664" s="219"/>
      <c r="Q1664" s="219"/>
      <c r="R1664" s="220"/>
      <c r="S1664" s="220"/>
      <c r="T1664" s="220"/>
      <c r="U1664" s="220"/>
      <c r="V1664" s="220"/>
      <c r="W1664" s="220"/>
      <c r="X1664" s="220"/>
      <c r="Y1664" s="220"/>
      <c r="Z1664" s="210"/>
      <c r="AA1664" s="210"/>
      <c r="AB1664" s="210"/>
      <c r="AC1664" s="210"/>
      <c r="AD1664" s="210"/>
      <c r="AE1664" s="210"/>
      <c r="AF1664" s="210"/>
      <c r="AG1664" s="210" t="s">
        <v>356</v>
      </c>
      <c r="AH1664" s="210">
        <v>0</v>
      </c>
      <c r="AI1664" s="210"/>
      <c r="AJ1664" s="210"/>
      <c r="AK1664" s="210"/>
      <c r="AL1664" s="210"/>
      <c r="AM1664" s="210"/>
      <c r="AN1664" s="210"/>
      <c r="AO1664" s="210"/>
      <c r="AP1664" s="210"/>
      <c r="AQ1664" s="210"/>
      <c r="AR1664" s="210"/>
      <c r="AS1664" s="210"/>
      <c r="AT1664" s="210"/>
      <c r="AU1664" s="210"/>
      <c r="AV1664" s="210"/>
      <c r="AW1664" s="210"/>
      <c r="AX1664" s="210"/>
      <c r="AY1664" s="210"/>
      <c r="AZ1664" s="210"/>
      <c r="BA1664" s="210"/>
      <c r="BB1664" s="210"/>
      <c r="BC1664" s="210"/>
      <c r="BD1664" s="210"/>
      <c r="BE1664" s="210"/>
      <c r="BF1664" s="210"/>
      <c r="BG1664" s="210"/>
      <c r="BH1664" s="210"/>
    </row>
    <row r="1665" spans="1:60" outlineLevel="3" x14ac:dyDescent="0.2">
      <c r="A1665" s="217"/>
      <c r="B1665" s="218"/>
      <c r="C1665" s="265" t="s">
        <v>1627</v>
      </c>
      <c r="D1665" s="255"/>
      <c r="E1665" s="256">
        <v>2408.7492000000002</v>
      </c>
      <c r="F1665" s="220"/>
      <c r="G1665" s="220"/>
      <c r="H1665" s="220"/>
      <c r="I1665" s="220"/>
      <c r="J1665" s="220"/>
      <c r="K1665" s="220"/>
      <c r="L1665" s="220"/>
      <c r="M1665" s="220"/>
      <c r="N1665" s="219"/>
      <c r="O1665" s="219"/>
      <c r="P1665" s="219"/>
      <c r="Q1665" s="219"/>
      <c r="R1665" s="220"/>
      <c r="S1665" s="220"/>
      <c r="T1665" s="220"/>
      <c r="U1665" s="220"/>
      <c r="V1665" s="220"/>
      <c r="W1665" s="220"/>
      <c r="X1665" s="220"/>
      <c r="Y1665" s="220"/>
      <c r="Z1665" s="210"/>
      <c r="AA1665" s="210"/>
      <c r="AB1665" s="210"/>
      <c r="AC1665" s="210"/>
      <c r="AD1665" s="210"/>
      <c r="AE1665" s="210"/>
      <c r="AF1665" s="210"/>
      <c r="AG1665" s="210" t="s">
        <v>356</v>
      </c>
      <c r="AH1665" s="210">
        <v>0</v>
      </c>
      <c r="AI1665" s="210"/>
      <c r="AJ1665" s="210"/>
      <c r="AK1665" s="210"/>
      <c r="AL1665" s="210"/>
      <c r="AM1665" s="210"/>
      <c r="AN1665" s="210"/>
      <c r="AO1665" s="210"/>
      <c r="AP1665" s="210"/>
      <c r="AQ1665" s="210"/>
      <c r="AR1665" s="210"/>
      <c r="AS1665" s="210"/>
      <c r="AT1665" s="210"/>
      <c r="AU1665" s="210"/>
      <c r="AV1665" s="210"/>
      <c r="AW1665" s="210"/>
      <c r="AX1665" s="210"/>
      <c r="AY1665" s="210"/>
      <c r="AZ1665" s="210"/>
      <c r="BA1665" s="210"/>
      <c r="BB1665" s="210"/>
      <c r="BC1665" s="210"/>
      <c r="BD1665" s="210"/>
      <c r="BE1665" s="210"/>
      <c r="BF1665" s="210"/>
      <c r="BG1665" s="210"/>
      <c r="BH1665" s="210"/>
    </row>
    <row r="1666" spans="1:60" outlineLevel="3" x14ac:dyDescent="0.2">
      <c r="A1666" s="217"/>
      <c r="B1666" s="218"/>
      <c r="C1666" s="265" t="s">
        <v>1628</v>
      </c>
      <c r="D1666" s="255"/>
      <c r="E1666" s="256">
        <v>-360.29039999999998</v>
      </c>
      <c r="F1666" s="220"/>
      <c r="G1666" s="220"/>
      <c r="H1666" s="220"/>
      <c r="I1666" s="220"/>
      <c r="J1666" s="220"/>
      <c r="K1666" s="220"/>
      <c r="L1666" s="220"/>
      <c r="M1666" s="220"/>
      <c r="N1666" s="219"/>
      <c r="O1666" s="219"/>
      <c r="P1666" s="219"/>
      <c r="Q1666" s="219"/>
      <c r="R1666" s="220"/>
      <c r="S1666" s="220"/>
      <c r="T1666" s="220"/>
      <c r="U1666" s="220"/>
      <c r="V1666" s="220"/>
      <c r="W1666" s="220"/>
      <c r="X1666" s="220"/>
      <c r="Y1666" s="220"/>
      <c r="Z1666" s="210"/>
      <c r="AA1666" s="210"/>
      <c r="AB1666" s="210"/>
      <c r="AC1666" s="210"/>
      <c r="AD1666" s="210"/>
      <c r="AE1666" s="210"/>
      <c r="AF1666" s="210"/>
      <c r="AG1666" s="210" t="s">
        <v>356</v>
      </c>
      <c r="AH1666" s="210">
        <v>0</v>
      </c>
      <c r="AI1666" s="210"/>
      <c r="AJ1666" s="210"/>
      <c r="AK1666" s="210"/>
      <c r="AL1666" s="210"/>
      <c r="AM1666" s="210"/>
      <c r="AN1666" s="210"/>
      <c r="AO1666" s="210"/>
      <c r="AP1666" s="210"/>
      <c r="AQ1666" s="210"/>
      <c r="AR1666" s="210"/>
      <c r="AS1666" s="210"/>
      <c r="AT1666" s="210"/>
      <c r="AU1666" s="210"/>
      <c r="AV1666" s="210"/>
      <c r="AW1666" s="210"/>
      <c r="AX1666" s="210"/>
      <c r="AY1666" s="210"/>
      <c r="AZ1666" s="210"/>
      <c r="BA1666" s="210"/>
      <c r="BB1666" s="210"/>
      <c r="BC1666" s="210"/>
      <c r="BD1666" s="210"/>
      <c r="BE1666" s="210"/>
      <c r="BF1666" s="210"/>
      <c r="BG1666" s="210"/>
      <c r="BH1666" s="210"/>
    </row>
    <row r="1667" spans="1:60" ht="22.5" outlineLevel="1" x14ac:dyDescent="0.2">
      <c r="A1667" s="232">
        <v>231</v>
      </c>
      <c r="B1667" s="233" t="s">
        <v>1629</v>
      </c>
      <c r="C1667" s="250" t="s">
        <v>1630</v>
      </c>
      <c r="D1667" s="234" t="s">
        <v>372</v>
      </c>
      <c r="E1667" s="235">
        <v>2406.0408000000002</v>
      </c>
      <c r="F1667" s="236"/>
      <c r="G1667" s="237">
        <f>ROUND(E1667*F1667,2)</f>
        <v>0</v>
      </c>
      <c r="H1667" s="236"/>
      <c r="I1667" s="237">
        <f>ROUND(E1667*H1667,2)</f>
        <v>0</v>
      </c>
      <c r="J1667" s="236"/>
      <c r="K1667" s="237">
        <f>ROUND(E1667*J1667,2)</f>
        <v>0</v>
      </c>
      <c r="L1667" s="237">
        <v>21</v>
      </c>
      <c r="M1667" s="237">
        <f>G1667*(1+L1667/100)</f>
        <v>0</v>
      </c>
      <c r="N1667" s="235">
        <v>2.9E-4</v>
      </c>
      <c r="O1667" s="235">
        <f>ROUND(E1667*N1667,2)</f>
        <v>0.7</v>
      </c>
      <c r="P1667" s="235">
        <v>0</v>
      </c>
      <c r="Q1667" s="235">
        <f>ROUND(E1667*P1667,2)</f>
        <v>0</v>
      </c>
      <c r="R1667" s="237" t="s">
        <v>641</v>
      </c>
      <c r="S1667" s="237" t="s">
        <v>302</v>
      </c>
      <c r="T1667" s="238" t="s">
        <v>354</v>
      </c>
      <c r="U1667" s="220">
        <v>0.19503999999999999</v>
      </c>
      <c r="V1667" s="220">
        <f>ROUND(E1667*U1667,2)</f>
        <v>469.27</v>
      </c>
      <c r="W1667" s="220"/>
      <c r="X1667" s="220" t="s">
        <v>314</v>
      </c>
      <c r="Y1667" s="220" t="s">
        <v>305</v>
      </c>
      <c r="Z1667" s="210"/>
      <c r="AA1667" s="210"/>
      <c r="AB1667" s="210"/>
      <c r="AC1667" s="210"/>
      <c r="AD1667" s="210"/>
      <c r="AE1667" s="210"/>
      <c r="AF1667" s="210"/>
      <c r="AG1667" s="210" t="s">
        <v>642</v>
      </c>
      <c r="AH1667" s="210"/>
      <c r="AI1667" s="210"/>
      <c r="AJ1667" s="210"/>
      <c r="AK1667" s="210"/>
      <c r="AL1667" s="210"/>
      <c r="AM1667" s="210"/>
      <c r="AN1667" s="210"/>
      <c r="AO1667" s="210"/>
      <c r="AP1667" s="210"/>
      <c r="AQ1667" s="210"/>
      <c r="AR1667" s="210"/>
      <c r="AS1667" s="210"/>
      <c r="AT1667" s="210"/>
      <c r="AU1667" s="210"/>
      <c r="AV1667" s="210"/>
      <c r="AW1667" s="210"/>
      <c r="AX1667" s="210"/>
      <c r="AY1667" s="210"/>
      <c r="AZ1667" s="210"/>
      <c r="BA1667" s="210"/>
      <c r="BB1667" s="210"/>
      <c r="BC1667" s="210"/>
      <c r="BD1667" s="210"/>
      <c r="BE1667" s="210"/>
      <c r="BF1667" s="210"/>
      <c r="BG1667" s="210"/>
      <c r="BH1667" s="210"/>
    </row>
    <row r="1668" spans="1:60" outlineLevel="2" x14ac:dyDescent="0.2">
      <c r="A1668" s="217"/>
      <c r="B1668" s="218"/>
      <c r="C1668" s="251" t="s">
        <v>1631</v>
      </c>
      <c r="D1668" s="247"/>
      <c r="E1668" s="247"/>
      <c r="F1668" s="247"/>
      <c r="G1668" s="247"/>
      <c r="H1668" s="220"/>
      <c r="I1668" s="220"/>
      <c r="J1668" s="220"/>
      <c r="K1668" s="220"/>
      <c r="L1668" s="220"/>
      <c r="M1668" s="220"/>
      <c r="N1668" s="219"/>
      <c r="O1668" s="219"/>
      <c r="P1668" s="219"/>
      <c r="Q1668" s="219"/>
      <c r="R1668" s="220"/>
      <c r="S1668" s="220"/>
      <c r="T1668" s="220"/>
      <c r="U1668" s="220"/>
      <c r="V1668" s="220"/>
      <c r="W1668" s="220"/>
      <c r="X1668" s="220"/>
      <c r="Y1668" s="220"/>
      <c r="Z1668" s="210"/>
      <c r="AA1668" s="210"/>
      <c r="AB1668" s="210"/>
      <c r="AC1668" s="210"/>
      <c r="AD1668" s="210"/>
      <c r="AE1668" s="210"/>
      <c r="AF1668" s="210"/>
      <c r="AG1668" s="210" t="s">
        <v>317</v>
      </c>
      <c r="AH1668" s="210"/>
      <c r="AI1668" s="210"/>
      <c r="AJ1668" s="210"/>
      <c r="AK1668" s="210"/>
      <c r="AL1668" s="210"/>
      <c r="AM1668" s="210"/>
      <c r="AN1668" s="210"/>
      <c r="AO1668" s="210"/>
      <c r="AP1668" s="210"/>
      <c r="AQ1668" s="210"/>
      <c r="AR1668" s="210"/>
      <c r="AS1668" s="210"/>
      <c r="AT1668" s="210"/>
      <c r="AU1668" s="210"/>
      <c r="AV1668" s="210"/>
      <c r="AW1668" s="210"/>
      <c r="AX1668" s="210"/>
      <c r="AY1668" s="210"/>
      <c r="AZ1668" s="210"/>
      <c r="BA1668" s="210"/>
      <c r="BB1668" s="210"/>
      <c r="BC1668" s="210"/>
      <c r="BD1668" s="210"/>
      <c r="BE1668" s="210"/>
      <c r="BF1668" s="210"/>
      <c r="BG1668" s="210"/>
      <c r="BH1668" s="210"/>
    </row>
    <row r="1669" spans="1:60" outlineLevel="2" x14ac:dyDescent="0.2">
      <c r="A1669" s="217"/>
      <c r="B1669" s="218"/>
      <c r="C1669" s="265" t="s">
        <v>1626</v>
      </c>
      <c r="D1669" s="255"/>
      <c r="E1669" s="256">
        <v>357.58199999999999</v>
      </c>
      <c r="F1669" s="220"/>
      <c r="G1669" s="220"/>
      <c r="H1669" s="220"/>
      <c r="I1669" s="220"/>
      <c r="J1669" s="220"/>
      <c r="K1669" s="220"/>
      <c r="L1669" s="220"/>
      <c r="M1669" s="220"/>
      <c r="N1669" s="219"/>
      <c r="O1669" s="219"/>
      <c r="P1669" s="219"/>
      <c r="Q1669" s="219"/>
      <c r="R1669" s="220"/>
      <c r="S1669" s="220"/>
      <c r="T1669" s="220"/>
      <c r="U1669" s="220"/>
      <c r="V1669" s="220"/>
      <c r="W1669" s="220"/>
      <c r="X1669" s="220"/>
      <c r="Y1669" s="220"/>
      <c r="Z1669" s="210"/>
      <c r="AA1669" s="210"/>
      <c r="AB1669" s="210"/>
      <c r="AC1669" s="210"/>
      <c r="AD1669" s="210"/>
      <c r="AE1669" s="210"/>
      <c r="AF1669" s="210"/>
      <c r="AG1669" s="210" t="s">
        <v>356</v>
      </c>
      <c r="AH1669" s="210">
        <v>0</v>
      </c>
      <c r="AI1669" s="210"/>
      <c r="AJ1669" s="210"/>
      <c r="AK1669" s="210"/>
      <c r="AL1669" s="210"/>
      <c r="AM1669" s="210"/>
      <c r="AN1669" s="210"/>
      <c r="AO1669" s="210"/>
      <c r="AP1669" s="210"/>
      <c r="AQ1669" s="210"/>
      <c r="AR1669" s="210"/>
      <c r="AS1669" s="210"/>
      <c r="AT1669" s="210"/>
      <c r="AU1669" s="210"/>
      <c r="AV1669" s="210"/>
      <c r="AW1669" s="210"/>
      <c r="AX1669" s="210"/>
      <c r="AY1669" s="210"/>
      <c r="AZ1669" s="210"/>
      <c r="BA1669" s="210"/>
      <c r="BB1669" s="210"/>
      <c r="BC1669" s="210"/>
      <c r="BD1669" s="210"/>
      <c r="BE1669" s="210"/>
      <c r="BF1669" s="210"/>
      <c r="BG1669" s="210"/>
      <c r="BH1669" s="210"/>
    </row>
    <row r="1670" spans="1:60" outlineLevel="3" x14ac:dyDescent="0.2">
      <c r="A1670" s="217"/>
      <c r="B1670" s="218"/>
      <c r="C1670" s="265" t="s">
        <v>1627</v>
      </c>
      <c r="D1670" s="255"/>
      <c r="E1670" s="256">
        <v>2408.7492000000002</v>
      </c>
      <c r="F1670" s="220"/>
      <c r="G1670" s="220"/>
      <c r="H1670" s="220"/>
      <c r="I1670" s="220"/>
      <c r="J1670" s="220"/>
      <c r="K1670" s="220"/>
      <c r="L1670" s="220"/>
      <c r="M1670" s="220"/>
      <c r="N1670" s="219"/>
      <c r="O1670" s="219"/>
      <c r="P1670" s="219"/>
      <c r="Q1670" s="219"/>
      <c r="R1670" s="220"/>
      <c r="S1670" s="220"/>
      <c r="T1670" s="220"/>
      <c r="U1670" s="220"/>
      <c r="V1670" s="220"/>
      <c r="W1670" s="220"/>
      <c r="X1670" s="220"/>
      <c r="Y1670" s="220"/>
      <c r="Z1670" s="210"/>
      <c r="AA1670" s="210"/>
      <c r="AB1670" s="210"/>
      <c r="AC1670" s="210"/>
      <c r="AD1670" s="210"/>
      <c r="AE1670" s="210"/>
      <c r="AF1670" s="210"/>
      <c r="AG1670" s="210" t="s">
        <v>356</v>
      </c>
      <c r="AH1670" s="210">
        <v>0</v>
      </c>
      <c r="AI1670" s="210"/>
      <c r="AJ1670" s="210"/>
      <c r="AK1670" s="210"/>
      <c r="AL1670" s="210"/>
      <c r="AM1670" s="210"/>
      <c r="AN1670" s="210"/>
      <c r="AO1670" s="210"/>
      <c r="AP1670" s="210"/>
      <c r="AQ1670" s="210"/>
      <c r="AR1670" s="210"/>
      <c r="AS1670" s="210"/>
      <c r="AT1670" s="210"/>
      <c r="AU1670" s="210"/>
      <c r="AV1670" s="210"/>
      <c r="AW1670" s="210"/>
      <c r="AX1670" s="210"/>
      <c r="AY1670" s="210"/>
      <c r="AZ1670" s="210"/>
      <c r="BA1670" s="210"/>
      <c r="BB1670" s="210"/>
      <c r="BC1670" s="210"/>
      <c r="BD1670" s="210"/>
      <c r="BE1670" s="210"/>
      <c r="BF1670" s="210"/>
      <c r="BG1670" s="210"/>
      <c r="BH1670" s="210"/>
    </row>
    <row r="1671" spans="1:60" outlineLevel="3" x14ac:dyDescent="0.2">
      <c r="A1671" s="217"/>
      <c r="B1671" s="218"/>
      <c r="C1671" s="265" t="s">
        <v>1628</v>
      </c>
      <c r="D1671" s="255"/>
      <c r="E1671" s="256">
        <v>-360.29039999999998</v>
      </c>
      <c r="F1671" s="220"/>
      <c r="G1671" s="220"/>
      <c r="H1671" s="220"/>
      <c r="I1671" s="220"/>
      <c r="J1671" s="220"/>
      <c r="K1671" s="220"/>
      <c r="L1671" s="220"/>
      <c r="M1671" s="220"/>
      <c r="N1671" s="219"/>
      <c r="O1671" s="219"/>
      <c r="P1671" s="219"/>
      <c r="Q1671" s="219"/>
      <c r="R1671" s="220"/>
      <c r="S1671" s="220"/>
      <c r="T1671" s="220"/>
      <c r="U1671" s="220"/>
      <c r="V1671" s="220"/>
      <c r="W1671" s="220"/>
      <c r="X1671" s="220"/>
      <c r="Y1671" s="220"/>
      <c r="Z1671" s="210"/>
      <c r="AA1671" s="210"/>
      <c r="AB1671" s="210"/>
      <c r="AC1671" s="210"/>
      <c r="AD1671" s="210"/>
      <c r="AE1671" s="210"/>
      <c r="AF1671" s="210"/>
      <c r="AG1671" s="210" t="s">
        <v>356</v>
      </c>
      <c r="AH1671" s="210">
        <v>0</v>
      </c>
      <c r="AI1671" s="210"/>
      <c r="AJ1671" s="210"/>
      <c r="AK1671" s="210"/>
      <c r="AL1671" s="210"/>
      <c r="AM1671" s="210"/>
      <c r="AN1671" s="210"/>
      <c r="AO1671" s="210"/>
      <c r="AP1671" s="210"/>
      <c r="AQ1671" s="210"/>
      <c r="AR1671" s="210"/>
      <c r="AS1671" s="210"/>
      <c r="AT1671" s="210"/>
      <c r="AU1671" s="210"/>
      <c r="AV1671" s="210"/>
      <c r="AW1671" s="210"/>
      <c r="AX1671" s="210"/>
      <c r="AY1671" s="210"/>
      <c r="AZ1671" s="210"/>
      <c r="BA1671" s="210"/>
      <c r="BB1671" s="210"/>
      <c r="BC1671" s="210"/>
      <c r="BD1671" s="210"/>
      <c r="BE1671" s="210"/>
      <c r="BF1671" s="210"/>
      <c r="BG1671" s="210"/>
      <c r="BH1671" s="210"/>
    </row>
    <row r="1672" spans="1:60" outlineLevel="1" x14ac:dyDescent="0.2">
      <c r="A1672" s="232">
        <v>232</v>
      </c>
      <c r="B1672" s="233" t="s">
        <v>1632</v>
      </c>
      <c r="C1672" s="250" t="s">
        <v>1633</v>
      </c>
      <c r="D1672" s="234" t="s">
        <v>1163</v>
      </c>
      <c r="E1672" s="235">
        <v>104.5</v>
      </c>
      <c r="F1672" s="236"/>
      <c r="G1672" s="237">
        <f>ROUND(E1672*F1672,2)</f>
        <v>0</v>
      </c>
      <c r="H1672" s="236"/>
      <c r="I1672" s="237">
        <f>ROUND(E1672*H1672,2)</f>
        <v>0</v>
      </c>
      <c r="J1672" s="236"/>
      <c r="K1672" s="237">
        <f>ROUND(E1672*J1672,2)</f>
        <v>0</v>
      </c>
      <c r="L1672" s="237">
        <v>21</v>
      </c>
      <c r="M1672" s="237">
        <f>G1672*(1+L1672/100)</f>
        <v>0</v>
      </c>
      <c r="N1672" s="235">
        <v>0</v>
      </c>
      <c r="O1672" s="235">
        <f>ROUND(E1672*N1672,2)</f>
        <v>0</v>
      </c>
      <c r="P1672" s="235">
        <v>0</v>
      </c>
      <c r="Q1672" s="235">
        <f>ROUND(E1672*P1672,2)</f>
        <v>0</v>
      </c>
      <c r="R1672" s="237"/>
      <c r="S1672" s="237" t="s">
        <v>313</v>
      </c>
      <c r="T1672" s="238" t="s">
        <v>303</v>
      </c>
      <c r="U1672" s="220">
        <v>0</v>
      </c>
      <c r="V1672" s="220">
        <f>ROUND(E1672*U1672,2)</f>
        <v>0</v>
      </c>
      <c r="W1672" s="220"/>
      <c r="X1672" s="220" t="s">
        <v>314</v>
      </c>
      <c r="Y1672" s="220" t="s">
        <v>305</v>
      </c>
      <c r="Z1672" s="210"/>
      <c r="AA1672" s="210"/>
      <c r="AB1672" s="210"/>
      <c r="AC1672" s="210"/>
      <c r="AD1672" s="210"/>
      <c r="AE1672" s="210"/>
      <c r="AF1672" s="210"/>
      <c r="AG1672" s="210" t="s">
        <v>315</v>
      </c>
      <c r="AH1672" s="210"/>
      <c r="AI1672" s="210"/>
      <c r="AJ1672" s="210"/>
      <c r="AK1672" s="210"/>
      <c r="AL1672" s="210"/>
      <c r="AM1672" s="210"/>
      <c r="AN1672" s="210"/>
      <c r="AO1672" s="210"/>
      <c r="AP1672" s="210"/>
      <c r="AQ1672" s="210"/>
      <c r="AR1672" s="210"/>
      <c r="AS1672" s="210"/>
      <c r="AT1672" s="210"/>
      <c r="AU1672" s="210"/>
      <c r="AV1672" s="210"/>
      <c r="AW1672" s="210"/>
      <c r="AX1672" s="210"/>
      <c r="AY1672" s="210"/>
      <c r="AZ1672" s="210"/>
      <c r="BA1672" s="210"/>
      <c r="BB1672" s="210"/>
      <c r="BC1672" s="210"/>
      <c r="BD1672" s="210"/>
      <c r="BE1672" s="210"/>
      <c r="BF1672" s="210"/>
      <c r="BG1672" s="210"/>
      <c r="BH1672" s="210"/>
    </row>
    <row r="1673" spans="1:60" outlineLevel="2" x14ac:dyDescent="0.2">
      <c r="A1673" s="217"/>
      <c r="B1673" s="218"/>
      <c r="C1673" s="265" t="s">
        <v>1634</v>
      </c>
      <c r="D1673" s="255"/>
      <c r="E1673" s="256">
        <v>104.5</v>
      </c>
      <c r="F1673" s="220"/>
      <c r="G1673" s="220"/>
      <c r="H1673" s="220"/>
      <c r="I1673" s="220"/>
      <c r="J1673" s="220"/>
      <c r="K1673" s="220"/>
      <c r="L1673" s="220"/>
      <c r="M1673" s="220"/>
      <c r="N1673" s="219"/>
      <c r="O1673" s="219"/>
      <c r="P1673" s="219"/>
      <c r="Q1673" s="219"/>
      <c r="R1673" s="220"/>
      <c r="S1673" s="220"/>
      <c r="T1673" s="220"/>
      <c r="U1673" s="220"/>
      <c r="V1673" s="220"/>
      <c r="W1673" s="220"/>
      <c r="X1673" s="220"/>
      <c r="Y1673" s="220"/>
      <c r="Z1673" s="210"/>
      <c r="AA1673" s="210"/>
      <c r="AB1673" s="210"/>
      <c r="AC1673" s="210"/>
      <c r="AD1673" s="210"/>
      <c r="AE1673" s="210"/>
      <c r="AF1673" s="210"/>
      <c r="AG1673" s="210" t="s">
        <v>356</v>
      </c>
      <c r="AH1673" s="210">
        <v>0</v>
      </c>
      <c r="AI1673" s="210"/>
      <c r="AJ1673" s="210"/>
      <c r="AK1673" s="210"/>
      <c r="AL1673" s="210"/>
      <c r="AM1673" s="210"/>
      <c r="AN1673" s="210"/>
      <c r="AO1673" s="210"/>
      <c r="AP1673" s="210"/>
      <c r="AQ1673" s="210"/>
      <c r="AR1673" s="210"/>
      <c r="AS1673" s="210"/>
      <c r="AT1673" s="210"/>
      <c r="AU1673" s="210"/>
      <c r="AV1673" s="210"/>
      <c r="AW1673" s="210"/>
      <c r="AX1673" s="210"/>
      <c r="AY1673" s="210"/>
      <c r="AZ1673" s="210"/>
      <c r="BA1673" s="210"/>
      <c r="BB1673" s="210"/>
      <c r="BC1673" s="210"/>
      <c r="BD1673" s="210"/>
      <c r="BE1673" s="210"/>
      <c r="BF1673" s="210"/>
      <c r="BG1673" s="210"/>
      <c r="BH1673" s="210"/>
    </row>
    <row r="1674" spans="1:60" x14ac:dyDescent="0.2">
      <c r="A1674" s="225" t="s">
        <v>297</v>
      </c>
      <c r="B1674" s="226" t="s">
        <v>240</v>
      </c>
      <c r="C1674" s="248" t="s">
        <v>241</v>
      </c>
      <c r="D1674" s="227"/>
      <c r="E1674" s="228"/>
      <c r="F1674" s="229"/>
      <c r="G1674" s="229">
        <f>SUMIF(AG1675:AG1768,"&lt;&gt;NOR",G1675:G1768)</f>
        <v>0</v>
      </c>
      <c r="H1674" s="229"/>
      <c r="I1674" s="229">
        <f>SUM(I1675:I1768)</f>
        <v>0</v>
      </c>
      <c r="J1674" s="229"/>
      <c r="K1674" s="229">
        <f>SUM(K1675:K1768)</f>
        <v>0</v>
      </c>
      <c r="L1674" s="229"/>
      <c r="M1674" s="229">
        <f>SUM(M1675:M1768)</f>
        <v>0</v>
      </c>
      <c r="N1674" s="228"/>
      <c r="O1674" s="228">
        <f>SUM(O1675:O1768)</f>
        <v>0</v>
      </c>
      <c r="P1674" s="228"/>
      <c r="Q1674" s="228">
        <f>SUM(Q1675:Q1768)</f>
        <v>0</v>
      </c>
      <c r="R1674" s="229"/>
      <c r="S1674" s="229"/>
      <c r="T1674" s="230"/>
      <c r="U1674" s="224"/>
      <c r="V1674" s="224">
        <f>SUM(V1675:V1768)</f>
        <v>0</v>
      </c>
      <c r="W1674" s="224"/>
      <c r="X1674" s="224"/>
      <c r="Y1674" s="224"/>
      <c r="AG1674" t="s">
        <v>298</v>
      </c>
    </row>
    <row r="1675" spans="1:60" outlineLevel="1" x14ac:dyDescent="0.2">
      <c r="A1675" s="232">
        <v>233</v>
      </c>
      <c r="B1675" s="233" t="s">
        <v>1635</v>
      </c>
      <c r="C1675" s="250" t="s">
        <v>1636</v>
      </c>
      <c r="D1675" s="234" t="s">
        <v>537</v>
      </c>
      <c r="E1675" s="235">
        <v>31.22</v>
      </c>
      <c r="F1675" s="236"/>
      <c r="G1675" s="237">
        <f>ROUND(E1675*F1675,2)</f>
        <v>0</v>
      </c>
      <c r="H1675" s="236"/>
      <c r="I1675" s="237">
        <f>ROUND(E1675*H1675,2)</f>
        <v>0</v>
      </c>
      <c r="J1675" s="236"/>
      <c r="K1675" s="237">
        <f>ROUND(E1675*J1675,2)</f>
        <v>0</v>
      </c>
      <c r="L1675" s="237">
        <v>21</v>
      </c>
      <c r="M1675" s="237">
        <f>G1675*(1+L1675/100)</f>
        <v>0</v>
      </c>
      <c r="N1675" s="235">
        <v>0</v>
      </c>
      <c r="O1675" s="235">
        <f>ROUND(E1675*N1675,2)</f>
        <v>0</v>
      </c>
      <c r="P1675" s="235">
        <v>0</v>
      </c>
      <c r="Q1675" s="235">
        <f>ROUND(E1675*P1675,2)</f>
        <v>0</v>
      </c>
      <c r="R1675" s="237"/>
      <c r="S1675" s="237" t="s">
        <v>313</v>
      </c>
      <c r="T1675" s="238" t="s">
        <v>303</v>
      </c>
      <c r="U1675" s="220">
        <v>0</v>
      </c>
      <c r="V1675" s="220">
        <f>ROUND(E1675*U1675,2)</f>
        <v>0</v>
      </c>
      <c r="W1675" s="220"/>
      <c r="X1675" s="220" t="s">
        <v>314</v>
      </c>
      <c r="Y1675" s="220" t="s">
        <v>305</v>
      </c>
      <c r="Z1675" s="210"/>
      <c r="AA1675" s="210"/>
      <c r="AB1675" s="210"/>
      <c r="AC1675" s="210"/>
      <c r="AD1675" s="210"/>
      <c r="AE1675" s="210"/>
      <c r="AF1675" s="210"/>
      <c r="AG1675" s="210" t="s">
        <v>315</v>
      </c>
      <c r="AH1675" s="210"/>
      <c r="AI1675" s="210"/>
      <c r="AJ1675" s="210"/>
      <c r="AK1675" s="210"/>
      <c r="AL1675" s="210"/>
      <c r="AM1675" s="210"/>
      <c r="AN1675" s="210"/>
      <c r="AO1675" s="210"/>
      <c r="AP1675" s="210"/>
      <c r="AQ1675" s="210"/>
      <c r="AR1675" s="210"/>
      <c r="AS1675" s="210"/>
      <c r="AT1675" s="210"/>
      <c r="AU1675" s="210"/>
      <c r="AV1675" s="210"/>
      <c r="AW1675" s="210"/>
      <c r="AX1675" s="210"/>
      <c r="AY1675" s="210"/>
      <c r="AZ1675" s="210"/>
      <c r="BA1675" s="210"/>
      <c r="BB1675" s="210"/>
      <c r="BC1675" s="210"/>
      <c r="BD1675" s="210"/>
      <c r="BE1675" s="210"/>
      <c r="BF1675" s="210"/>
      <c r="BG1675" s="210"/>
      <c r="BH1675" s="210"/>
    </row>
    <row r="1676" spans="1:60" outlineLevel="2" x14ac:dyDescent="0.2">
      <c r="A1676" s="217"/>
      <c r="B1676" s="218"/>
      <c r="C1676" s="251" t="s">
        <v>1637</v>
      </c>
      <c r="D1676" s="247"/>
      <c r="E1676" s="247"/>
      <c r="F1676" s="247"/>
      <c r="G1676" s="247"/>
      <c r="H1676" s="220"/>
      <c r="I1676" s="220"/>
      <c r="J1676" s="220"/>
      <c r="K1676" s="220"/>
      <c r="L1676" s="220"/>
      <c r="M1676" s="220"/>
      <c r="N1676" s="219"/>
      <c r="O1676" s="219"/>
      <c r="P1676" s="219"/>
      <c r="Q1676" s="219"/>
      <c r="R1676" s="220"/>
      <c r="S1676" s="220"/>
      <c r="T1676" s="220"/>
      <c r="U1676" s="220"/>
      <c r="V1676" s="220"/>
      <c r="W1676" s="220"/>
      <c r="X1676" s="220"/>
      <c r="Y1676" s="220"/>
      <c r="Z1676" s="210"/>
      <c r="AA1676" s="210"/>
      <c r="AB1676" s="210"/>
      <c r="AC1676" s="210"/>
      <c r="AD1676" s="210"/>
      <c r="AE1676" s="210"/>
      <c r="AF1676" s="210"/>
      <c r="AG1676" s="210" t="s">
        <v>317</v>
      </c>
      <c r="AH1676" s="210"/>
      <c r="AI1676" s="210"/>
      <c r="AJ1676" s="210"/>
      <c r="AK1676" s="210"/>
      <c r="AL1676" s="210"/>
      <c r="AM1676" s="210"/>
      <c r="AN1676" s="210"/>
      <c r="AO1676" s="210"/>
      <c r="AP1676" s="210"/>
      <c r="AQ1676" s="210"/>
      <c r="AR1676" s="210"/>
      <c r="AS1676" s="210"/>
      <c r="AT1676" s="210"/>
      <c r="AU1676" s="210"/>
      <c r="AV1676" s="210"/>
      <c r="AW1676" s="210"/>
      <c r="AX1676" s="210"/>
      <c r="AY1676" s="210"/>
      <c r="AZ1676" s="210"/>
      <c r="BA1676" s="210"/>
      <c r="BB1676" s="210"/>
      <c r="BC1676" s="210"/>
      <c r="BD1676" s="210"/>
      <c r="BE1676" s="210"/>
      <c r="BF1676" s="210"/>
      <c r="BG1676" s="210"/>
      <c r="BH1676" s="210"/>
    </row>
    <row r="1677" spans="1:60" outlineLevel="2" x14ac:dyDescent="0.2">
      <c r="A1677" s="217"/>
      <c r="B1677" s="218"/>
      <c r="C1677" s="265" t="s">
        <v>1638</v>
      </c>
      <c r="D1677" s="255"/>
      <c r="E1677" s="256">
        <v>1</v>
      </c>
      <c r="F1677" s="220"/>
      <c r="G1677" s="220"/>
      <c r="H1677" s="220"/>
      <c r="I1677" s="220"/>
      <c r="J1677" s="220"/>
      <c r="K1677" s="220"/>
      <c r="L1677" s="220"/>
      <c r="M1677" s="220"/>
      <c r="N1677" s="219"/>
      <c r="O1677" s="219"/>
      <c r="P1677" s="219"/>
      <c r="Q1677" s="219"/>
      <c r="R1677" s="220"/>
      <c r="S1677" s="220"/>
      <c r="T1677" s="220"/>
      <c r="U1677" s="220"/>
      <c r="V1677" s="220"/>
      <c r="W1677" s="220"/>
      <c r="X1677" s="220"/>
      <c r="Y1677" s="220"/>
      <c r="Z1677" s="210"/>
      <c r="AA1677" s="210"/>
      <c r="AB1677" s="210"/>
      <c r="AC1677" s="210"/>
      <c r="AD1677" s="210"/>
      <c r="AE1677" s="210"/>
      <c r="AF1677" s="210"/>
      <c r="AG1677" s="210" t="s">
        <v>356</v>
      </c>
      <c r="AH1677" s="210">
        <v>0</v>
      </c>
      <c r="AI1677" s="210"/>
      <c r="AJ1677" s="210"/>
      <c r="AK1677" s="210"/>
      <c r="AL1677" s="210"/>
      <c r="AM1677" s="210"/>
      <c r="AN1677" s="210"/>
      <c r="AO1677" s="210"/>
      <c r="AP1677" s="210"/>
      <c r="AQ1677" s="210"/>
      <c r="AR1677" s="210"/>
      <c r="AS1677" s="210"/>
      <c r="AT1677" s="210"/>
      <c r="AU1677" s="210"/>
      <c r="AV1677" s="210"/>
      <c r="AW1677" s="210"/>
      <c r="AX1677" s="210"/>
      <c r="AY1677" s="210"/>
      <c r="AZ1677" s="210"/>
      <c r="BA1677" s="210"/>
      <c r="BB1677" s="210"/>
      <c r="BC1677" s="210"/>
      <c r="BD1677" s="210"/>
      <c r="BE1677" s="210"/>
      <c r="BF1677" s="210"/>
      <c r="BG1677" s="210"/>
      <c r="BH1677" s="210"/>
    </row>
    <row r="1678" spans="1:60" outlineLevel="3" x14ac:dyDescent="0.2">
      <c r="A1678" s="217"/>
      <c r="B1678" s="218"/>
      <c r="C1678" s="265" t="s">
        <v>1639</v>
      </c>
      <c r="D1678" s="255"/>
      <c r="E1678" s="256">
        <v>1.26</v>
      </c>
      <c r="F1678" s="220"/>
      <c r="G1678" s="220"/>
      <c r="H1678" s="220"/>
      <c r="I1678" s="220"/>
      <c r="J1678" s="220"/>
      <c r="K1678" s="220"/>
      <c r="L1678" s="220"/>
      <c r="M1678" s="220"/>
      <c r="N1678" s="219"/>
      <c r="O1678" s="219"/>
      <c r="P1678" s="219"/>
      <c r="Q1678" s="219"/>
      <c r="R1678" s="220"/>
      <c r="S1678" s="220"/>
      <c r="T1678" s="220"/>
      <c r="U1678" s="220"/>
      <c r="V1678" s="220"/>
      <c r="W1678" s="220"/>
      <c r="X1678" s="220"/>
      <c r="Y1678" s="220"/>
      <c r="Z1678" s="210"/>
      <c r="AA1678" s="210"/>
      <c r="AB1678" s="210"/>
      <c r="AC1678" s="210"/>
      <c r="AD1678" s="210"/>
      <c r="AE1678" s="210"/>
      <c r="AF1678" s="210"/>
      <c r="AG1678" s="210" t="s">
        <v>356</v>
      </c>
      <c r="AH1678" s="210">
        <v>0</v>
      </c>
      <c r="AI1678" s="210"/>
      <c r="AJ1678" s="210"/>
      <c r="AK1678" s="210"/>
      <c r="AL1678" s="210"/>
      <c r="AM1678" s="210"/>
      <c r="AN1678" s="210"/>
      <c r="AO1678" s="210"/>
      <c r="AP1678" s="210"/>
      <c r="AQ1678" s="210"/>
      <c r="AR1678" s="210"/>
      <c r="AS1678" s="210"/>
      <c r="AT1678" s="210"/>
      <c r="AU1678" s="210"/>
      <c r="AV1678" s="210"/>
      <c r="AW1678" s="210"/>
      <c r="AX1678" s="210"/>
      <c r="AY1678" s="210"/>
      <c r="AZ1678" s="210"/>
      <c r="BA1678" s="210"/>
      <c r="BB1678" s="210"/>
      <c r="BC1678" s="210"/>
      <c r="BD1678" s="210"/>
      <c r="BE1678" s="210"/>
      <c r="BF1678" s="210"/>
      <c r="BG1678" s="210"/>
      <c r="BH1678" s="210"/>
    </row>
    <row r="1679" spans="1:60" outlineLevel="3" x14ac:dyDescent="0.2">
      <c r="A1679" s="217"/>
      <c r="B1679" s="218"/>
      <c r="C1679" s="265" t="s">
        <v>1640</v>
      </c>
      <c r="D1679" s="255"/>
      <c r="E1679" s="256">
        <v>17.010000000000002</v>
      </c>
      <c r="F1679" s="220"/>
      <c r="G1679" s="220"/>
      <c r="H1679" s="220"/>
      <c r="I1679" s="220"/>
      <c r="J1679" s="220"/>
      <c r="K1679" s="220"/>
      <c r="L1679" s="220"/>
      <c r="M1679" s="220"/>
      <c r="N1679" s="219"/>
      <c r="O1679" s="219"/>
      <c r="P1679" s="219"/>
      <c r="Q1679" s="219"/>
      <c r="R1679" s="220"/>
      <c r="S1679" s="220"/>
      <c r="T1679" s="220"/>
      <c r="U1679" s="220"/>
      <c r="V1679" s="220"/>
      <c r="W1679" s="220"/>
      <c r="X1679" s="220"/>
      <c r="Y1679" s="220"/>
      <c r="Z1679" s="210"/>
      <c r="AA1679" s="210"/>
      <c r="AB1679" s="210"/>
      <c r="AC1679" s="210"/>
      <c r="AD1679" s="210"/>
      <c r="AE1679" s="210"/>
      <c r="AF1679" s="210"/>
      <c r="AG1679" s="210" t="s">
        <v>356</v>
      </c>
      <c r="AH1679" s="210">
        <v>0</v>
      </c>
      <c r="AI1679" s="210"/>
      <c r="AJ1679" s="210"/>
      <c r="AK1679" s="210"/>
      <c r="AL1679" s="210"/>
      <c r="AM1679" s="210"/>
      <c r="AN1679" s="210"/>
      <c r="AO1679" s="210"/>
      <c r="AP1679" s="210"/>
      <c r="AQ1679" s="210"/>
      <c r="AR1679" s="210"/>
      <c r="AS1679" s="210"/>
      <c r="AT1679" s="210"/>
      <c r="AU1679" s="210"/>
      <c r="AV1679" s="210"/>
      <c r="AW1679" s="210"/>
      <c r="AX1679" s="210"/>
      <c r="AY1679" s="210"/>
      <c r="AZ1679" s="210"/>
      <c r="BA1679" s="210"/>
      <c r="BB1679" s="210"/>
      <c r="BC1679" s="210"/>
      <c r="BD1679" s="210"/>
      <c r="BE1679" s="210"/>
      <c r="BF1679" s="210"/>
      <c r="BG1679" s="210"/>
      <c r="BH1679" s="210"/>
    </row>
    <row r="1680" spans="1:60" outlineLevel="3" x14ac:dyDescent="0.2">
      <c r="A1680" s="217"/>
      <c r="B1680" s="218"/>
      <c r="C1680" s="265" t="s">
        <v>1641</v>
      </c>
      <c r="D1680" s="255"/>
      <c r="E1680" s="256">
        <v>0.75</v>
      </c>
      <c r="F1680" s="220"/>
      <c r="G1680" s="220"/>
      <c r="H1680" s="220"/>
      <c r="I1680" s="220"/>
      <c r="J1680" s="220"/>
      <c r="K1680" s="220"/>
      <c r="L1680" s="220"/>
      <c r="M1680" s="220"/>
      <c r="N1680" s="219"/>
      <c r="O1680" s="219"/>
      <c r="P1680" s="219"/>
      <c r="Q1680" s="219"/>
      <c r="R1680" s="220"/>
      <c r="S1680" s="220"/>
      <c r="T1680" s="220"/>
      <c r="U1680" s="220"/>
      <c r="V1680" s="220"/>
      <c r="W1680" s="220"/>
      <c r="X1680" s="220"/>
      <c r="Y1680" s="220"/>
      <c r="Z1680" s="210"/>
      <c r="AA1680" s="210"/>
      <c r="AB1680" s="210"/>
      <c r="AC1680" s="210"/>
      <c r="AD1680" s="210"/>
      <c r="AE1680" s="210"/>
      <c r="AF1680" s="210"/>
      <c r="AG1680" s="210" t="s">
        <v>356</v>
      </c>
      <c r="AH1680" s="210">
        <v>0</v>
      </c>
      <c r="AI1680" s="210"/>
      <c r="AJ1680" s="210"/>
      <c r="AK1680" s="210"/>
      <c r="AL1680" s="210"/>
      <c r="AM1680" s="210"/>
      <c r="AN1680" s="210"/>
      <c r="AO1680" s="210"/>
      <c r="AP1680" s="210"/>
      <c r="AQ1680" s="210"/>
      <c r="AR1680" s="210"/>
      <c r="AS1680" s="210"/>
      <c r="AT1680" s="210"/>
      <c r="AU1680" s="210"/>
      <c r="AV1680" s="210"/>
      <c r="AW1680" s="210"/>
      <c r="AX1680" s="210"/>
      <c r="AY1680" s="210"/>
      <c r="AZ1680" s="210"/>
      <c r="BA1680" s="210"/>
      <c r="BB1680" s="210"/>
      <c r="BC1680" s="210"/>
      <c r="BD1680" s="210"/>
      <c r="BE1680" s="210"/>
      <c r="BF1680" s="210"/>
      <c r="BG1680" s="210"/>
      <c r="BH1680" s="210"/>
    </row>
    <row r="1681" spans="1:60" outlineLevel="3" x14ac:dyDescent="0.2">
      <c r="A1681" s="217"/>
      <c r="B1681" s="218"/>
      <c r="C1681" s="265" t="s">
        <v>1642</v>
      </c>
      <c r="D1681" s="255"/>
      <c r="E1681" s="256">
        <v>11.2</v>
      </c>
      <c r="F1681" s="220"/>
      <c r="G1681" s="220"/>
      <c r="H1681" s="220"/>
      <c r="I1681" s="220"/>
      <c r="J1681" s="220"/>
      <c r="K1681" s="220"/>
      <c r="L1681" s="220"/>
      <c r="M1681" s="220"/>
      <c r="N1681" s="219"/>
      <c r="O1681" s="219"/>
      <c r="P1681" s="219"/>
      <c r="Q1681" s="219"/>
      <c r="R1681" s="220"/>
      <c r="S1681" s="220"/>
      <c r="T1681" s="220"/>
      <c r="U1681" s="220"/>
      <c r="V1681" s="220"/>
      <c r="W1681" s="220"/>
      <c r="X1681" s="220"/>
      <c r="Y1681" s="220"/>
      <c r="Z1681" s="210"/>
      <c r="AA1681" s="210"/>
      <c r="AB1681" s="210"/>
      <c r="AC1681" s="210"/>
      <c r="AD1681" s="210"/>
      <c r="AE1681" s="210"/>
      <c r="AF1681" s="210"/>
      <c r="AG1681" s="210" t="s">
        <v>356</v>
      </c>
      <c r="AH1681" s="210">
        <v>0</v>
      </c>
      <c r="AI1681" s="210"/>
      <c r="AJ1681" s="210"/>
      <c r="AK1681" s="210"/>
      <c r="AL1681" s="210"/>
      <c r="AM1681" s="210"/>
      <c r="AN1681" s="210"/>
      <c r="AO1681" s="210"/>
      <c r="AP1681" s="210"/>
      <c r="AQ1681" s="210"/>
      <c r="AR1681" s="210"/>
      <c r="AS1681" s="210"/>
      <c r="AT1681" s="210"/>
      <c r="AU1681" s="210"/>
      <c r="AV1681" s="210"/>
      <c r="AW1681" s="210"/>
      <c r="AX1681" s="210"/>
      <c r="AY1681" s="210"/>
      <c r="AZ1681" s="210"/>
      <c r="BA1681" s="210"/>
      <c r="BB1681" s="210"/>
      <c r="BC1681" s="210"/>
      <c r="BD1681" s="210"/>
      <c r="BE1681" s="210"/>
      <c r="BF1681" s="210"/>
      <c r="BG1681" s="210"/>
      <c r="BH1681" s="210"/>
    </row>
    <row r="1682" spans="1:60" outlineLevel="1" x14ac:dyDescent="0.2">
      <c r="A1682" s="232">
        <v>234</v>
      </c>
      <c r="B1682" s="233" t="s">
        <v>1643</v>
      </c>
      <c r="C1682" s="250" t="s">
        <v>1644</v>
      </c>
      <c r="D1682" s="234" t="s">
        <v>537</v>
      </c>
      <c r="E1682" s="235">
        <v>1.64</v>
      </c>
      <c r="F1682" s="236"/>
      <c r="G1682" s="237">
        <f>ROUND(E1682*F1682,2)</f>
        <v>0</v>
      </c>
      <c r="H1682" s="236"/>
      <c r="I1682" s="237">
        <f>ROUND(E1682*H1682,2)</f>
        <v>0</v>
      </c>
      <c r="J1682" s="236"/>
      <c r="K1682" s="237">
        <f>ROUND(E1682*J1682,2)</f>
        <v>0</v>
      </c>
      <c r="L1682" s="237">
        <v>21</v>
      </c>
      <c r="M1682" s="237">
        <f>G1682*(1+L1682/100)</f>
        <v>0</v>
      </c>
      <c r="N1682" s="235">
        <v>0</v>
      </c>
      <c r="O1682" s="235">
        <f>ROUND(E1682*N1682,2)</f>
        <v>0</v>
      </c>
      <c r="P1682" s="235">
        <v>0</v>
      </c>
      <c r="Q1682" s="235">
        <f>ROUND(E1682*P1682,2)</f>
        <v>0</v>
      </c>
      <c r="R1682" s="237"/>
      <c r="S1682" s="237" t="s">
        <v>313</v>
      </c>
      <c r="T1682" s="238" t="s">
        <v>303</v>
      </c>
      <c r="U1682" s="220">
        <v>0</v>
      </c>
      <c r="V1682" s="220">
        <f>ROUND(E1682*U1682,2)</f>
        <v>0</v>
      </c>
      <c r="W1682" s="220"/>
      <c r="X1682" s="220" t="s">
        <v>314</v>
      </c>
      <c r="Y1682" s="220" t="s">
        <v>305</v>
      </c>
      <c r="Z1682" s="210"/>
      <c r="AA1682" s="210"/>
      <c r="AB1682" s="210"/>
      <c r="AC1682" s="210"/>
      <c r="AD1682" s="210"/>
      <c r="AE1682" s="210"/>
      <c r="AF1682" s="210"/>
      <c r="AG1682" s="210" t="s">
        <v>315</v>
      </c>
      <c r="AH1682" s="210"/>
      <c r="AI1682" s="210"/>
      <c r="AJ1682" s="210"/>
      <c r="AK1682" s="210"/>
      <c r="AL1682" s="210"/>
      <c r="AM1682" s="210"/>
      <c r="AN1682" s="210"/>
      <c r="AO1682" s="210"/>
      <c r="AP1682" s="210"/>
      <c r="AQ1682" s="210"/>
      <c r="AR1682" s="210"/>
      <c r="AS1682" s="210"/>
      <c r="AT1682" s="210"/>
      <c r="AU1682" s="210"/>
      <c r="AV1682" s="210"/>
      <c r="AW1682" s="210"/>
      <c r="AX1682" s="210"/>
      <c r="AY1682" s="210"/>
      <c r="AZ1682" s="210"/>
      <c r="BA1682" s="210"/>
      <c r="BB1682" s="210"/>
      <c r="BC1682" s="210"/>
      <c r="BD1682" s="210"/>
      <c r="BE1682" s="210"/>
      <c r="BF1682" s="210"/>
      <c r="BG1682" s="210"/>
      <c r="BH1682" s="210"/>
    </row>
    <row r="1683" spans="1:60" outlineLevel="2" x14ac:dyDescent="0.2">
      <c r="A1683" s="217"/>
      <c r="B1683" s="218"/>
      <c r="C1683" s="251" t="s">
        <v>1637</v>
      </c>
      <c r="D1683" s="247"/>
      <c r="E1683" s="247"/>
      <c r="F1683" s="247"/>
      <c r="G1683" s="247"/>
      <c r="H1683" s="220"/>
      <c r="I1683" s="220"/>
      <c r="J1683" s="220"/>
      <c r="K1683" s="220"/>
      <c r="L1683" s="220"/>
      <c r="M1683" s="220"/>
      <c r="N1683" s="219"/>
      <c r="O1683" s="219"/>
      <c r="P1683" s="219"/>
      <c r="Q1683" s="219"/>
      <c r="R1683" s="220"/>
      <c r="S1683" s="220"/>
      <c r="T1683" s="220"/>
      <c r="U1683" s="220"/>
      <c r="V1683" s="220"/>
      <c r="W1683" s="220"/>
      <c r="X1683" s="220"/>
      <c r="Y1683" s="220"/>
      <c r="Z1683" s="210"/>
      <c r="AA1683" s="210"/>
      <c r="AB1683" s="210"/>
      <c r="AC1683" s="210"/>
      <c r="AD1683" s="210"/>
      <c r="AE1683" s="210"/>
      <c r="AF1683" s="210"/>
      <c r="AG1683" s="210" t="s">
        <v>317</v>
      </c>
      <c r="AH1683" s="210"/>
      <c r="AI1683" s="210"/>
      <c r="AJ1683" s="210"/>
      <c r="AK1683" s="210"/>
      <c r="AL1683" s="210"/>
      <c r="AM1683" s="210"/>
      <c r="AN1683" s="210"/>
      <c r="AO1683" s="210"/>
      <c r="AP1683" s="210"/>
      <c r="AQ1683" s="210"/>
      <c r="AR1683" s="210"/>
      <c r="AS1683" s="210"/>
      <c r="AT1683" s="210"/>
      <c r="AU1683" s="210"/>
      <c r="AV1683" s="210"/>
      <c r="AW1683" s="210"/>
      <c r="AX1683" s="210"/>
      <c r="AY1683" s="210"/>
      <c r="AZ1683" s="210"/>
      <c r="BA1683" s="210"/>
      <c r="BB1683" s="210"/>
      <c r="BC1683" s="210"/>
      <c r="BD1683" s="210"/>
      <c r="BE1683" s="210"/>
      <c r="BF1683" s="210"/>
      <c r="BG1683" s="210"/>
      <c r="BH1683" s="210"/>
    </row>
    <row r="1684" spans="1:60" outlineLevel="2" x14ac:dyDescent="0.2">
      <c r="A1684" s="217"/>
      <c r="B1684" s="218"/>
      <c r="C1684" s="265" t="s">
        <v>1645</v>
      </c>
      <c r="D1684" s="255"/>
      <c r="E1684" s="256">
        <v>1.64</v>
      </c>
      <c r="F1684" s="220"/>
      <c r="G1684" s="220"/>
      <c r="H1684" s="220"/>
      <c r="I1684" s="220"/>
      <c r="J1684" s="220"/>
      <c r="K1684" s="220"/>
      <c r="L1684" s="220"/>
      <c r="M1684" s="220"/>
      <c r="N1684" s="219"/>
      <c r="O1684" s="219"/>
      <c r="P1684" s="219"/>
      <c r="Q1684" s="219"/>
      <c r="R1684" s="220"/>
      <c r="S1684" s="220"/>
      <c r="T1684" s="220"/>
      <c r="U1684" s="220"/>
      <c r="V1684" s="220"/>
      <c r="W1684" s="220"/>
      <c r="X1684" s="220"/>
      <c r="Y1684" s="220"/>
      <c r="Z1684" s="210"/>
      <c r="AA1684" s="210"/>
      <c r="AB1684" s="210"/>
      <c r="AC1684" s="210"/>
      <c r="AD1684" s="210"/>
      <c r="AE1684" s="210"/>
      <c r="AF1684" s="210"/>
      <c r="AG1684" s="210" t="s">
        <v>356</v>
      </c>
      <c r="AH1684" s="210">
        <v>0</v>
      </c>
      <c r="AI1684" s="210"/>
      <c r="AJ1684" s="210"/>
      <c r="AK1684" s="210"/>
      <c r="AL1684" s="210"/>
      <c r="AM1684" s="210"/>
      <c r="AN1684" s="210"/>
      <c r="AO1684" s="210"/>
      <c r="AP1684" s="210"/>
      <c r="AQ1684" s="210"/>
      <c r="AR1684" s="210"/>
      <c r="AS1684" s="210"/>
      <c r="AT1684" s="210"/>
      <c r="AU1684" s="210"/>
      <c r="AV1684" s="210"/>
      <c r="AW1684" s="210"/>
      <c r="AX1684" s="210"/>
      <c r="AY1684" s="210"/>
      <c r="AZ1684" s="210"/>
      <c r="BA1684" s="210"/>
      <c r="BB1684" s="210"/>
      <c r="BC1684" s="210"/>
      <c r="BD1684" s="210"/>
      <c r="BE1684" s="210"/>
      <c r="BF1684" s="210"/>
      <c r="BG1684" s="210"/>
      <c r="BH1684" s="210"/>
    </row>
    <row r="1685" spans="1:60" ht="22.5" outlineLevel="1" x14ac:dyDescent="0.2">
      <c r="A1685" s="232">
        <v>235</v>
      </c>
      <c r="B1685" s="233" t="s">
        <v>1646</v>
      </c>
      <c r="C1685" s="250" t="s">
        <v>1647</v>
      </c>
      <c r="D1685" s="234" t="s">
        <v>537</v>
      </c>
      <c r="E1685" s="235">
        <v>36.225000000000001</v>
      </c>
      <c r="F1685" s="236"/>
      <c r="G1685" s="237">
        <f>ROUND(E1685*F1685,2)</f>
        <v>0</v>
      </c>
      <c r="H1685" s="236"/>
      <c r="I1685" s="237">
        <f>ROUND(E1685*H1685,2)</f>
        <v>0</v>
      </c>
      <c r="J1685" s="236"/>
      <c r="K1685" s="237">
        <f>ROUND(E1685*J1685,2)</f>
        <v>0</v>
      </c>
      <c r="L1685" s="237">
        <v>21</v>
      </c>
      <c r="M1685" s="237">
        <f>G1685*(1+L1685/100)</f>
        <v>0</v>
      </c>
      <c r="N1685" s="235">
        <v>0</v>
      </c>
      <c r="O1685" s="235">
        <f>ROUND(E1685*N1685,2)</f>
        <v>0</v>
      </c>
      <c r="P1685" s="235">
        <v>0</v>
      </c>
      <c r="Q1685" s="235">
        <f>ROUND(E1685*P1685,2)</f>
        <v>0</v>
      </c>
      <c r="R1685" s="237"/>
      <c r="S1685" s="237" t="s">
        <v>313</v>
      </c>
      <c r="T1685" s="238" t="s">
        <v>303</v>
      </c>
      <c r="U1685" s="220">
        <v>0</v>
      </c>
      <c r="V1685" s="220">
        <f>ROUND(E1685*U1685,2)</f>
        <v>0</v>
      </c>
      <c r="W1685" s="220"/>
      <c r="X1685" s="220" t="s">
        <v>314</v>
      </c>
      <c r="Y1685" s="220" t="s">
        <v>305</v>
      </c>
      <c r="Z1685" s="210"/>
      <c r="AA1685" s="210"/>
      <c r="AB1685" s="210"/>
      <c r="AC1685" s="210"/>
      <c r="AD1685" s="210"/>
      <c r="AE1685" s="210"/>
      <c r="AF1685" s="210"/>
      <c r="AG1685" s="210" t="s">
        <v>315</v>
      </c>
      <c r="AH1685" s="210"/>
      <c r="AI1685" s="210"/>
      <c r="AJ1685" s="210"/>
      <c r="AK1685" s="210"/>
      <c r="AL1685" s="210"/>
      <c r="AM1685" s="210"/>
      <c r="AN1685" s="210"/>
      <c r="AO1685" s="210"/>
      <c r="AP1685" s="210"/>
      <c r="AQ1685" s="210"/>
      <c r="AR1685" s="210"/>
      <c r="AS1685" s="210"/>
      <c r="AT1685" s="210"/>
      <c r="AU1685" s="210"/>
      <c r="AV1685" s="210"/>
      <c r="AW1685" s="210"/>
      <c r="AX1685" s="210"/>
      <c r="AY1685" s="210"/>
      <c r="AZ1685" s="210"/>
      <c r="BA1685" s="210"/>
      <c r="BB1685" s="210"/>
      <c r="BC1685" s="210"/>
      <c r="BD1685" s="210"/>
      <c r="BE1685" s="210"/>
      <c r="BF1685" s="210"/>
      <c r="BG1685" s="210"/>
      <c r="BH1685" s="210"/>
    </row>
    <row r="1686" spans="1:60" outlineLevel="2" x14ac:dyDescent="0.2">
      <c r="A1686" s="217"/>
      <c r="B1686" s="218"/>
      <c r="C1686" s="251" t="s">
        <v>1637</v>
      </c>
      <c r="D1686" s="247"/>
      <c r="E1686" s="247"/>
      <c r="F1686" s="247"/>
      <c r="G1686" s="247"/>
      <c r="H1686" s="220"/>
      <c r="I1686" s="220"/>
      <c r="J1686" s="220"/>
      <c r="K1686" s="220"/>
      <c r="L1686" s="220"/>
      <c r="M1686" s="220"/>
      <c r="N1686" s="219"/>
      <c r="O1686" s="219"/>
      <c r="P1686" s="219"/>
      <c r="Q1686" s="219"/>
      <c r="R1686" s="220"/>
      <c r="S1686" s="220"/>
      <c r="T1686" s="220"/>
      <c r="U1686" s="220"/>
      <c r="V1686" s="220"/>
      <c r="W1686" s="220"/>
      <c r="X1686" s="220"/>
      <c r="Y1686" s="220"/>
      <c r="Z1686" s="210"/>
      <c r="AA1686" s="210"/>
      <c r="AB1686" s="210"/>
      <c r="AC1686" s="210"/>
      <c r="AD1686" s="210"/>
      <c r="AE1686" s="210"/>
      <c r="AF1686" s="210"/>
      <c r="AG1686" s="210" t="s">
        <v>317</v>
      </c>
      <c r="AH1686" s="210"/>
      <c r="AI1686" s="210"/>
      <c r="AJ1686" s="210"/>
      <c r="AK1686" s="210"/>
      <c r="AL1686" s="210"/>
      <c r="AM1686" s="210"/>
      <c r="AN1686" s="210"/>
      <c r="AO1686" s="210"/>
      <c r="AP1686" s="210"/>
      <c r="AQ1686" s="210"/>
      <c r="AR1686" s="210"/>
      <c r="AS1686" s="210"/>
      <c r="AT1686" s="210"/>
      <c r="AU1686" s="210"/>
      <c r="AV1686" s="210"/>
      <c r="AW1686" s="210"/>
      <c r="AX1686" s="210"/>
      <c r="AY1686" s="210"/>
      <c r="AZ1686" s="210"/>
      <c r="BA1686" s="210"/>
      <c r="BB1686" s="210"/>
      <c r="BC1686" s="210"/>
      <c r="BD1686" s="210"/>
      <c r="BE1686" s="210"/>
      <c r="BF1686" s="210"/>
      <c r="BG1686" s="210"/>
      <c r="BH1686" s="210"/>
    </row>
    <row r="1687" spans="1:60" outlineLevel="2" x14ac:dyDescent="0.2">
      <c r="A1687" s="217"/>
      <c r="B1687" s="218"/>
      <c r="C1687" s="265" t="s">
        <v>1648</v>
      </c>
      <c r="D1687" s="255"/>
      <c r="E1687" s="256">
        <v>24.55</v>
      </c>
      <c r="F1687" s="220"/>
      <c r="G1687" s="220"/>
      <c r="H1687" s="220"/>
      <c r="I1687" s="220"/>
      <c r="J1687" s="220"/>
      <c r="K1687" s="220"/>
      <c r="L1687" s="220"/>
      <c r="M1687" s="220"/>
      <c r="N1687" s="219"/>
      <c r="O1687" s="219"/>
      <c r="P1687" s="219"/>
      <c r="Q1687" s="219"/>
      <c r="R1687" s="220"/>
      <c r="S1687" s="220"/>
      <c r="T1687" s="220"/>
      <c r="U1687" s="220"/>
      <c r="V1687" s="220"/>
      <c r="W1687" s="220"/>
      <c r="X1687" s="220"/>
      <c r="Y1687" s="220"/>
      <c r="Z1687" s="210"/>
      <c r="AA1687" s="210"/>
      <c r="AB1687" s="210"/>
      <c r="AC1687" s="210"/>
      <c r="AD1687" s="210"/>
      <c r="AE1687" s="210"/>
      <c r="AF1687" s="210"/>
      <c r="AG1687" s="210" t="s">
        <v>356</v>
      </c>
      <c r="AH1687" s="210">
        <v>0</v>
      </c>
      <c r="AI1687" s="210"/>
      <c r="AJ1687" s="210"/>
      <c r="AK1687" s="210"/>
      <c r="AL1687" s="210"/>
      <c r="AM1687" s="210"/>
      <c r="AN1687" s="210"/>
      <c r="AO1687" s="210"/>
      <c r="AP1687" s="210"/>
      <c r="AQ1687" s="210"/>
      <c r="AR1687" s="210"/>
      <c r="AS1687" s="210"/>
      <c r="AT1687" s="210"/>
      <c r="AU1687" s="210"/>
      <c r="AV1687" s="210"/>
      <c r="AW1687" s="210"/>
      <c r="AX1687" s="210"/>
      <c r="AY1687" s="210"/>
      <c r="AZ1687" s="210"/>
      <c r="BA1687" s="210"/>
      <c r="BB1687" s="210"/>
      <c r="BC1687" s="210"/>
      <c r="BD1687" s="210"/>
      <c r="BE1687" s="210"/>
      <c r="BF1687" s="210"/>
      <c r="BG1687" s="210"/>
      <c r="BH1687" s="210"/>
    </row>
    <row r="1688" spans="1:60" outlineLevel="3" x14ac:dyDescent="0.2">
      <c r="A1688" s="217"/>
      <c r="B1688" s="218"/>
      <c r="C1688" s="265" t="s">
        <v>1649</v>
      </c>
      <c r="D1688" s="255"/>
      <c r="E1688" s="256">
        <v>3.22</v>
      </c>
      <c r="F1688" s="220"/>
      <c r="G1688" s="220"/>
      <c r="H1688" s="220"/>
      <c r="I1688" s="220"/>
      <c r="J1688" s="220"/>
      <c r="K1688" s="220"/>
      <c r="L1688" s="220"/>
      <c r="M1688" s="220"/>
      <c r="N1688" s="219"/>
      <c r="O1688" s="219"/>
      <c r="P1688" s="219"/>
      <c r="Q1688" s="219"/>
      <c r="R1688" s="220"/>
      <c r="S1688" s="220"/>
      <c r="T1688" s="220"/>
      <c r="U1688" s="220"/>
      <c r="V1688" s="220"/>
      <c r="W1688" s="220"/>
      <c r="X1688" s="220"/>
      <c r="Y1688" s="220"/>
      <c r="Z1688" s="210"/>
      <c r="AA1688" s="210"/>
      <c r="AB1688" s="210"/>
      <c r="AC1688" s="210"/>
      <c r="AD1688" s="210"/>
      <c r="AE1688" s="210"/>
      <c r="AF1688" s="210"/>
      <c r="AG1688" s="210" t="s">
        <v>356</v>
      </c>
      <c r="AH1688" s="210">
        <v>0</v>
      </c>
      <c r="AI1688" s="210"/>
      <c r="AJ1688" s="210"/>
      <c r="AK1688" s="210"/>
      <c r="AL1688" s="210"/>
      <c r="AM1688" s="210"/>
      <c r="AN1688" s="210"/>
      <c r="AO1688" s="210"/>
      <c r="AP1688" s="210"/>
      <c r="AQ1688" s="210"/>
      <c r="AR1688" s="210"/>
      <c r="AS1688" s="210"/>
      <c r="AT1688" s="210"/>
      <c r="AU1688" s="210"/>
      <c r="AV1688" s="210"/>
      <c r="AW1688" s="210"/>
      <c r="AX1688" s="210"/>
      <c r="AY1688" s="210"/>
      <c r="AZ1688" s="210"/>
      <c r="BA1688" s="210"/>
      <c r="BB1688" s="210"/>
      <c r="BC1688" s="210"/>
      <c r="BD1688" s="210"/>
      <c r="BE1688" s="210"/>
      <c r="BF1688" s="210"/>
      <c r="BG1688" s="210"/>
      <c r="BH1688" s="210"/>
    </row>
    <row r="1689" spans="1:60" outlineLevel="3" x14ac:dyDescent="0.2">
      <c r="A1689" s="217"/>
      <c r="B1689" s="218"/>
      <c r="C1689" s="265" t="s">
        <v>1650</v>
      </c>
      <c r="D1689" s="255"/>
      <c r="E1689" s="256">
        <v>1.0549999999999999</v>
      </c>
      <c r="F1689" s="220"/>
      <c r="G1689" s="220"/>
      <c r="H1689" s="220"/>
      <c r="I1689" s="220"/>
      <c r="J1689" s="220"/>
      <c r="K1689" s="220"/>
      <c r="L1689" s="220"/>
      <c r="M1689" s="220"/>
      <c r="N1689" s="219"/>
      <c r="O1689" s="219"/>
      <c r="P1689" s="219"/>
      <c r="Q1689" s="219"/>
      <c r="R1689" s="220"/>
      <c r="S1689" s="220"/>
      <c r="T1689" s="220"/>
      <c r="U1689" s="220"/>
      <c r="V1689" s="220"/>
      <c r="W1689" s="220"/>
      <c r="X1689" s="220"/>
      <c r="Y1689" s="220"/>
      <c r="Z1689" s="210"/>
      <c r="AA1689" s="210"/>
      <c r="AB1689" s="210"/>
      <c r="AC1689" s="210"/>
      <c r="AD1689" s="210"/>
      <c r="AE1689" s="210"/>
      <c r="AF1689" s="210"/>
      <c r="AG1689" s="210" t="s">
        <v>356</v>
      </c>
      <c r="AH1689" s="210">
        <v>0</v>
      </c>
      <c r="AI1689" s="210"/>
      <c r="AJ1689" s="210"/>
      <c r="AK1689" s="210"/>
      <c r="AL1689" s="210"/>
      <c r="AM1689" s="210"/>
      <c r="AN1689" s="210"/>
      <c r="AO1689" s="210"/>
      <c r="AP1689" s="210"/>
      <c r="AQ1689" s="210"/>
      <c r="AR1689" s="210"/>
      <c r="AS1689" s="210"/>
      <c r="AT1689" s="210"/>
      <c r="AU1689" s="210"/>
      <c r="AV1689" s="210"/>
      <c r="AW1689" s="210"/>
      <c r="AX1689" s="210"/>
      <c r="AY1689" s="210"/>
      <c r="AZ1689" s="210"/>
      <c r="BA1689" s="210"/>
      <c r="BB1689" s="210"/>
      <c r="BC1689" s="210"/>
      <c r="BD1689" s="210"/>
      <c r="BE1689" s="210"/>
      <c r="BF1689" s="210"/>
      <c r="BG1689" s="210"/>
      <c r="BH1689" s="210"/>
    </row>
    <row r="1690" spans="1:60" outlineLevel="3" x14ac:dyDescent="0.2">
      <c r="A1690" s="217"/>
      <c r="B1690" s="218"/>
      <c r="C1690" s="265" t="s">
        <v>1651</v>
      </c>
      <c r="D1690" s="255"/>
      <c r="E1690" s="256">
        <v>2.78</v>
      </c>
      <c r="F1690" s="220"/>
      <c r="G1690" s="220"/>
      <c r="H1690" s="220"/>
      <c r="I1690" s="220"/>
      <c r="J1690" s="220"/>
      <c r="K1690" s="220"/>
      <c r="L1690" s="220"/>
      <c r="M1690" s="220"/>
      <c r="N1690" s="219"/>
      <c r="O1690" s="219"/>
      <c r="P1690" s="219"/>
      <c r="Q1690" s="219"/>
      <c r="R1690" s="220"/>
      <c r="S1690" s="220"/>
      <c r="T1690" s="220"/>
      <c r="U1690" s="220"/>
      <c r="V1690" s="220"/>
      <c r="W1690" s="220"/>
      <c r="X1690" s="220"/>
      <c r="Y1690" s="220"/>
      <c r="Z1690" s="210"/>
      <c r="AA1690" s="210"/>
      <c r="AB1690" s="210"/>
      <c r="AC1690" s="210"/>
      <c r="AD1690" s="210"/>
      <c r="AE1690" s="210"/>
      <c r="AF1690" s="210"/>
      <c r="AG1690" s="210" t="s">
        <v>356</v>
      </c>
      <c r="AH1690" s="210">
        <v>0</v>
      </c>
      <c r="AI1690" s="210"/>
      <c r="AJ1690" s="210"/>
      <c r="AK1690" s="210"/>
      <c r="AL1690" s="210"/>
      <c r="AM1690" s="210"/>
      <c r="AN1690" s="210"/>
      <c r="AO1690" s="210"/>
      <c r="AP1690" s="210"/>
      <c r="AQ1690" s="210"/>
      <c r="AR1690" s="210"/>
      <c r="AS1690" s="210"/>
      <c r="AT1690" s="210"/>
      <c r="AU1690" s="210"/>
      <c r="AV1690" s="210"/>
      <c r="AW1690" s="210"/>
      <c r="AX1690" s="210"/>
      <c r="AY1690" s="210"/>
      <c r="AZ1690" s="210"/>
      <c r="BA1690" s="210"/>
      <c r="BB1690" s="210"/>
      <c r="BC1690" s="210"/>
      <c r="BD1690" s="210"/>
      <c r="BE1690" s="210"/>
      <c r="BF1690" s="210"/>
      <c r="BG1690" s="210"/>
      <c r="BH1690" s="210"/>
    </row>
    <row r="1691" spans="1:60" outlineLevel="3" x14ac:dyDescent="0.2">
      <c r="A1691" s="217"/>
      <c r="B1691" s="218"/>
      <c r="C1691" s="265" t="s">
        <v>1652</v>
      </c>
      <c r="D1691" s="255"/>
      <c r="E1691" s="256">
        <v>3.12</v>
      </c>
      <c r="F1691" s="220"/>
      <c r="G1691" s="220"/>
      <c r="H1691" s="220"/>
      <c r="I1691" s="220"/>
      <c r="J1691" s="220"/>
      <c r="K1691" s="220"/>
      <c r="L1691" s="220"/>
      <c r="M1691" s="220"/>
      <c r="N1691" s="219"/>
      <c r="O1691" s="219"/>
      <c r="P1691" s="219"/>
      <c r="Q1691" s="219"/>
      <c r="R1691" s="220"/>
      <c r="S1691" s="220"/>
      <c r="T1691" s="220"/>
      <c r="U1691" s="220"/>
      <c r="V1691" s="220"/>
      <c r="W1691" s="220"/>
      <c r="X1691" s="220"/>
      <c r="Y1691" s="220"/>
      <c r="Z1691" s="210"/>
      <c r="AA1691" s="210"/>
      <c r="AB1691" s="210"/>
      <c r="AC1691" s="210"/>
      <c r="AD1691" s="210"/>
      <c r="AE1691" s="210"/>
      <c r="AF1691" s="210"/>
      <c r="AG1691" s="210" t="s">
        <v>356</v>
      </c>
      <c r="AH1691" s="210">
        <v>0</v>
      </c>
      <c r="AI1691" s="210"/>
      <c r="AJ1691" s="210"/>
      <c r="AK1691" s="210"/>
      <c r="AL1691" s="210"/>
      <c r="AM1691" s="210"/>
      <c r="AN1691" s="210"/>
      <c r="AO1691" s="210"/>
      <c r="AP1691" s="210"/>
      <c r="AQ1691" s="210"/>
      <c r="AR1691" s="210"/>
      <c r="AS1691" s="210"/>
      <c r="AT1691" s="210"/>
      <c r="AU1691" s="210"/>
      <c r="AV1691" s="210"/>
      <c r="AW1691" s="210"/>
      <c r="AX1691" s="210"/>
      <c r="AY1691" s="210"/>
      <c r="AZ1691" s="210"/>
      <c r="BA1691" s="210"/>
      <c r="BB1691" s="210"/>
      <c r="BC1691" s="210"/>
      <c r="BD1691" s="210"/>
      <c r="BE1691" s="210"/>
      <c r="BF1691" s="210"/>
      <c r="BG1691" s="210"/>
      <c r="BH1691" s="210"/>
    </row>
    <row r="1692" spans="1:60" outlineLevel="3" x14ac:dyDescent="0.2">
      <c r="A1692" s="217"/>
      <c r="B1692" s="218"/>
      <c r="C1692" s="265" t="s">
        <v>1653</v>
      </c>
      <c r="D1692" s="255"/>
      <c r="E1692" s="256">
        <v>1.5</v>
      </c>
      <c r="F1692" s="220"/>
      <c r="G1692" s="220"/>
      <c r="H1692" s="220"/>
      <c r="I1692" s="220"/>
      <c r="J1692" s="220"/>
      <c r="K1692" s="220"/>
      <c r="L1692" s="220"/>
      <c r="M1692" s="220"/>
      <c r="N1692" s="219"/>
      <c r="O1692" s="219"/>
      <c r="P1692" s="219"/>
      <c r="Q1692" s="219"/>
      <c r="R1692" s="220"/>
      <c r="S1692" s="220"/>
      <c r="T1692" s="220"/>
      <c r="U1692" s="220"/>
      <c r="V1692" s="220"/>
      <c r="W1692" s="220"/>
      <c r="X1692" s="220"/>
      <c r="Y1692" s="220"/>
      <c r="Z1692" s="210"/>
      <c r="AA1692" s="210"/>
      <c r="AB1692" s="210"/>
      <c r="AC1692" s="210"/>
      <c r="AD1692" s="210"/>
      <c r="AE1692" s="210"/>
      <c r="AF1692" s="210"/>
      <c r="AG1692" s="210" t="s">
        <v>356</v>
      </c>
      <c r="AH1692" s="210">
        <v>0</v>
      </c>
      <c r="AI1692" s="210"/>
      <c r="AJ1692" s="210"/>
      <c r="AK1692" s="210"/>
      <c r="AL1692" s="210"/>
      <c r="AM1692" s="210"/>
      <c r="AN1692" s="210"/>
      <c r="AO1692" s="210"/>
      <c r="AP1692" s="210"/>
      <c r="AQ1692" s="210"/>
      <c r="AR1692" s="210"/>
      <c r="AS1692" s="210"/>
      <c r="AT1692" s="210"/>
      <c r="AU1692" s="210"/>
      <c r="AV1692" s="210"/>
      <c r="AW1692" s="210"/>
      <c r="AX1692" s="210"/>
      <c r="AY1692" s="210"/>
      <c r="AZ1692" s="210"/>
      <c r="BA1692" s="210"/>
      <c r="BB1692" s="210"/>
      <c r="BC1692" s="210"/>
      <c r="BD1692" s="210"/>
      <c r="BE1692" s="210"/>
      <c r="BF1692" s="210"/>
      <c r="BG1692" s="210"/>
      <c r="BH1692" s="210"/>
    </row>
    <row r="1693" spans="1:60" ht="22.5" outlineLevel="1" x14ac:dyDescent="0.2">
      <c r="A1693" s="232">
        <v>236</v>
      </c>
      <c r="B1693" s="233" t="s">
        <v>1654</v>
      </c>
      <c r="C1693" s="250" t="s">
        <v>1647</v>
      </c>
      <c r="D1693" s="234" t="s">
        <v>537</v>
      </c>
      <c r="E1693" s="235">
        <v>34.475000000000001</v>
      </c>
      <c r="F1693" s="236"/>
      <c r="G1693" s="237">
        <f>ROUND(E1693*F1693,2)</f>
        <v>0</v>
      </c>
      <c r="H1693" s="236"/>
      <c r="I1693" s="237">
        <f>ROUND(E1693*H1693,2)</f>
        <v>0</v>
      </c>
      <c r="J1693" s="236"/>
      <c r="K1693" s="237">
        <f>ROUND(E1693*J1693,2)</f>
        <v>0</v>
      </c>
      <c r="L1693" s="237">
        <v>21</v>
      </c>
      <c r="M1693" s="237">
        <f>G1693*(1+L1693/100)</f>
        <v>0</v>
      </c>
      <c r="N1693" s="235">
        <v>0</v>
      </c>
      <c r="O1693" s="235">
        <f>ROUND(E1693*N1693,2)</f>
        <v>0</v>
      </c>
      <c r="P1693" s="235">
        <v>0</v>
      </c>
      <c r="Q1693" s="235">
        <f>ROUND(E1693*P1693,2)</f>
        <v>0</v>
      </c>
      <c r="R1693" s="237"/>
      <c r="S1693" s="237" t="s">
        <v>313</v>
      </c>
      <c r="T1693" s="238" t="s">
        <v>303</v>
      </c>
      <c r="U1693" s="220">
        <v>0</v>
      </c>
      <c r="V1693" s="220">
        <f>ROUND(E1693*U1693,2)</f>
        <v>0</v>
      </c>
      <c r="W1693" s="220"/>
      <c r="X1693" s="220" t="s">
        <v>314</v>
      </c>
      <c r="Y1693" s="220" t="s">
        <v>305</v>
      </c>
      <c r="Z1693" s="210"/>
      <c r="AA1693" s="210"/>
      <c r="AB1693" s="210"/>
      <c r="AC1693" s="210"/>
      <c r="AD1693" s="210"/>
      <c r="AE1693" s="210"/>
      <c r="AF1693" s="210"/>
      <c r="AG1693" s="210" t="s">
        <v>315</v>
      </c>
      <c r="AH1693" s="210"/>
      <c r="AI1693" s="210"/>
      <c r="AJ1693" s="210"/>
      <c r="AK1693" s="210"/>
      <c r="AL1693" s="210"/>
      <c r="AM1693" s="210"/>
      <c r="AN1693" s="210"/>
      <c r="AO1693" s="210"/>
      <c r="AP1693" s="210"/>
      <c r="AQ1693" s="210"/>
      <c r="AR1693" s="210"/>
      <c r="AS1693" s="210"/>
      <c r="AT1693" s="210"/>
      <c r="AU1693" s="210"/>
      <c r="AV1693" s="210"/>
      <c r="AW1693" s="210"/>
      <c r="AX1693" s="210"/>
      <c r="AY1693" s="210"/>
      <c r="AZ1693" s="210"/>
      <c r="BA1693" s="210"/>
      <c r="BB1693" s="210"/>
      <c r="BC1693" s="210"/>
      <c r="BD1693" s="210"/>
      <c r="BE1693" s="210"/>
      <c r="BF1693" s="210"/>
      <c r="BG1693" s="210"/>
      <c r="BH1693" s="210"/>
    </row>
    <row r="1694" spans="1:60" outlineLevel="2" x14ac:dyDescent="0.2">
      <c r="A1694" s="217"/>
      <c r="B1694" s="218"/>
      <c r="C1694" s="251" t="s">
        <v>1637</v>
      </c>
      <c r="D1694" s="247"/>
      <c r="E1694" s="247"/>
      <c r="F1694" s="247"/>
      <c r="G1694" s="247"/>
      <c r="H1694" s="220"/>
      <c r="I1694" s="220"/>
      <c r="J1694" s="220"/>
      <c r="K1694" s="220"/>
      <c r="L1694" s="220"/>
      <c r="M1694" s="220"/>
      <c r="N1694" s="219"/>
      <c r="O1694" s="219"/>
      <c r="P1694" s="219"/>
      <c r="Q1694" s="219"/>
      <c r="R1694" s="220"/>
      <c r="S1694" s="220"/>
      <c r="T1694" s="220"/>
      <c r="U1694" s="220"/>
      <c r="V1694" s="220"/>
      <c r="W1694" s="220"/>
      <c r="X1694" s="220"/>
      <c r="Y1694" s="220"/>
      <c r="Z1694" s="210"/>
      <c r="AA1694" s="210"/>
      <c r="AB1694" s="210"/>
      <c r="AC1694" s="210"/>
      <c r="AD1694" s="210"/>
      <c r="AE1694" s="210"/>
      <c r="AF1694" s="210"/>
      <c r="AG1694" s="210" t="s">
        <v>317</v>
      </c>
      <c r="AH1694" s="210"/>
      <c r="AI1694" s="210"/>
      <c r="AJ1694" s="210"/>
      <c r="AK1694" s="210"/>
      <c r="AL1694" s="210"/>
      <c r="AM1694" s="210"/>
      <c r="AN1694" s="210"/>
      <c r="AO1694" s="210"/>
      <c r="AP1694" s="210"/>
      <c r="AQ1694" s="210"/>
      <c r="AR1694" s="210"/>
      <c r="AS1694" s="210"/>
      <c r="AT1694" s="210"/>
      <c r="AU1694" s="210"/>
      <c r="AV1694" s="210"/>
      <c r="AW1694" s="210"/>
      <c r="AX1694" s="210"/>
      <c r="AY1694" s="210"/>
      <c r="AZ1694" s="210"/>
      <c r="BA1694" s="210"/>
      <c r="BB1694" s="210"/>
      <c r="BC1694" s="210"/>
      <c r="BD1694" s="210"/>
      <c r="BE1694" s="210"/>
      <c r="BF1694" s="210"/>
      <c r="BG1694" s="210"/>
      <c r="BH1694" s="210"/>
    </row>
    <row r="1695" spans="1:60" outlineLevel="2" x14ac:dyDescent="0.2">
      <c r="A1695" s="217"/>
      <c r="B1695" s="218"/>
      <c r="C1695" s="265" t="s">
        <v>1655</v>
      </c>
      <c r="D1695" s="255"/>
      <c r="E1695" s="256">
        <v>22.8</v>
      </c>
      <c r="F1695" s="220"/>
      <c r="G1695" s="220"/>
      <c r="H1695" s="220"/>
      <c r="I1695" s="220"/>
      <c r="J1695" s="220"/>
      <c r="K1695" s="220"/>
      <c r="L1695" s="220"/>
      <c r="M1695" s="220"/>
      <c r="N1695" s="219"/>
      <c r="O1695" s="219"/>
      <c r="P1695" s="219"/>
      <c r="Q1695" s="219"/>
      <c r="R1695" s="220"/>
      <c r="S1695" s="220"/>
      <c r="T1695" s="220"/>
      <c r="U1695" s="220"/>
      <c r="V1695" s="220"/>
      <c r="W1695" s="220"/>
      <c r="X1695" s="220"/>
      <c r="Y1695" s="220"/>
      <c r="Z1695" s="210"/>
      <c r="AA1695" s="210"/>
      <c r="AB1695" s="210"/>
      <c r="AC1695" s="210"/>
      <c r="AD1695" s="210"/>
      <c r="AE1695" s="210"/>
      <c r="AF1695" s="210"/>
      <c r="AG1695" s="210" t="s">
        <v>356</v>
      </c>
      <c r="AH1695" s="210">
        <v>0</v>
      </c>
      <c r="AI1695" s="210"/>
      <c r="AJ1695" s="210"/>
      <c r="AK1695" s="210"/>
      <c r="AL1695" s="210"/>
      <c r="AM1695" s="210"/>
      <c r="AN1695" s="210"/>
      <c r="AO1695" s="210"/>
      <c r="AP1695" s="210"/>
      <c r="AQ1695" s="210"/>
      <c r="AR1695" s="210"/>
      <c r="AS1695" s="210"/>
      <c r="AT1695" s="210"/>
      <c r="AU1695" s="210"/>
      <c r="AV1695" s="210"/>
      <c r="AW1695" s="210"/>
      <c r="AX1695" s="210"/>
      <c r="AY1695" s="210"/>
      <c r="AZ1695" s="210"/>
      <c r="BA1695" s="210"/>
      <c r="BB1695" s="210"/>
      <c r="BC1695" s="210"/>
      <c r="BD1695" s="210"/>
      <c r="BE1695" s="210"/>
      <c r="BF1695" s="210"/>
      <c r="BG1695" s="210"/>
      <c r="BH1695" s="210"/>
    </row>
    <row r="1696" spans="1:60" outlineLevel="3" x14ac:dyDescent="0.2">
      <c r="A1696" s="217"/>
      <c r="B1696" s="218"/>
      <c r="C1696" s="265" t="s">
        <v>1649</v>
      </c>
      <c r="D1696" s="255"/>
      <c r="E1696" s="256">
        <v>3.22</v>
      </c>
      <c r="F1696" s="220"/>
      <c r="G1696" s="220"/>
      <c r="H1696" s="220"/>
      <c r="I1696" s="220"/>
      <c r="J1696" s="220"/>
      <c r="K1696" s="220"/>
      <c r="L1696" s="220"/>
      <c r="M1696" s="220"/>
      <c r="N1696" s="219"/>
      <c r="O1696" s="219"/>
      <c r="P1696" s="219"/>
      <c r="Q1696" s="219"/>
      <c r="R1696" s="220"/>
      <c r="S1696" s="220"/>
      <c r="T1696" s="220"/>
      <c r="U1696" s="220"/>
      <c r="V1696" s="220"/>
      <c r="W1696" s="220"/>
      <c r="X1696" s="220"/>
      <c r="Y1696" s="220"/>
      <c r="Z1696" s="210"/>
      <c r="AA1696" s="210"/>
      <c r="AB1696" s="210"/>
      <c r="AC1696" s="210"/>
      <c r="AD1696" s="210"/>
      <c r="AE1696" s="210"/>
      <c r="AF1696" s="210"/>
      <c r="AG1696" s="210" t="s">
        <v>356</v>
      </c>
      <c r="AH1696" s="210">
        <v>0</v>
      </c>
      <c r="AI1696" s="210"/>
      <c r="AJ1696" s="210"/>
      <c r="AK1696" s="210"/>
      <c r="AL1696" s="210"/>
      <c r="AM1696" s="210"/>
      <c r="AN1696" s="210"/>
      <c r="AO1696" s="210"/>
      <c r="AP1696" s="210"/>
      <c r="AQ1696" s="210"/>
      <c r="AR1696" s="210"/>
      <c r="AS1696" s="210"/>
      <c r="AT1696" s="210"/>
      <c r="AU1696" s="210"/>
      <c r="AV1696" s="210"/>
      <c r="AW1696" s="210"/>
      <c r="AX1696" s="210"/>
      <c r="AY1696" s="210"/>
      <c r="AZ1696" s="210"/>
      <c r="BA1696" s="210"/>
      <c r="BB1696" s="210"/>
      <c r="BC1696" s="210"/>
      <c r="BD1696" s="210"/>
      <c r="BE1696" s="210"/>
      <c r="BF1696" s="210"/>
      <c r="BG1696" s="210"/>
      <c r="BH1696" s="210"/>
    </row>
    <row r="1697" spans="1:60" outlineLevel="3" x14ac:dyDescent="0.2">
      <c r="A1697" s="217"/>
      <c r="B1697" s="218"/>
      <c r="C1697" s="265" t="s">
        <v>1650</v>
      </c>
      <c r="D1697" s="255"/>
      <c r="E1697" s="256">
        <v>1.0549999999999999</v>
      </c>
      <c r="F1697" s="220"/>
      <c r="G1697" s="220"/>
      <c r="H1697" s="220"/>
      <c r="I1697" s="220"/>
      <c r="J1697" s="220"/>
      <c r="K1697" s="220"/>
      <c r="L1697" s="220"/>
      <c r="M1697" s="220"/>
      <c r="N1697" s="219"/>
      <c r="O1697" s="219"/>
      <c r="P1697" s="219"/>
      <c r="Q1697" s="219"/>
      <c r="R1697" s="220"/>
      <c r="S1697" s="220"/>
      <c r="T1697" s="220"/>
      <c r="U1697" s="220"/>
      <c r="V1697" s="220"/>
      <c r="W1697" s="220"/>
      <c r="X1697" s="220"/>
      <c r="Y1697" s="220"/>
      <c r="Z1697" s="210"/>
      <c r="AA1697" s="210"/>
      <c r="AB1697" s="210"/>
      <c r="AC1697" s="210"/>
      <c r="AD1697" s="210"/>
      <c r="AE1697" s="210"/>
      <c r="AF1697" s="210"/>
      <c r="AG1697" s="210" t="s">
        <v>356</v>
      </c>
      <c r="AH1697" s="210">
        <v>0</v>
      </c>
      <c r="AI1697" s="210"/>
      <c r="AJ1697" s="210"/>
      <c r="AK1697" s="210"/>
      <c r="AL1697" s="210"/>
      <c r="AM1697" s="210"/>
      <c r="AN1697" s="210"/>
      <c r="AO1697" s="210"/>
      <c r="AP1697" s="210"/>
      <c r="AQ1697" s="210"/>
      <c r="AR1697" s="210"/>
      <c r="AS1697" s="210"/>
      <c r="AT1697" s="210"/>
      <c r="AU1697" s="210"/>
      <c r="AV1697" s="210"/>
      <c r="AW1697" s="210"/>
      <c r="AX1697" s="210"/>
      <c r="AY1697" s="210"/>
      <c r="AZ1697" s="210"/>
      <c r="BA1697" s="210"/>
      <c r="BB1697" s="210"/>
      <c r="BC1697" s="210"/>
      <c r="BD1697" s="210"/>
      <c r="BE1697" s="210"/>
      <c r="BF1697" s="210"/>
      <c r="BG1697" s="210"/>
      <c r="BH1697" s="210"/>
    </row>
    <row r="1698" spans="1:60" outlineLevel="3" x14ac:dyDescent="0.2">
      <c r="A1698" s="217"/>
      <c r="B1698" s="218"/>
      <c r="C1698" s="265" t="s">
        <v>1651</v>
      </c>
      <c r="D1698" s="255"/>
      <c r="E1698" s="256">
        <v>2.78</v>
      </c>
      <c r="F1698" s="220"/>
      <c r="G1698" s="220"/>
      <c r="H1698" s="220"/>
      <c r="I1698" s="220"/>
      <c r="J1698" s="220"/>
      <c r="K1698" s="220"/>
      <c r="L1698" s="220"/>
      <c r="M1698" s="220"/>
      <c r="N1698" s="219"/>
      <c r="O1698" s="219"/>
      <c r="P1698" s="219"/>
      <c r="Q1698" s="219"/>
      <c r="R1698" s="220"/>
      <c r="S1698" s="220"/>
      <c r="T1698" s="220"/>
      <c r="U1698" s="220"/>
      <c r="V1698" s="220"/>
      <c r="W1698" s="220"/>
      <c r="X1698" s="220"/>
      <c r="Y1698" s="220"/>
      <c r="Z1698" s="210"/>
      <c r="AA1698" s="210"/>
      <c r="AB1698" s="210"/>
      <c r="AC1698" s="210"/>
      <c r="AD1698" s="210"/>
      <c r="AE1698" s="210"/>
      <c r="AF1698" s="210"/>
      <c r="AG1698" s="210" t="s">
        <v>356</v>
      </c>
      <c r="AH1698" s="210">
        <v>0</v>
      </c>
      <c r="AI1698" s="210"/>
      <c r="AJ1698" s="210"/>
      <c r="AK1698" s="210"/>
      <c r="AL1698" s="210"/>
      <c r="AM1698" s="210"/>
      <c r="AN1698" s="210"/>
      <c r="AO1698" s="210"/>
      <c r="AP1698" s="210"/>
      <c r="AQ1698" s="210"/>
      <c r="AR1698" s="210"/>
      <c r="AS1698" s="210"/>
      <c r="AT1698" s="210"/>
      <c r="AU1698" s="210"/>
      <c r="AV1698" s="210"/>
      <c r="AW1698" s="210"/>
      <c r="AX1698" s="210"/>
      <c r="AY1698" s="210"/>
      <c r="AZ1698" s="210"/>
      <c r="BA1698" s="210"/>
      <c r="BB1698" s="210"/>
      <c r="BC1698" s="210"/>
      <c r="BD1698" s="210"/>
      <c r="BE1698" s="210"/>
      <c r="BF1698" s="210"/>
      <c r="BG1698" s="210"/>
      <c r="BH1698" s="210"/>
    </row>
    <row r="1699" spans="1:60" outlineLevel="3" x14ac:dyDescent="0.2">
      <c r="A1699" s="217"/>
      <c r="B1699" s="218"/>
      <c r="C1699" s="265" t="s">
        <v>1652</v>
      </c>
      <c r="D1699" s="255"/>
      <c r="E1699" s="256">
        <v>3.12</v>
      </c>
      <c r="F1699" s="220"/>
      <c r="G1699" s="220"/>
      <c r="H1699" s="220"/>
      <c r="I1699" s="220"/>
      <c r="J1699" s="220"/>
      <c r="K1699" s="220"/>
      <c r="L1699" s="220"/>
      <c r="M1699" s="220"/>
      <c r="N1699" s="219"/>
      <c r="O1699" s="219"/>
      <c r="P1699" s="219"/>
      <c r="Q1699" s="219"/>
      <c r="R1699" s="220"/>
      <c r="S1699" s="220"/>
      <c r="T1699" s="220"/>
      <c r="U1699" s="220"/>
      <c r="V1699" s="220"/>
      <c r="W1699" s="220"/>
      <c r="X1699" s="220"/>
      <c r="Y1699" s="220"/>
      <c r="Z1699" s="210"/>
      <c r="AA1699" s="210"/>
      <c r="AB1699" s="210"/>
      <c r="AC1699" s="210"/>
      <c r="AD1699" s="210"/>
      <c r="AE1699" s="210"/>
      <c r="AF1699" s="210"/>
      <c r="AG1699" s="210" t="s">
        <v>356</v>
      </c>
      <c r="AH1699" s="210">
        <v>0</v>
      </c>
      <c r="AI1699" s="210"/>
      <c r="AJ1699" s="210"/>
      <c r="AK1699" s="210"/>
      <c r="AL1699" s="210"/>
      <c r="AM1699" s="210"/>
      <c r="AN1699" s="210"/>
      <c r="AO1699" s="210"/>
      <c r="AP1699" s="210"/>
      <c r="AQ1699" s="210"/>
      <c r="AR1699" s="210"/>
      <c r="AS1699" s="210"/>
      <c r="AT1699" s="210"/>
      <c r="AU1699" s="210"/>
      <c r="AV1699" s="210"/>
      <c r="AW1699" s="210"/>
      <c r="AX1699" s="210"/>
      <c r="AY1699" s="210"/>
      <c r="AZ1699" s="210"/>
      <c r="BA1699" s="210"/>
      <c r="BB1699" s="210"/>
      <c r="BC1699" s="210"/>
      <c r="BD1699" s="210"/>
      <c r="BE1699" s="210"/>
      <c r="BF1699" s="210"/>
      <c r="BG1699" s="210"/>
      <c r="BH1699" s="210"/>
    </row>
    <row r="1700" spans="1:60" outlineLevel="3" x14ac:dyDescent="0.2">
      <c r="A1700" s="217"/>
      <c r="B1700" s="218"/>
      <c r="C1700" s="265" t="s">
        <v>1653</v>
      </c>
      <c r="D1700" s="255"/>
      <c r="E1700" s="256">
        <v>1.5</v>
      </c>
      <c r="F1700" s="220"/>
      <c r="G1700" s="220"/>
      <c r="H1700" s="220"/>
      <c r="I1700" s="220"/>
      <c r="J1700" s="220"/>
      <c r="K1700" s="220"/>
      <c r="L1700" s="220"/>
      <c r="M1700" s="220"/>
      <c r="N1700" s="219"/>
      <c r="O1700" s="219"/>
      <c r="P1700" s="219"/>
      <c r="Q1700" s="219"/>
      <c r="R1700" s="220"/>
      <c r="S1700" s="220"/>
      <c r="T1700" s="220"/>
      <c r="U1700" s="220"/>
      <c r="V1700" s="220"/>
      <c r="W1700" s="220"/>
      <c r="X1700" s="220"/>
      <c r="Y1700" s="220"/>
      <c r="Z1700" s="210"/>
      <c r="AA1700" s="210"/>
      <c r="AB1700" s="210"/>
      <c r="AC1700" s="210"/>
      <c r="AD1700" s="210"/>
      <c r="AE1700" s="210"/>
      <c r="AF1700" s="210"/>
      <c r="AG1700" s="210" t="s">
        <v>356</v>
      </c>
      <c r="AH1700" s="210">
        <v>0</v>
      </c>
      <c r="AI1700" s="210"/>
      <c r="AJ1700" s="210"/>
      <c r="AK1700" s="210"/>
      <c r="AL1700" s="210"/>
      <c r="AM1700" s="210"/>
      <c r="AN1700" s="210"/>
      <c r="AO1700" s="210"/>
      <c r="AP1700" s="210"/>
      <c r="AQ1700" s="210"/>
      <c r="AR1700" s="210"/>
      <c r="AS1700" s="210"/>
      <c r="AT1700" s="210"/>
      <c r="AU1700" s="210"/>
      <c r="AV1700" s="210"/>
      <c r="AW1700" s="210"/>
      <c r="AX1700" s="210"/>
      <c r="AY1700" s="210"/>
      <c r="AZ1700" s="210"/>
      <c r="BA1700" s="210"/>
      <c r="BB1700" s="210"/>
      <c r="BC1700" s="210"/>
      <c r="BD1700" s="210"/>
      <c r="BE1700" s="210"/>
      <c r="BF1700" s="210"/>
      <c r="BG1700" s="210"/>
      <c r="BH1700" s="210"/>
    </row>
    <row r="1701" spans="1:60" outlineLevel="1" x14ac:dyDescent="0.2">
      <c r="A1701" s="232">
        <v>237</v>
      </c>
      <c r="B1701" s="233" t="s">
        <v>1656</v>
      </c>
      <c r="C1701" s="250" t="s">
        <v>1657</v>
      </c>
      <c r="D1701" s="234" t="s">
        <v>537</v>
      </c>
      <c r="E1701" s="235">
        <v>3.9950000000000001</v>
      </c>
      <c r="F1701" s="236"/>
      <c r="G1701" s="237">
        <f>ROUND(E1701*F1701,2)</f>
        <v>0</v>
      </c>
      <c r="H1701" s="236"/>
      <c r="I1701" s="237">
        <f>ROUND(E1701*H1701,2)</f>
        <v>0</v>
      </c>
      <c r="J1701" s="236"/>
      <c r="K1701" s="237">
        <f>ROUND(E1701*J1701,2)</f>
        <v>0</v>
      </c>
      <c r="L1701" s="237">
        <v>21</v>
      </c>
      <c r="M1701" s="237">
        <f>G1701*(1+L1701/100)</f>
        <v>0</v>
      </c>
      <c r="N1701" s="235">
        <v>0</v>
      </c>
      <c r="O1701" s="235">
        <f>ROUND(E1701*N1701,2)</f>
        <v>0</v>
      </c>
      <c r="P1701" s="235">
        <v>0</v>
      </c>
      <c r="Q1701" s="235">
        <f>ROUND(E1701*P1701,2)</f>
        <v>0</v>
      </c>
      <c r="R1701" s="237"/>
      <c r="S1701" s="237" t="s">
        <v>313</v>
      </c>
      <c r="T1701" s="238" t="s">
        <v>303</v>
      </c>
      <c r="U1701" s="220">
        <v>0</v>
      </c>
      <c r="V1701" s="220">
        <f>ROUND(E1701*U1701,2)</f>
        <v>0</v>
      </c>
      <c r="W1701" s="220"/>
      <c r="X1701" s="220" t="s">
        <v>314</v>
      </c>
      <c r="Y1701" s="220" t="s">
        <v>305</v>
      </c>
      <c r="Z1701" s="210"/>
      <c r="AA1701" s="210"/>
      <c r="AB1701" s="210"/>
      <c r="AC1701" s="210"/>
      <c r="AD1701" s="210"/>
      <c r="AE1701" s="210"/>
      <c r="AF1701" s="210"/>
      <c r="AG1701" s="210" t="s">
        <v>315</v>
      </c>
      <c r="AH1701" s="210"/>
      <c r="AI1701" s="210"/>
      <c r="AJ1701" s="210"/>
      <c r="AK1701" s="210"/>
      <c r="AL1701" s="210"/>
      <c r="AM1701" s="210"/>
      <c r="AN1701" s="210"/>
      <c r="AO1701" s="210"/>
      <c r="AP1701" s="210"/>
      <c r="AQ1701" s="210"/>
      <c r="AR1701" s="210"/>
      <c r="AS1701" s="210"/>
      <c r="AT1701" s="210"/>
      <c r="AU1701" s="210"/>
      <c r="AV1701" s="210"/>
      <c r="AW1701" s="210"/>
      <c r="AX1701" s="210"/>
      <c r="AY1701" s="210"/>
      <c r="AZ1701" s="210"/>
      <c r="BA1701" s="210"/>
      <c r="BB1701" s="210"/>
      <c r="BC1701" s="210"/>
      <c r="BD1701" s="210"/>
      <c r="BE1701" s="210"/>
      <c r="BF1701" s="210"/>
      <c r="BG1701" s="210"/>
      <c r="BH1701" s="210"/>
    </row>
    <row r="1702" spans="1:60" outlineLevel="2" x14ac:dyDescent="0.2">
      <c r="A1702" s="217"/>
      <c r="B1702" s="218"/>
      <c r="C1702" s="251" t="s">
        <v>1637</v>
      </c>
      <c r="D1702" s="247"/>
      <c r="E1702" s="247"/>
      <c r="F1702" s="247"/>
      <c r="G1702" s="247"/>
      <c r="H1702" s="220"/>
      <c r="I1702" s="220"/>
      <c r="J1702" s="220"/>
      <c r="K1702" s="220"/>
      <c r="L1702" s="220"/>
      <c r="M1702" s="220"/>
      <c r="N1702" s="219"/>
      <c r="O1702" s="219"/>
      <c r="P1702" s="219"/>
      <c r="Q1702" s="219"/>
      <c r="R1702" s="220"/>
      <c r="S1702" s="220"/>
      <c r="T1702" s="220"/>
      <c r="U1702" s="220"/>
      <c r="V1702" s="220"/>
      <c r="W1702" s="220"/>
      <c r="X1702" s="220"/>
      <c r="Y1702" s="220"/>
      <c r="Z1702" s="210"/>
      <c r="AA1702" s="210"/>
      <c r="AB1702" s="210"/>
      <c r="AC1702" s="210"/>
      <c r="AD1702" s="210"/>
      <c r="AE1702" s="210"/>
      <c r="AF1702" s="210"/>
      <c r="AG1702" s="210" t="s">
        <v>317</v>
      </c>
      <c r="AH1702" s="210"/>
      <c r="AI1702" s="210"/>
      <c r="AJ1702" s="210"/>
      <c r="AK1702" s="210"/>
      <c r="AL1702" s="210"/>
      <c r="AM1702" s="210"/>
      <c r="AN1702" s="210"/>
      <c r="AO1702" s="210"/>
      <c r="AP1702" s="210"/>
      <c r="AQ1702" s="210"/>
      <c r="AR1702" s="210"/>
      <c r="AS1702" s="210"/>
      <c r="AT1702" s="210"/>
      <c r="AU1702" s="210"/>
      <c r="AV1702" s="210"/>
      <c r="AW1702" s="210"/>
      <c r="AX1702" s="210"/>
      <c r="AY1702" s="210"/>
      <c r="AZ1702" s="210"/>
      <c r="BA1702" s="210"/>
      <c r="BB1702" s="210"/>
      <c r="BC1702" s="210"/>
      <c r="BD1702" s="210"/>
      <c r="BE1702" s="210"/>
      <c r="BF1702" s="210"/>
      <c r="BG1702" s="210"/>
      <c r="BH1702" s="210"/>
    </row>
    <row r="1703" spans="1:60" outlineLevel="2" x14ac:dyDescent="0.2">
      <c r="A1703" s="217"/>
      <c r="B1703" s="218"/>
      <c r="C1703" s="265" t="s">
        <v>1658</v>
      </c>
      <c r="D1703" s="255"/>
      <c r="E1703" s="256">
        <v>2</v>
      </c>
      <c r="F1703" s="220"/>
      <c r="G1703" s="220"/>
      <c r="H1703" s="220"/>
      <c r="I1703" s="220"/>
      <c r="J1703" s="220"/>
      <c r="K1703" s="220"/>
      <c r="L1703" s="220"/>
      <c r="M1703" s="220"/>
      <c r="N1703" s="219"/>
      <c r="O1703" s="219"/>
      <c r="P1703" s="219"/>
      <c r="Q1703" s="219"/>
      <c r="R1703" s="220"/>
      <c r="S1703" s="220"/>
      <c r="T1703" s="220"/>
      <c r="U1703" s="220"/>
      <c r="V1703" s="220"/>
      <c r="W1703" s="220"/>
      <c r="X1703" s="220"/>
      <c r="Y1703" s="220"/>
      <c r="Z1703" s="210"/>
      <c r="AA1703" s="210"/>
      <c r="AB1703" s="210"/>
      <c r="AC1703" s="210"/>
      <c r="AD1703" s="210"/>
      <c r="AE1703" s="210"/>
      <c r="AF1703" s="210"/>
      <c r="AG1703" s="210" t="s">
        <v>356</v>
      </c>
      <c r="AH1703" s="210">
        <v>0</v>
      </c>
      <c r="AI1703" s="210"/>
      <c r="AJ1703" s="210"/>
      <c r="AK1703" s="210"/>
      <c r="AL1703" s="210"/>
      <c r="AM1703" s="210"/>
      <c r="AN1703" s="210"/>
      <c r="AO1703" s="210"/>
      <c r="AP1703" s="210"/>
      <c r="AQ1703" s="210"/>
      <c r="AR1703" s="210"/>
      <c r="AS1703" s="210"/>
      <c r="AT1703" s="210"/>
      <c r="AU1703" s="210"/>
      <c r="AV1703" s="210"/>
      <c r="AW1703" s="210"/>
      <c r="AX1703" s="210"/>
      <c r="AY1703" s="210"/>
      <c r="AZ1703" s="210"/>
      <c r="BA1703" s="210"/>
      <c r="BB1703" s="210"/>
      <c r="BC1703" s="210"/>
      <c r="BD1703" s="210"/>
      <c r="BE1703" s="210"/>
      <c r="BF1703" s="210"/>
      <c r="BG1703" s="210"/>
      <c r="BH1703" s="210"/>
    </row>
    <row r="1704" spans="1:60" outlineLevel="3" x14ac:dyDescent="0.2">
      <c r="A1704" s="217"/>
      <c r="B1704" s="218"/>
      <c r="C1704" s="265" t="s">
        <v>1659</v>
      </c>
      <c r="D1704" s="255"/>
      <c r="E1704" s="256">
        <v>1.9950000000000001</v>
      </c>
      <c r="F1704" s="220"/>
      <c r="G1704" s="220"/>
      <c r="H1704" s="220"/>
      <c r="I1704" s="220"/>
      <c r="J1704" s="220"/>
      <c r="K1704" s="220"/>
      <c r="L1704" s="220"/>
      <c r="M1704" s="220"/>
      <c r="N1704" s="219"/>
      <c r="O1704" s="219"/>
      <c r="P1704" s="219"/>
      <c r="Q1704" s="219"/>
      <c r="R1704" s="220"/>
      <c r="S1704" s="220"/>
      <c r="T1704" s="220"/>
      <c r="U1704" s="220"/>
      <c r="V1704" s="220"/>
      <c r="W1704" s="220"/>
      <c r="X1704" s="220"/>
      <c r="Y1704" s="220"/>
      <c r="Z1704" s="210"/>
      <c r="AA1704" s="210"/>
      <c r="AB1704" s="210"/>
      <c r="AC1704" s="210"/>
      <c r="AD1704" s="210"/>
      <c r="AE1704" s="210"/>
      <c r="AF1704" s="210"/>
      <c r="AG1704" s="210" t="s">
        <v>356</v>
      </c>
      <c r="AH1704" s="210">
        <v>0</v>
      </c>
      <c r="AI1704" s="210"/>
      <c r="AJ1704" s="210"/>
      <c r="AK1704" s="210"/>
      <c r="AL1704" s="210"/>
      <c r="AM1704" s="210"/>
      <c r="AN1704" s="210"/>
      <c r="AO1704" s="210"/>
      <c r="AP1704" s="210"/>
      <c r="AQ1704" s="210"/>
      <c r="AR1704" s="210"/>
      <c r="AS1704" s="210"/>
      <c r="AT1704" s="210"/>
      <c r="AU1704" s="210"/>
      <c r="AV1704" s="210"/>
      <c r="AW1704" s="210"/>
      <c r="AX1704" s="210"/>
      <c r="AY1704" s="210"/>
      <c r="AZ1704" s="210"/>
      <c r="BA1704" s="210"/>
      <c r="BB1704" s="210"/>
      <c r="BC1704" s="210"/>
      <c r="BD1704" s="210"/>
      <c r="BE1704" s="210"/>
      <c r="BF1704" s="210"/>
      <c r="BG1704" s="210"/>
      <c r="BH1704" s="210"/>
    </row>
    <row r="1705" spans="1:60" outlineLevel="1" x14ac:dyDescent="0.2">
      <c r="A1705" s="232">
        <v>238</v>
      </c>
      <c r="B1705" s="233" t="s">
        <v>1660</v>
      </c>
      <c r="C1705" s="250" t="s">
        <v>1661</v>
      </c>
      <c r="D1705" s="234" t="s">
        <v>823</v>
      </c>
      <c r="E1705" s="235">
        <v>5</v>
      </c>
      <c r="F1705" s="236"/>
      <c r="G1705" s="237">
        <f>ROUND(E1705*F1705,2)</f>
        <v>0</v>
      </c>
      <c r="H1705" s="236"/>
      <c r="I1705" s="237">
        <f>ROUND(E1705*H1705,2)</f>
        <v>0</v>
      </c>
      <c r="J1705" s="236"/>
      <c r="K1705" s="237">
        <f>ROUND(E1705*J1705,2)</f>
        <v>0</v>
      </c>
      <c r="L1705" s="237">
        <v>21</v>
      </c>
      <c r="M1705" s="237">
        <f>G1705*(1+L1705/100)</f>
        <v>0</v>
      </c>
      <c r="N1705" s="235">
        <v>0</v>
      </c>
      <c r="O1705" s="235">
        <f>ROUND(E1705*N1705,2)</f>
        <v>0</v>
      </c>
      <c r="P1705" s="235">
        <v>0</v>
      </c>
      <c r="Q1705" s="235">
        <f>ROUND(E1705*P1705,2)</f>
        <v>0</v>
      </c>
      <c r="R1705" s="237"/>
      <c r="S1705" s="237" t="s">
        <v>313</v>
      </c>
      <c r="T1705" s="238" t="s">
        <v>303</v>
      </c>
      <c r="U1705" s="220">
        <v>0</v>
      </c>
      <c r="V1705" s="220">
        <f>ROUND(E1705*U1705,2)</f>
        <v>0</v>
      </c>
      <c r="W1705" s="220"/>
      <c r="X1705" s="220" t="s">
        <v>314</v>
      </c>
      <c r="Y1705" s="220" t="s">
        <v>305</v>
      </c>
      <c r="Z1705" s="210"/>
      <c r="AA1705" s="210"/>
      <c r="AB1705" s="210"/>
      <c r="AC1705" s="210"/>
      <c r="AD1705" s="210"/>
      <c r="AE1705" s="210"/>
      <c r="AF1705" s="210"/>
      <c r="AG1705" s="210" t="s">
        <v>315</v>
      </c>
      <c r="AH1705" s="210"/>
      <c r="AI1705" s="210"/>
      <c r="AJ1705" s="210"/>
      <c r="AK1705" s="210"/>
      <c r="AL1705" s="210"/>
      <c r="AM1705" s="210"/>
      <c r="AN1705" s="210"/>
      <c r="AO1705" s="210"/>
      <c r="AP1705" s="210"/>
      <c r="AQ1705" s="210"/>
      <c r="AR1705" s="210"/>
      <c r="AS1705" s="210"/>
      <c r="AT1705" s="210"/>
      <c r="AU1705" s="210"/>
      <c r="AV1705" s="210"/>
      <c r="AW1705" s="210"/>
      <c r="AX1705" s="210"/>
      <c r="AY1705" s="210"/>
      <c r="AZ1705" s="210"/>
      <c r="BA1705" s="210"/>
      <c r="BB1705" s="210"/>
      <c r="BC1705" s="210"/>
      <c r="BD1705" s="210"/>
      <c r="BE1705" s="210"/>
      <c r="BF1705" s="210"/>
      <c r="BG1705" s="210"/>
      <c r="BH1705" s="210"/>
    </row>
    <row r="1706" spans="1:60" outlineLevel="2" x14ac:dyDescent="0.2">
      <c r="A1706" s="217"/>
      <c r="B1706" s="218"/>
      <c r="C1706" s="251" t="s">
        <v>1637</v>
      </c>
      <c r="D1706" s="247"/>
      <c r="E1706" s="247"/>
      <c r="F1706" s="247"/>
      <c r="G1706" s="247"/>
      <c r="H1706" s="220"/>
      <c r="I1706" s="220"/>
      <c r="J1706" s="220"/>
      <c r="K1706" s="220"/>
      <c r="L1706" s="220"/>
      <c r="M1706" s="220"/>
      <c r="N1706" s="219"/>
      <c r="O1706" s="219"/>
      <c r="P1706" s="219"/>
      <c r="Q1706" s="219"/>
      <c r="R1706" s="220"/>
      <c r="S1706" s="220"/>
      <c r="T1706" s="220"/>
      <c r="U1706" s="220"/>
      <c r="V1706" s="220"/>
      <c r="W1706" s="220"/>
      <c r="X1706" s="220"/>
      <c r="Y1706" s="220"/>
      <c r="Z1706" s="210"/>
      <c r="AA1706" s="210"/>
      <c r="AB1706" s="210"/>
      <c r="AC1706" s="210"/>
      <c r="AD1706" s="210"/>
      <c r="AE1706" s="210"/>
      <c r="AF1706" s="210"/>
      <c r="AG1706" s="210" t="s">
        <v>317</v>
      </c>
      <c r="AH1706" s="210"/>
      <c r="AI1706" s="210"/>
      <c r="AJ1706" s="210"/>
      <c r="AK1706" s="210"/>
      <c r="AL1706" s="210"/>
      <c r="AM1706" s="210"/>
      <c r="AN1706" s="210"/>
      <c r="AO1706" s="210"/>
      <c r="AP1706" s="210"/>
      <c r="AQ1706" s="210"/>
      <c r="AR1706" s="210"/>
      <c r="AS1706" s="210"/>
      <c r="AT1706" s="210"/>
      <c r="AU1706" s="210"/>
      <c r="AV1706" s="210"/>
      <c r="AW1706" s="210"/>
      <c r="AX1706" s="210"/>
      <c r="AY1706" s="210"/>
      <c r="AZ1706" s="210"/>
      <c r="BA1706" s="210"/>
      <c r="BB1706" s="210"/>
      <c r="BC1706" s="210"/>
      <c r="BD1706" s="210"/>
      <c r="BE1706" s="210"/>
      <c r="BF1706" s="210"/>
      <c r="BG1706" s="210"/>
      <c r="BH1706" s="210"/>
    </row>
    <row r="1707" spans="1:60" outlineLevel="2" x14ac:dyDescent="0.2">
      <c r="A1707" s="217"/>
      <c r="B1707" s="218"/>
      <c r="C1707" s="265" t="s">
        <v>1662</v>
      </c>
      <c r="D1707" s="255"/>
      <c r="E1707" s="256">
        <v>5</v>
      </c>
      <c r="F1707" s="220"/>
      <c r="G1707" s="220"/>
      <c r="H1707" s="220"/>
      <c r="I1707" s="220"/>
      <c r="J1707" s="220"/>
      <c r="K1707" s="220"/>
      <c r="L1707" s="220"/>
      <c r="M1707" s="220"/>
      <c r="N1707" s="219"/>
      <c r="O1707" s="219"/>
      <c r="P1707" s="219"/>
      <c r="Q1707" s="219"/>
      <c r="R1707" s="220"/>
      <c r="S1707" s="220"/>
      <c r="T1707" s="220"/>
      <c r="U1707" s="220"/>
      <c r="V1707" s="220"/>
      <c r="W1707" s="220"/>
      <c r="X1707" s="220"/>
      <c r="Y1707" s="220"/>
      <c r="Z1707" s="210"/>
      <c r="AA1707" s="210"/>
      <c r="AB1707" s="210"/>
      <c r="AC1707" s="210"/>
      <c r="AD1707" s="210"/>
      <c r="AE1707" s="210"/>
      <c r="AF1707" s="210"/>
      <c r="AG1707" s="210" t="s">
        <v>356</v>
      </c>
      <c r="AH1707" s="210">
        <v>0</v>
      </c>
      <c r="AI1707" s="210"/>
      <c r="AJ1707" s="210"/>
      <c r="AK1707" s="210"/>
      <c r="AL1707" s="210"/>
      <c r="AM1707" s="210"/>
      <c r="AN1707" s="210"/>
      <c r="AO1707" s="210"/>
      <c r="AP1707" s="210"/>
      <c r="AQ1707" s="210"/>
      <c r="AR1707" s="210"/>
      <c r="AS1707" s="210"/>
      <c r="AT1707" s="210"/>
      <c r="AU1707" s="210"/>
      <c r="AV1707" s="210"/>
      <c r="AW1707" s="210"/>
      <c r="AX1707" s="210"/>
      <c r="AY1707" s="210"/>
      <c r="AZ1707" s="210"/>
      <c r="BA1707" s="210"/>
      <c r="BB1707" s="210"/>
      <c r="BC1707" s="210"/>
      <c r="BD1707" s="210"/>
      <c r="BE1707" s="210"/>
      <c r="BF1707" s="210"/>
      <c r="BG1707" s="210"/>
      <c r="BH1707" s="210"/>
    </row>
    <row r="1708" spans="1:60" outlineLevel="1" x14ac:dyDescent="0.2">
      <c r="A1708" s="232">
        <v>239</v>
      </c>
      <c r="B1708" s="233" t="s">
        <v>1663</v>
      </c>
      <c r="C1708" s="250" t="s">
        <v>1664</v>
      </c>
      <c r="D1708" s="234" t="s">
        <v>823</v>
      </c>
      <c r="E1708" s="235">
        <v>1</v>
      </c>
      <c r="F1708" s="236"/>
      <c r="G1708" s="237">
        <f>ROUND(E1708*F1708,2)</f>
        <v>0</v>
      </c>
      <c r="H1708" s="236"/>
      <c r="I1708" s="237">
        <f>ROUND(E1708*H1708,2)</f>
        <v>0</v>
      </c>
      <c r="J1708" s="236"/>
      <c r="K1708" s="237">
        <f>ROUND(E1708*J1708,2)</f>
        <v>0</v>
      </c>
      <c r="L1708" s="237">
        <v>21</v>
      </c>
      <c r="M1708" s="237">
        <f>G1708*(1+L1708/100)</f>
        <v>0</v>
      </c>
      <c r="N1708" s="235">
        <v>0</v>
      </c>
      <c r="O1708" s="235">
        <f>ROUND(E1708*N1708,2)</f>
        <v>0</v>
      </c>
      <c r="P1708" s="235">
        <v>0</v>
      </c>
      <c r="Q1708" s="235">
        <f>ROUND(E1708*P1708,2)</f>
        <v>0</v>
      </c>
      <c r="R1708" s="237"/>
      <c r="S1708" s="237" t="s">
        <v>313</v>
      </c>
      <c r="T1708" s="238" t="s">
        <v>303</v>
      </c>
      <c r="U1708" s="220">
        <v>0</v>
      </c>
      <c r="V1708" s="220">
        <f>ROUND(E1708*U1708,2)</f>
        <v>0</v>
      </c>
      <c r="W1708" s="220"/>
      <c r="X1708" s="220" t="s">
        <v>314</v>
      </c>
      <c r="Y1708" s="220" t="s">
        <v>305</v>
      </c>
      <c r="Z1708" s="210"/>
      <c r="AA1708" s="210"/>
      <c r="AB1708" s="210"/>
      <c r="AC1708" s="210"/>
      <c r="AD1708" s="210"/>
      <c r="AE1708" s="210"/>
      <c r="AF1708" s="210"/>
      <c r="AG1708" s="210" t="s">
        <v>315</v>
      </c>
      <c r="AH1708" s="210"/>
      <c r="AI1708" s="210"/>
      <c r="AJ1708" s="210"/>
      <c r="AK1708" s="210"/>
      <c r="AL1708" s="210"/>
      <c r="AM1708" s="210"/>
      <c r="AN1708" s="210"/>
      <c r="AO1708" s="210"/>
      <c r="AP1708" s="210"/>
      <c r="AQ1708" s="210"/>
      <c r="AR1708" s="210"/>
      <c r="AS1708" s="210"/>
      <c r="AT1708" s="210"/>
      <c r="AU1708" s="210"/>
      <c r="AV1708" s="210"/>
      <c r="AW1708" s="210"/>
      <c r="AX1708" s="210"/>
      <c r="AY1708" s="210"/>
      <c r="AZ1708" s="210"/>
      <c r="BA1708" s="210"/>
      <c r="BB1708" s="210"/>
      <c r="BC1708" s="210"/>
      <c r="BD1708" s="210"/>
      <c r="BE1708" s="210"/>
      <c r="BF1708" s="210"/>
      <c r="BG1708" s="210"/>
      <c r="BH1708" s="210"/>
    </row>
    <row r="1709" spans="1:60" outlineLevel="2" x14ac:dyDescent="0.2">
      <c r="A1709" s="217"/>
      <c r="B1709" s="218"/>
      <c r="C1709" s="251" t="s">
        <v>1637</v>
      </c>
      <c r="D1709" s="247"/>
      <c r="E1709" s="247"/>
      <c r="F1709" s="247"/>
      <c r="G1709" s="247"/>
      <c r="H1709" s="220"/>
      <c r="I1709" s="220"/>
      <c r="J1709" s="220"/>
      <c r="K1709" s="220"/>
      <c r="L1709" s="220"/>
      <c r="M1709" s="220"/>
      <c r="N1709" s="219"/>
      <c r="O1709" s="219"/>
      <c r="P1709" s="219"/>
      <c r="Q1709" s="219"/>
      <c r="R1709" s="220"/>
      <c r="S1709" s="220"/>
      <c r="T1709" s="220"/>
      <c r="U1709" s="220"/>
      <c r="V1709" s="220"/>
      <c r="W1709" s="220"/>
      <c r="X1709" s="220"/>
      <c r="Y1709" s="220"/>
      <c r="Z1709" s="210"/>
      <c r="AA1709" s="210"/>
      <c r="AB1709" s="210"/>
      <c r="AC1709" s="210"/>
      <c r="AD1709" s="210"/>
      <c r="AE1709" s="210"/>
      <c r="AF1709" s="210"/>
      <c r="AG1709" s="210" t="s">
        <v>317</v>
      </c>
      <c r="AH1709" s="210"/>
      <c r="AI1709" s="210"/>
      <c r="AJ1709" s="210"/>
      <c r="AK1709" s="210"/>
      <c r="AL1709" s="210"/>
      <c r="AM1709" s="210"/>
      <c r="AN1709" s="210"/>
      <c r="AO1709" s="210"/>
      <c r="AP1709" s="210"/>
      <c r="AQ1709" s="210"/>
      <c r="AR1709" s="210"/>
      <c r="AS1709" s="210"/>
      <c r="AT1709" s="210"/>
      <c r="AU1709" s="210"/>
      <c r="AV1709" s="210"/>
      <c r="AW1709" s="210"/>
      <c r="AX1709" s="210"/>
      <c r="AY1709" s="210"/>
      <c r="AZ1709" s="210"/>
      <c r="BA1709" s="210"/>
      <c r="BB1709" s="210"/>
      <c r="BC1709" s="210"/>
      <c r="BD1709" s="210"/>
      <c r="BE1709" s="210"/>
      <c r="BF1709" s="210"/>
      <c r="BG1709" s="210"/>
      <c r="BH1709" s="210"/>
    </row>
    <row r="1710" spans="1:60" outlineLevel="2" x14ac:dyDescent="0.2">
      <c r="A1710" s="217"/>
      <c r="B1710" s="218"/>
      <c r="C1710" s="265" t="s">
        <v>1665</v>
      </c>
      <c r="D1710" s="255"/>
      <c r="E1710" s="256">
        <v>1</v>
      </c>
      <c r="F1710" s="220"/>
      <c r="G1710" s="220"/>
      <c r="H1710" s="220"/>
      <c r="I1710" s="220"/>
      <c r="J1710" s="220"/>
      <c r="K1710" s="220"/>
      <c r="L1710" s="220"/>
      <c r="M1710" s="220"/>
      <c r="N1710" s="219"/>
      <c r="O1710" s="219"/>
      <c r="P1710" s="219"/>
      <c r="Q1710" s="219"/>
      <c r="R1710" s="220"/>
      <c r="S1710" s="220"/>
      <c r="T1710" s="220"/>
      <c r="U1710" s="220"/>
      <c r="V1710" s="220"/>
      <c r="W1710" s="220"/>
      <c r="X1710" s="220"/>
      <c r="Y1710" s="220"/>
      <c r="Z1710" s="210"/>
      <c r="AA1710" s="210"/>
      <c r="AB1710" s="210"/>
      <c r="AC1710" s="210"/>
      <c r="AD1710" s="210"/>
      <c r="AE1710" s="210"/>
      <c r="AF1710" s="210"/>
      <c r="AG1710" s="210" t="s">
        <v>356</v>
      </c>
      <c r="AH1710" s="210">
        <v>0</v>
      </c>
      <c r="AI1710" s="210"/>
      <c r="AJ1710" s="210"/>
      <c r="AK1710" s="210"/>
      <c r="AL1710" s="210"/>
      <c r="AM1710" s="210"/>
      <c r="AN1710" s="210"/>
      <c r="AO1710" s="210"/>
      <c r="AP1710" s="210"/>
      <c r="AQ1710" s="210"/>
      <c r="AR1710" s="210"/>
      <c r="AS1710" s="210"/>
      <c r="AT1710" s="210"/>
      <c r="AU1710" s="210"/>
      <c r="AV1710" s="210"/>
      <c r="AW1710" s="210"/>
      <c r="AX1710" s="210"/>
      <c r="AY1710" s="210"/>
      <c r="AZ1710" s="210"/>
      <c r="BA1710" s="210"/>
      <c r="BB1710" s="210"/>
      <c r="BC1710" s="210"/>
      <c r="BD1710" s="210"/>
      <c r="BE1710" s="210"/>
      <c r="BF1710" s="210"/>
      <c r="BG1710" s="210"/>
      <c r="BH1710" s="210"/>
    </row>
    <row r="1711" spans="1:60" outlineLevel="1" x14ac:dyDescent="0.2">
      <c r="A1711" s="232">
        <v>240</v>
      </c>
      <c r="B1711" s="233" t="s">
        <v>1666</v>
      </c>
      <c r="C1711" s="250" t="s">
        <v>1664</v>
      </c>
      <c r="D1711" s="234" t="s">
        <v>823</v>
      </c>
      <c r="E1711" s="235">
        <v>1</v>
      </c>
      <c r="F1711" s="236"/>
      <c r="G1711" s="237">
        <f>ROUND(E1711*F1711,2)</f>
        <v>0</v>
      </c>
      <c r="H1711" s="236"/>
      <c r="I1711" s="237">
        <f>ROUND(E1711*H1711,2)</f>
        <v>0</v>
      </c>
      <c r="J1711" s="236"/>
      <c r="K1711" s="237">
        <f>ROUND(E1711*J1711,2)</f>
        <v>0</v>
      </c>
      <c r="L1711" s="237">
        <v>21</v>
      </c>
      <c r="M1711" s="237">
        <f>G1711*(1+L1711/100)</f>
        <v>0</v>
      </c>
      <c r="N1711" s="235">
        <v>0</v>
      </c>
      <c r="O1711" s="235">
        <f>ROUND(E1711*N1711,2)</f>
        <v>0</v>
      </c>
      <c r="P1711" s="235">
        <v>0</v>
      </c>
      <c r="Q1711" s="235">
        <f>ROUND(E1711*P1711,2)</f>
        <v>0</v>
      </c>
      <c r="R1711" s="237"/>
      <c r="S1711" s="237" t="s">
        <v>313</v>
      </c>
      <c r="T1711" s="238" t="s">
        <v>303</v>
      </c>
      <c r="U1711" s="220">
        <v>0</v>
      </c>
      <c r="V1711" s="220">
        <f>ROUND(E1711*U1711,2)</f>
        <v>0</v>
      </c>
      <c r="W1711" s="220"/>
      <c r="X1711" s="220" t="s">
        <v>314</v>
      </c>
      <c r="Y1711" s="220" t="s">
        <v>305</v>
      </c>
      <c r="Z1711" s="210"/>
      <c r="AA1711" s="210"/>
      <c r="AB1711" s="210"/>
      <c r="AC1711" s="210"/>
      <c r="AD1711" s="210"/>
      <c r="AE1711" s="210"/>
      <c r="AF1711" s="210"/>
      <c r="AG1711" s="210" t="s">
        <v>315</v>
      </c>
      <c r="AH1711" s="210"/>
      <c r="AI1711" s="210"/>
      <c r="AJ1711" s="210"/>
      <c r="AK1711" s="210"/>
      <c r="AL1711" s="210"/>
      <c r="AM1711" s="210"/>
      <c r="AN1711" s="210"/>
      <c r="AO1711" s="210"/>
      <c r="AP1711" s="210"/>
      <c r="AQ1711" s="210"/>
      <c r="AR1711" s="210"/>
      <c r="AS1711" s="210"/>
      <c r="AT1711" s="210"/>
      <c r="AU1711" s="210"/>
      <c r="AV1711" s="210"/>
      <c r="AW1711" s="210"/>
      <c r="AX1711" s="210"/>
      <c r="AY1711" s="210"/>
      <c r="AZ1711" s="210"/>
      <c r="BA1711" s="210"/>
      <c r="BB1711" s="210"/>
      <c r="BC1711" s="210"/>
      <c r="BD1711" s="210"/>
      <c r="BE1711" s="210"/>
      <c r="BF1711" s="210"/>
      <c r="BG1711" s="210"/>
      <c r="BH1711" s="210"/>
    </row>
    <row r="1712" spans="1:60" outlineLevel="2" x14ac:dyDescent="0.2">
      <c r="A1712" s="217"/>
      <c r="B1712" s="218"/>
      <c r="C1712" s="251" t="s">
        <v>1637</v>
      </c>
      <c r="D1712" s="247"/>
      <c r="E1712" s="247"/>
      <c r="F1712" s="247"/>
      <c r="G1712" s="247"/>
      <c r="H1712" s="220"/>
      <c r="I1712" s="220"/>
      <c r="J1712" s="220"/>
      <c r="K1712" s="220"/>
      <c r="L1712" s="220"/>
      <c r="M1712" s="220"/>
      <c r="N1712" s="219"/>
      <c r="O1712" s="219"/>
      <c r="P1712" s="219"/>
      <c r="Q1712" s="219"/>
      <c r="R1712" s="220"/>
      <c r="S1712" s="220"/>
      <c r="T1712" s="220"/>
      <c r="U1712" s="220"/>
      <c r="V1712" s="220"/>
      <c r="W1712" s="220"/>
      <c r="X1712" s="220"/>
      <c r="Y1712" s="220"/>
      <c r="Z1712" s="210"/>
      <c r="AA1712" s="210"/>
      <c r="AB1712" s="210"/>
      <c r="AC1712" s="210"/>
      <c r="AD1712" s="210"/>
      <c r="AE1712" s="210"/>
      <c r="AF1712" s="210"/>
      <c r="AG1712" s="210" t="s">
        <v>317</v>
      </c>
      <c r="AH1712" s="210"/>
      <c r="AI1712" s="210"/>
      <c r="AJ1712" s="210"/>
      <c r="AK1712" s="210"/>
      <c r="AL1712" s="210"/>
      <c r="AM1712" s="210"/>
      <c r="AN1712" s="210"/>
      <c r="AO1712" s="210"/>
      <c r="AP1712" s="210"/>
      <c r="AQ1712" s="210"/>
      <c r="AR1712" s="210"/>
      <c r="AS1712" s="210"/>
      <c r="AT1712" s="210"/>
      <c r="AU1712" s="210"/>
      <c r="AV1712" s="210"/>
      <c r="AW1712" s="210"/>
      <c r="AX1712" s="210"/>
      <c r="AY1712" s="210"/>
      <c r="AZ1712" s="210"/>
      <c r="BA1712" s="210"/>
      <c r="BB1712" s="210"/>
      <c r="BC1712" s="210"/>
      <c r="BD1712" s="210"/>
      <c r="BE1712" s="210"/>
      <c r="BF1712" s="210"/>
      <c r="BG1712" s="210"/>
      <c r="BH1712" s="210"/>
    </row>
    <row r="1713" spans="1:60" outlineLevel="2" x14ac:dyDescent="0.2">
      <c r="A1713" s="217"/>
      <c r="B1713" s="218"/>
      <c r="C1713" s="265" t="s">
        <v>1667</v>
      </c>
      <c r="D1713" s="255"/>
      <c r="E1713" s="256">
        <v>1</v>
      </c>
      <c r="F1713" s="220"/>
      <c r="G1713" s="220"/>
      <c r="H1713" s="220"/>
      <c r="I1713" s="220"/>
      <c r="J1713" s="220"/>
      <c r="K1713" s="220"/>
      <c r="L1713" s="220"/>
      <c r="M1713" s="220"/>
      <c r="N1713" s="219"/>
      <c r="O1713" s="219"/>
      <c r="P1713" s="219"/>
      <c r="Q1713" s="219"/>
      <c r="R1713" s="220"/>
      <c r="S1713" s="220"/>
      <c r="T1713" s="220"/>
      <c r="U1713" s="220"/>
      <c r="V1713" s="220"/>
      <c r="W1713" s="220"/>
      <c r="X1713" s="220"/>
      <c r="Y1713" s="220"/>
      <c r="Z1713" s="210"/>
      <c r="AA1713" s="210"/>
      <c r="AB1713" s="210"/>
      <c r="AC1713" s="210"/>
      <c r="AD1713" s="210"/>
      <c r="AE1713" s="210"/>
      <c r="AF1713" s="210"/>
      <c r="AG1713" s="210" t="s">
        <v>356</v>
      </c>
      <c r="AH1713" s="210">
        <v>0</v>
      </c>
      <c r="AI1713" s="210"/>
      <c r="AJ1713" s="210"/>
      <c r="AK1713" s="210"/>
      <c r="AL1713" s="210"/>
      <c r="AM1713" s="210"/>
      <c r="AN1713" s="210"/>
      <c r="AO1713" s="210"/>
      <c r="AP1713" s="210"/>
      <c r="AQ1713" s="210"/>
      <c r="AR1713" s="210"/>
      <c r="AS1713" s="210"/>
      <c r="AT1713" s="210"/>
      <c r="AU1713" s="210"/>
      <c r="AV1713" s="210"/>
      <c r="AW1713" s="210"/>
      <c r="AX1713" s="210"/>
      <c r="AY1713" s="210"/>
      <c r="AZ1713" s="210"/>
      <c r="BA1713" s="210"/>
      <c r="BB1713" s="210"/>
      <c r="BC1713" s="210"/>
      <c r="BD1713" s="210"/>
      <c r="BE1713" s="210"/>
      <c r="BF1713" s="210"/>
      <c r="BG1713" s="210"/>
      <c r="BH1713" s="210"/>
    </row>
    <row r="1714" spans="1:60" outlineLevel="1" x14ac:dyDescent="0.2">
      <c r="A1714" s="232">
        <v>241</v>
      </c>
      <c r="B1714" s="233" t="s">
        <v>1668</v>
      </c>
      <c r="C1714" s="250" t="s">
        <v>1669</v>
      </c>
      <c r="D1714" s="234" t="s">
        <v>823</v>
      </c>
      <c r="E1714" s="235">
        <v>1</v>
      </c>
      <c r="F1714" s="236"/>
      <c r="G1714" s="237">
        <f>ROUND(E1714*F1714,2)</f>
        <v>0</v>
      </c>
      <c r="H1714" s="236"/>
      <c r="I1714" s="237">
        <f>ROUND(E1714*H1714,2)</f>
        <v>0</v>
      </c>
      <c r="J1714" s="236"/>
      <c r="K1714" s="237">
        <f>ROUND(E1714*J1714,2)</f>
        <v>0</v>
      </c>
      <c r="L1714" s="237">
        <v>21</v>
      </c>
      <c r="M1714" s="237">
        <f>G1714*(1+L1714/100)</f>
        <v>0</v>
      </c>
      <c r="N1714" s="235">
        <v>0</v>
      </c>
      <c r="O1714" s="235">
        <f>ROUND(E1714*N1714,2)</f>
        <v>0</v>
      </c>
      <c r="P1714" s="235">
        <v>0</v>
      </c>
      <c r="Q1714" s="235">
        <f>ROUND(E1714*P1714,2)</f>
        <v>0</v>
      </c>
      <c r="R1714" s="237"/>
      <c r="S1714" s="237" t="s">
        <v>313</v>
      </c>
      <c r="T1714" s="238" t="s">
        <v>303</v>
      </c>
      <c r="U1714" s="220">
        <v>0</v>
      </c>
      <c r="V1714" s="220">
        <f>ROUND(E1714*U1714,2)</f>
        <v>0</v>
      </c>
      <c r="W1714" s="220"/>
      <c r="X1714" s="220" t="s">
        <v>314</v>
      </c>
      <c r="Y1714" s="220" t="s">
        <v>305</v>
      </c>
      <c r="Z1714" s="210"/>
      <c r="AA1714" s="210"/>
      <c r="AB1714" s="210"/>
      <c r="AC1714" s="210"/>
      <c r="AD1714" s="210"/>
      <c r="AE1714" s="210"/>
      <c r="AF1714" s="210"/>
      <c r="AG1714" s="210" t="s">
        <v>315</v>
      </c>
      <c r="AH1714" s="210"/>
      <c r="AI1714" s="210"/>
      <c r="AJ1714" s="210"/>
      <c r="AK1714" s="210"/>
      <c r="AL1714" s="210"/>
      <c r="AM1714" s="210"/>
      <c r="AN1714" s="210"/>
      <c r="AO1714" s="210"/>
      <c r="AP1714" s="210"/>
      <c r="AQ1714" s="210"/>
      <c r="AR1714" s="210"/>
      <c r="AS1714" s="210"/>
      <c r="AT1714" s="210"/>
      <c r="AU1714" s="210"/>
      <c r="AV1714" s="210"/>
      <c r="AW1714" s="210"/>
      <c r="AX1714" s="210"/>
      <c r="AY1714" s="210"/>
      <c r="AZ1714" s="210"/>
      <c r="BA1714" s="210"/>
      <c r="BB1714" s="210"/>
      <c r="BC1714" s="210"/>
      <c r="BD1714" s="210"/>
      <c r="BE1714" s="210"/>
      <c r="BF1714" s="210"/>
      <c r="BG1714" s="210"/>
      <c r="BH1714" s="210"/>
    </row>
    <row r="1715" spans="1:60" outlineLevel="2" x14ac:dyDescent="0.2">
      <c r="A1715" s="217"/>
      <c r="B1715" s="218"/>
      <c r="C1715" s="251" t="s">
        <v>1637</v>
      </c>
      <c r="D1715" s="247"/>
      <c r="E1715" s="247"/>
      <c r="F1715" s="247"/>
      <c r="G1715" s="247"/>
      <c r="H1715" s="220"/>
      <c r="I1715" s="220"/>
      <c r="J1715" s="220"/>
      <c r="K1715" s="220"/>
      <c r="L1715" s="220"/>
      <c r="M1715" s="220"/>
      <c r="N1715" s="219"/>
      <c r="O1715" s="219"/>
      <c r="P1715" s="219"/>
      <c r="Q1715" s="219"/>
      <c r="R1715" s="220"/>
      <c r="S1715" s="220"/>
      <c r="T1715" s="220"/>
      <c r="U1715" s="220"/>
      <c r="V1715" s="220"/>
      <c r="W1715" s="220"/>
      <c r="X1715" s="220"/>
      <c r="Y1715" s="220"/>
      <c r="Z1715" s="210"/>
      <c r="AA1715" s="210"/>
      <c r="AB1715" s="210"/>
      <c r="AC1715" s="210"/>
      <c r="AD1715" s="210"/>
      <c r="AE1715" s="210"/>
      <c r="AF1715" s="210"/>
      <c r="AG1715" s="210" t="s">
        <v>317</v>
      </c>
      <c r="AH1715" s="210"/>
      <c r="AI1715" s="210"/>
      <c r="AJ1715" s="210"/>
      <c r="AK1715" s="210"/>
      <c r="AL1715" s="210"/>
      <c r="AM1715" s="210"/>
      <c r="AN1715" s="210"/>
      <c r="AO1715" s="210"/>
      <c r="AP1715" s="210"/>
      <c r="AQ1715" s="210"/>
      <c r="AR1715" s="210"/>
      <c r="AS1715" s="210"/>
      <c r="AT1715" s="210"/>
      <c r="AU1715" s="210"/>
      <c r="AV1715" s="210"/>
      <c r="AW1715" s="210"/>
      <c r="AX1715" s="210"/>
      <c r="AY1715" s="210"/>
      <c r="AZ1715" s="210"/>
      <c r="BA1715" s="210"/>
      <c r="BB1715" s="210"/>
      <c r="BC1715" s="210"/>
      <c r="BD1715" s="210"/>
      <c r="BE1715" s="210"/>
      <c r="BF1715" s="210"/>
      <c r="BG1715" s="210"/>
      <c r="BH1715" s="210"/>
    </row>
    <row r="1716" spans="1:60" outlineLevel="2" x14ac:dyDescent="0.2">
      <c r="A1716" s="217"/>
      <c r="B1716" s="218"/>
      <c r="C1716" s="265" t="s">
        <v>1670</v>
      </c>
      <c r="D1716" s="255"/>
      <c r="E1716" s="256">
        <v>1</v>
      </c>
      <c r="F1716" s="220"/>
      <c r="G1716" s="220"/>
      <c r="H1716" s="220"/>
      <c r="I1716" s="220"/>
      <c r="J1716" s="220"/>
      <c r="K1716" s="220"/>
      <c r="L1716" s="220"/>
      <c r="M1716" s="220"/>
      <c r="N1716" s="219"/>
      <c r="O1716" s="219"/>
      <c r="P1716" s="219"/>
      <c r="Q1716" s="219"/>
      <c r="R1716" s="220"/>
      <c r="S1716" s="220"/>
      <c r="T1716" s="220"/>
      <c r="U1716" s="220"/>
      <c r="V1716" s="220"/>
      <c r="W1716" s="220"/>
      <c r="X1716" s="220"/>
      <c r="Y1716" s="220"/>
      <c r="Z1716" s="210"/>
      <c r="AA1716" s="210"/>
      <c r="AB1716" s="210"/>
      <c r="AC1716" s="210"/>
      <c r="AD1716" s="210"/>
      <c r="AE1716" s="210"/>
      <c r="AF1716" s="210"/>
      <c r="AG1716" s="210" t="s">
        <v>356</v>
      </c>
      <c r="AH1716" s="210">
        <v>0</v>
      </c>
      <c r="AI1716" s="210"/>
      <c r="AJ1716" s="210"/>
      <c r="AK1716" s="210"/>
      <c r="AL1716" s="210"/>
      <c r="AM1716" s="210"/>
      <c r="AN1716" s="210"/>
      <c r="AO1716" s="210"/>
      <c r="AP1716" s="210"/>
      <c r="AQ1716" s="210"/>
      <c r="AR1716" s="210"/>
      <c r="AS1716" s="210"/>
      <c r="AT1716" s="210"/>
      <c r="AU1716" s="210"/>
      <c r="AV1716" s="210"/>
      <c r="AW1716" s="210"/>
      <c r="AX1716" s="210"/>
      <c r="AY1716" s="210"/>
      <c r="AZ1716" s="210"/>
      <c r="BA1716" s="210"/>
      <c r="BB1716" s="210"/>
      <c r="BC1716" s="210"/>
      <c r="BD1716" s="210"/>
      <c r="BE1716" s="210"/>
      <c r="BF1716" s="210"/>
      <c r="BG1716" s="210"/>
      <c r="BH1716" s="210"/>
    </row>
    <row r="1717" spans="1:60" outlineLevel="1" x14ac:dyDescent="0.2">
      <c r="A1717" s="232">
        <v>242</v>
      </c>
      <c r="B1717" s="233" t="s">
        <v>1671</v>
      </c>
      <c r="C1717" s="250" t="s">
        <v>1672</v>
      </c>
      <c r="D1717" s="234" t="s">
        <v>823</v>
      </c>
      <c r="E1717" s="235">
        <v>10</v>
      </c>
      <c r="F1717" s="236"/>
      <c r="G1717" s="237">
        <f>ROUND(E1717*F1717,2)</f>
        <v>0</v>
      </c>
      <c r="H1717" s="236"/>
      <c r="I1717" s="237">
        <f>ROUND(E1717*H1717,2)</f>
        <v>0</v>
      </c>
      <c r="J1717" s="236"/>
      <c r="K1717" s="237">
        <f>ROUND(E1717*J1717,2)</f>
        <v>0</v>
      </c>
      <c r="L1717" s="237">
        <v>21</v>
      </c>
      <c r="M1717" s="237">
        <f>G1717*(1+L1717/100)</f>
        <v>0</v>
      </c>
      <c r="N1717" s="235">
        <v>0</v>
      </c>
      <c r="O1717" s="235">
        <f>ROUND(E1717*N1717,2)</f>
        <v>0</v>
      </c>
      <c r="P1717" s="235">
        <v>0</v>
      </c>
      <c r="Q1717" s="235">
        <f>ROUND(E1717*P1717,2)</f>
        <v>0</v>
      </c>
      <c r="R1717" s="237"/>
      <c r="S1717" s="237" t="s">
        <v>313</v>
      </c>
      <c r="T1717" s="238" t="s">
        <v>303</v>
      </c>
      <c r="U1717" s="220">
        <v>0</v>
      </c>
      <c r="V1717" s="220">
        <f>ROUND(E1717*U1717,2)</f>
        <v>0</v>
      </c>
      <c r="W1717" s="220"/>
      <c r="X1717" s="220" t="s">
        <v>314</v>
      </c>
      <c r="Y1717" s="220" t="s">
        <v>305</v>
      </c>
      <c r="Z1717" s="210"/>
      <c r="AA1717" s="210"/>
      <c r="AB1717" s="210"/>
      <c r="AC1717" s="210"/>
      <c r="AD1717" s="210"/>
      <c r="AE1717" s="210"/>
      <c r="AF1717" s="210"/>
      <c r="AG1717" s="210" t="s">
        <v>315</v>
      </c>
      <c r="AH1717" s="210"/>
      <c r="AI1717" s="210"/>
      <c r="AJ1717" s="210"/>
      <c r="AK1717" s="210"/>
      <c r="AL1717" s="210"/>
      <c r="AM1717" s="210"/>
      <c r="AN1717" s="210"/>
      <c r="AO1717" s="210"/>
      <c r="AP1717" s="210"/>
      <c r="AQ1717" s="210"/>
      <c r="AR1717" s="210"/>
      <c r="AS1717" s="210"/>
      <c r="AT1717" s="210"/>
      <c r="AU1717" s="210"/>
      <c r="AV1717" s="210"/>
      <c r="AW1717" s="210"/>
      <c r="AX1717" s="210"/>
      <c r="AY1717" s="210"/>
      <c r="AZ1717" s="210"/>
      <c r="BA1717" s="210"/>
      <c r="BB1717" s="210"/>
      <c r="BC1717" s="210"/>
      <c r="BD1717" s="210"/>
      <c r="BE1717" s="210"/>
      <c r="BF1717" s="210"/>
      <c r="BG1717" s="210"/>
      <c r="BH1717" s="210"/>
    </row>
    <row r="1718" spans="1:60" outlineLevel="2" x14ac:dyDescent="0.2">
      <c r="A1718" s="217"/>
      <c r="B1718" s="218"/>
      <c r="C1718" s="251" t="s">
        <v>1637</v>
      </c>
      <c r="D1718" s="247"/>
      <c r="E1718" s="247"/>
      <c r="F1718" s="247"/>
      <c r="G1718" s="247"/>
      <c r="H1718" s="220"/>
      <c r="I1718" s="220"/>
      <c r="J1718" s="220"/>
      <c r="K1718" s="220"/>
      <c r="L1718" s="220"/>
      <c r="M1718" s="220"/>
      <c r="N1718" s="219"/>
      <c r="O1718" s="219"/>
      <c r="P1718" s="219"/>
      <c r="Q1718" s="219"/>
      <c r="R1718" s="220"/>
      <c r="S1718" s="220"/>
      <c r="T1718" s="220"/>
      <c r="U1718" s="220"/>
      <c r="V1718" s="220"/>
      <c r="W1718" s="220"/>
      <c r="X1718" s="220"/>
      <c r="Y1718" s="220"/>
      <c r="Z1718" s="210"/>
      <c r="AA1718" s="210"/>
      <c r="AB1718" s="210"/>
      <c r="AC1718" s="210"/>
      <c r="AD1718" s="210"/>
      <c r="AE1718" s="210"/>
      <c r="AF1718" s="210"/>
      <c r="AG1718" s="210" t="s">
        <v>317</v>
      </c>
      <c r="AH1718" s="210"/>
      <c r="AI1718" s="210"/>
      <c r="AJ1718" s="210"/>
      <c r="AK1718" s="210"/>
      <c r="AL1718" s="210"/>
      <c r="AM1718" s="210"/>
      <c r="AN1718" s="210"/>
      <c r="AO1718" s="210"/>
      <c r="AP1718" s="210"/>
      <c r="AQ1718" s="210"/>
      <c r="AR1718" s="210"/>
      <c r="AS1718" s="210"/>
      <c r="AT1718" s="210"/>
      <c r="AU1718" s="210"/>
      <c r="AV1718" s="210"/>
      <c r="AW1718" s="210"/>
      <c r="AX1718" s="210"/>
      <c r="AY1718" s="210"/>
      <c r="AZ1718" s="210"/>
      <c r="BA1718" s="210"/>
      <c r="BB1718" s="210"/>
      <c r="BC1718" s="210"/>
      <c r="BD1718" s="210"/>
      <c r="BE1718" s="210"/>
      <c r="BF1718" s="210"/>
      <c r="BG1718" s="210"/>
      <c r="BH1718" s="210"/>
    </row>
    <row r="1719" spans="1:60" outlineLevel="2" x14ac:dyDescent="0.2">
      <c r="A1719" s="217"/>
      <c r="B1719" s="218"/>
      <c r="C1719" s="265" t="s">
        <v>1673</v>
      </c>
      <c r="D1719" s="255"/>
      <c r="E1719" s="256">
        <v>10</v>
      </c>
      <c r="F1719" s="220"/>
      <c r="G1719" s="220"/>
      <c r="H1719" s="220"/>
      <c r="I1719" s="220"/>
      <c r="J1719" s="220"/>
      <c r="K1719" s="220"/>
      <c r="L1719" s="220"/>
      <c r="M1719" s="220"/>
      <c r="N1719" s="219"/>
      <c r="O1719" s="219"/>
      <c r="P1719" s="219"/>
      <c r="Q1719" s="219"/>
      <c r="R1719" s="220"/>
      <c r="S1719" s="220"/>
      <c r="T1719" s="220"/>
      <c r="U1719" s="220"/>
      <c r="V1719" s="220"/>
      <c r="W1719" s="220"/>
      <c r="X1719" s="220"/>
      <c r="Y1719" s="220"/>
      <c r="Z1719" s="210"/>
      <c r="AA1719" s="210"/>
      <c r="AB1719" s="210"/>
      <c r="AC1719" s="210"/>
      <c r="AD1719" s="210"/>
      <c r="AE1719" s="210"/>
      <c r="AF1719" s="210"/>
      <c r="AG1719" s="210" t="s">
        <v>356</v>
      </c>
      <c r="AH1719" s="210">
        <v>0</v>
      </c>
      <c r="AI1719" s="210"/>
      <c r="AJ1719" s="210"/>
      <c r="AK1719" s="210"/>
      <c r="AL1719" s="210"/>
      <c r="AM1719" s="210"/>
      <c r="AN1719" s="210"/>
      <c r="AO1719" s="210"/>
      <c r="AP1719" s="210"/>
      <c r="AQ1719" s="210"/>
      <c r="AR1719" s="210"/>
      <c r="AS1719" s="210"/>
      <c r="AT1719" s="210"/>
      <c r="AU1719" s="210"/>
      <c r="AV1719" s="210"/>
      <c r="AW1719" s="210"/>
      <c r="AX1719" s="210"/>
      <c r="AY1719" s="210"/>
      <c r="AZ1719" s="210"/>
      <c r="BA1719" s="210"/>
      <c r="BB1719" s="210"/>
      <c r="BC1719" s="210"/>
      <c r="BD1719" s="210"/>
      <c r="BE1719" s="210"/>
      <c r="BF1719" s="210"/>
      <c r="BG1719" s="210"/>
      <c r="BH1719" s="210"/>
    </row>
    <row r="1720" spans="1:60" outlineLevel="1" x14ac:dyDescent="0.2">
      <c r="A1720" s="232">
        <v>243</v>
      </c>
      <c r="B1720" s="233" t="s">
        <v>1674</v>
      </c>
      <c r="C1720" s="250" t="s">
        <v>1675</v>
      </c>
      <c r="D1720" s="234" t="s">
        <v>823</v>
      </c>
      <c r="E1720" s="235">
        <v>2</v>
      </c>
      <c r="F1720" s="236"/>
      <c r="G1720" s="237">
        <f>ROUND(E1720*F1720,2)</f>
        <v>0</v>
      </c>
      <c r="H1720" s="236"/>
      <c r="I1720" s="237">
        <f>ROUND(E1720*H1720,2)</f>
        <v>0</v>
      </c>
      <c r="J1720" s="236"/>
      <c r="K1720" s="237">
        <f>ROUND(E1720*J1720,2)</f>
        <v>0</v>
      </c>
      <c r="L1720" s="237">
        <v>21</v>
      </c>
      <c r="M1720" s="237">
        <f>G1720*(1+L1720/100)</f>
        <v>0</v>
      </c>
      <c r="N1720" s="235">
        <v>0</v>
      </c>
      <c r="O1720" s="235">
        <f>ROUND(E1720*N1720,2)</f>
        <v>0</v>
      </c>
      <c r="P1720" s="235">
        <v>0</v>
      </c>
      <c r="Q1720" s="235">
        <f>ROUND(E1720*P1720,2)</f>
        <v>0</v>
      </c>
      <c r="R1720" s="237"/>
      <c r="S1720" s="237" t="s">
        <v>313</v>
      </c>
      <c r="T1720" s="238" t="s">
        <v>303</v>
      </c>
      <c r="U1720" s="220">
        <v>0</v>
      </c>
      <c r="V1720" s="220">
        <f>ROUND(E1720*U1720,2)</f>
        <v>0</v>
      </c>
      <c r="W1720" s="220"/>
      <c r="X1720" s="220" t="s">
        <v>314</v>
      </c>
      <c r="Y1720" s="220" t="s">
        <v>305</v>
      </c>
      <c r="Z1720" s="210"/>
      <c r="AA1720" s="210"/>
      <c r="AB1720" s="210"/>
      <c r="AC1720" s="210"/>
      <c r="AD1720" s="210"/>
      <c r="AE1720" s="210"/>
      <c r="AF1720" s="210"/>
      <c r="AG1720" s="210" t="s">
        <v>315</v>
      </c>
      <c r="AH1720" s="210"/>
      <c r="AI1720" s="210"/>
      <c r="AJ1720" s="210"/>
      <c r="AK1720" s="210"/>
      <c r="AL1720" s="210"/>
      <c r="AM1720" s="210"/>
      <c r="AN1720" s="210"/>
      <c r="AO1720" s="210"/>
      <c r="AP1720" s="210"/>
      <c r="AQ1720" s="210"/>
      <c r="AR1720" s="210"/>
      <c r="AS1720" s="210"/>
      <c r="AT1720" s="210"/>
      <c r="AU1720" s="210"/>
      <c r="AV1720" s="210"/>
      <c r="AW1720" s="210"/>
      <c r="AX1720" s="210"/>
      <c r="AY1720" s="210"/>
      <c r="AZ1720" s="210"/>
      <c r="BA1720" s="210"/>
      <c r="BB1720" s="210"/>
      <c r="BC1720" s="210"/>
      <c r="BD1720" s="210"/>
      <c r="BE1720" s="210"/>
      <c r="BF1720" s="210"/>
      <c r="BG1720" s="210"/>
      <c r="BH1720" s="210"/>
    </row>
    <row r="1721" spans="1:60" outlineLevel="2" x14ac:dyDescent="0.2">
      <c r="A1721" s="217"/>
      <c r="B1721" s="218"/>
      <c r="C1721" s="251" t="s">
        <v>1637</v>
      </c>
      <c r="D1721" s="247"/>
      <c r="E1721" s="247"/>
      <c r="F1721" s="247"/>
      <c r="G1721" s="247"/>
      <c r="H1721" s="220"/>
      <c r="I1721" s="220"/>
      <c r="J1721" s="220"/>
      <c r="K1721" s="220"/>
      <c r="L1721" s="220"/>
      <c r="M1721" s="220"/>
      <c r="N1721" s="219"/>
      <c r="O1721" s="219"/>
      <c r="P1721" s="219"/>
      <c r="Q1721" s="219"/>
      <c r="R1721" s="220"/>
      <c r="S1721" s="220"/>
      <c r="T1721" s="220"/>
      <c r="U1721" s="220"/>
      <c r="V1721" s="220"/>
      <c r="W1721" s="220"/>
      <c r="X1721" s="220"/>
      <c r="Y1721" s="220"/>
      <c r="Z1721" s="210"/>
      <c r="AA1721" s="210"/>
      <c r="AB1721" s="210"/>
      <c r="AC1721" s="210"/>
      <c r="AD1721" s="210"/>
      <c r="AE1721" s="210"/>
      <c r="AF1721" s="210"/>
      <c r="AG1721" s="210" t="s">
        <v>317</v>
      </c>
      <c r="AH1721" s="210"/>
      <c r="AI1721" s="210"/>
      <c r="AJ1721" s="210"/>
      <c r="AK1721" s="210"/>
      <c r="AL1721" s="210"/>
      <c r="AM1721" s="210"/>
      <c r="AN1721" s="210"/>
      <c r="AO1721" s="210"/>
      <c r="AP1721" s="210"/>
      <c r="AQ1721" s="210"/>
      <c r="AR1721" s="210"/>
      <c r="AS1721" s="210"/>
      <c r="AT1721" s="210"/>
      <c r="AU1721" s="210"/>
      <c r="AV1721" s="210"/>
      <c r="AW1721" s="210"/>
      <c r="AX1721" s="210"/>
      <c r="AY1721" s="210"/>
      <c r="AZ1721" s="210"/>
      <c r="BA1721" s="210"/>
      <c r="BB1721" s="210"/>
      <c r="BC1721" s="210"/>
      <c r="BD1721" s="210"/>
      <c r="BE1721" s="210"/>
      <c r="BF1721" s="210"/>
      <c r="BG1721" s="210"/>
      <c r="BH1721" s="210"/>
    </row>
    <row r="1722" spans="1:60" outlineLevel="2" x14ac:dyDescent="0.2">
      <c r="A1722" s="217"/>
      <c r="B1722" s="218"/>
      <c r="C1722" s="265" t="s">
        <v>1676</v>
      </c>
      <c r="D1722" s="255"/>
      <c r="E1722" s="256">
        <v>2</v>
      </c>
      <c r="F1722" s="220"/>
      <c r="G1722" s="220"/>
      <c r="H1722" s="220"/>
      <c r="I1722" s="220"/>
      <c r="J1722" s="220"/>
      <c r="K1722" s="220"/>
      <c r="L1722" s="220"/>
      <c r="M1722" s="220"/>
      <c r="N1722" s="219"/>
      <c r="O1722" s="219"/>
      <c r="P1722" s="219"/>
      <c r="Q1722" s="219"/>
      <c r="R1722" s="220"/>
      <c r="S1722" s="220"/>
      <c r="T1722" s="220"/>
      <c r="U1722" s="220"/>
      <c r="V1722" s="220"/>
      <c r="W1722" s="220"/>
      <c r="X1722" s="220"/>
      <c r="Y1722" s="220"/>
      <c r="Z1722" s="210"/>
      <c r="AA1722" s="210"/>
      <c r="AB1722" s="210"/>
      <c r="AC1722" s="210"/>
      <c r="AD1722" s="210"/>
      <c r="AE1722" s="210"/>
      <c r="AF1722" s="210"/>
      <c r="AG1722" s="210" t="s">
        <v>356</v>
      </c>
      <c r="AH1722" s="210">
        <v>0</v>
      </c>
      <c r="AI1722" s="210"/>
      <c r="AJ1722" s="210"/>
      <c r="AK1722" s="210"/>
      <c r="AL1722" s="210"/>
      <c r="AM1722" s="210"/>
      <c r="AN1722" s="210"/>
      <c r="AO1722" s="210"/>
      <c r="AP1722" s="210"/>
      <c r="AQ1722" s="210"/>
      <c r="AR1722" s="210"/>
      <c r="AS1722" s="210"/>
      <c r="AT1722" s="210"/>
      <c r="AU1722" s="210"/>
      <c r="AV1722" s="210"/>
      <c r="AW1722" s="210"/>
      <c r="AX1722" s="210"/>
      <c r="AY1722" s="210"/>
      <c r="AZ1722" s="210"/>
      <c r="BA1722" s="210"/>
      <c r="BB1722" s="210"/>
      <c r="BC1722" s="210"/>
      <c r="BD1722" s="210"/>
      <c r="BE1722" s="210"/>
      <c r="BF1722" s="210"/>
      <c r="BG1722" s="210"/>
      <c r="BH1722" s="210"/>
    </row>
    <row r="1723" spans="1:60" outlineLevel="1" x14ac:dyDescent="0.2">
      <c r="A1723" s="232">
        <v>244</v>
      </c>
      <c r="B1723" s="233" t="s">
        <v>1677</v>
      </c>
      <c r="C1723" s="250" t="s">
        <v>1678</v>
      </c>
      <c r="D1723" s="234" t="s">
        <v>537</v>
      </c>
      <c r="E1723" s="235">
        <v>75.56</v>
      </c>
      <c r="F1723" s="236"/>
      <c r="G1723" s="237">
        <f>ROUND(E1723*F1723,2)</f>
        <v>0</v>
      </c>
      <c r="H1723" s="236"/>
      <c r="I1723" s="237">
        <f>ROUND(E1723*H1723,2)</f>
        <v>0</v>
      </c>
      <c r="J1723" s="236"/>
      <c r="K1723" s="237">
        <f>ROUND(E1723*J1723,2)</f>
        <v>0</v>
      </c>
      <c r="L1723" s="237">
        <v>21</v>
      </c>
      <c r="M1723" s="237">
        <f>G1723*(1+L1723/100)</f>
        <v>0</v>
      </c>
      <c r="N1723" s="235">
        <v>0</v>
      </c>
      <c r="O1723" s="235">
        <f>ROUND(E1723*N1723,2)</f>
        <v>0</v>
      </c>
      <c r="P1723" s="235">
        <v>0</v>
      </c>
      <c r="Q1723" s="235">
        <f>ROUND(E1723*P1723,2)</f>
        <v>0</v>
      </c>
      <c r="R1723" s="237"/>
      <c r="S1723" s="237" t="s">
        <v>313</v>
      </c>
      <c r="T1723" s="238" t="s">
        <v>303</v>
      </c>
      <c r="U1723" s="220">
        <v>0</v>
      </c>
      <c r="V1723" s="220">
        <f>ROUND(E1723*U1723,2)</f>
        <v>0</v>
      </c>
      <c r="W1723" s="220"/>
      <c r="X1723" s="220" t="s">
        <v>314</v>
      </c>
      <c r="Y1723" s="220" t="s">
        <v>305</v>
      </c>
      <c r="Z1723" s="210"/>
      <c r="AA1723" s="210"/>
      <c r="AB1723" s="210"/>
      <c r="AC1723" s="210"/>
      <c r="AD1723" s="210"/>
      <c r="AE1723" s="210"/>
      <c r="AF1723" s="210"/>
      <c r="AG1723" s="210" t="s">
        <v>315</v>
      </c>
      <c r="AH1723" s="210"/>
      <c r="AI1723" s="210"/>
      <c r="AJ1723" s="210"/>
      <c r="AK1723" s="210"/>
      <c r="AL1723" s="210"/>
      <c r="AM1723" s="210"/>
      <c r="AN1723" s="210"/>
      <c r="AO1723" s="210"/>
      <c r="AP1723" s="210"/>
      <c r="AQ1723" s="210"/>
      <c r="AR1723" s="210"/>
      <c r="AS1723" s="210"/>
      <c r="AT1723" s="210"/>
      <c r="AU1723" s="210"/>
      <c r="AV1723" s="210"/>
      <c r="AW1723" s="210"/>
      <c r="AX1723" s="210"/>
      <c r="AY1723" s="210"/>
      <c r="AZ1723" s="210"/>
      <c r="BA1723" s="210"/>
      <c r="BB1723" s="210"/>
      <c r="BC1723" s="210"/>
      <c r="BD1723" s="210"/>
      <c r="BE1723" s="210"/>
      <c r="BF1723" s="210"/>
      <c r="BG1723" s="210"/>
      <c r="BH1723" s="210"/>
    </row>
    <row r="1724" spans="1:60" outlineLevel="2" x14ac:dyDescent="0.2">
      <c r="A1724" s="217"/>
      <c r="B1724" s="218"/>
      <c r="C1724" s="251" t="s">
        <v>1637</v>
      </c>
      <c r="D1724" s="247"/>
      <c r="E1724" s="247"/>
      <c r="F1724" s="247"/>
      <c r="G1724" s="247"/>
      <c r="H1724" s="220"/>
      <c r="I1724" s="220"/>
      <c r="J1724" s="220"/>
      <c r="K1724" s="220"/>
      <c r="L1724" s="220"/>
      <c r="M1724" s="220"/>
      <c r="N1724" s="219"/>
      <c r="O1724" s="219"/>
      <c r="P1724" s="219"/>
      <c r="Q1724" s="219"/>
      <c r="R1724" s="220"/>
      <c r="S1724" s="220"/>
      <c r="T1724" s="220"/>
      <c r="U1724" s="220"/>
      <c r="V1724" s="220"/>
      <c r="W1724" s="220"/>
      <c r="X1724" s="220"/>
      <c r="Y1724" s="220"/>
      <c r="Z1724" s="210"/>
      <c r="AA1724" s="210"/>
      <c r="AB1724" s="210"/>
      <c r="AC1724" s="210"/>
      <c r="AD1724" s="210"/>
      <c r="AE1724" s="210"/>
      <c r="AF1724" s="210"/>
      <c r="AG1724" s="210" t="s">
        <v>317</v>
      </c>
      <c r="AH1724" s="210"/>
      <c r="AI1724" s="210"/>
      <c r="AJ1724" s="210"/>
      <c r="AK1724" s="210"/>
      <c r="AL1724" s="210"/>
      <c r="AM1724" s="210"/>
      <c r="AN1724" s="210"/>
      <c r="AO1724" s="210"/>
      <c r="AP1724" s="210"/>
      <c r="AQ1724" s="210"/>
      <c r="AR1724" s="210"/>
      <c r="AS1724" s="210"/>
      <c r="AT1724" s="210"/>
      <c r="AU1724" s="210"/>
      <c r="AV1724" s="210"/>
      <c r="AW1724" s="210"/>
      <c r="AX1724" s="210"/>
      <c r="AY1724" s="210"/>
      <c r="AZ1724" s="210"/>
      <c r="BA1724" s="210"/>
      <c r="BB1724" s="210"/>
      <c r="BC1724" s="210"/>
      <c r="BD1724" s="210"/>
      <c r="BE1724" s="210"/>
      <c r="BF1724" s="210"/>
      <c r="BG1724" s="210"/>
      <c r="BH1724" s="210"/>
    </row>
    <row r="1725" spans="1:60" outlineLevel="2" x14ac:dyDescent="0.2">
      <c r="A1725" s="217"/>
      <c r="B1725" s="218"/>
      <c r="C1725" s="265" t="s">
        <v>1679</v>
      </c>
      <c r="D1725" s="255"/>
      <c r="E1725" s="256">
        <v>27.2</v>
      </c>
      <c r="F1725" s="220"/>
      <c r="G1725" s="220"/>
      <c r="H1725" s="220"/>
      <c r="I1725" s="220"/>
      <c r="J1725" s="220"/>
      <c r="K1725" s="220"/>
      <c r="L1725" s="220"/>
      <c r="M1725" s="220"/>
      <c r="N1725" s="219"/>
      <c r="O1725" s="219"/>
      <c r="P1725" s="219"/>
      <c r="Q1725" s="219"/>
      <c r="R1725" s="220"/>
      <c r="S1725" s="220"/>
      <c r="T1725" s="220"/>
      <c r="U1725" s="220"/>
      <c r="V1725" s="220"/>
      <c r="W1725" s="220"/>
      <c r="X1725" s="220"/>
      <c r="Y1725" s="220"/>
      <c r="Z1725" s="210"/>
      <c r="AA1725" s="210"/>
      <c r="AB1725" s="210"/>
      <c r="AC1725" s="210"/>
      <c r="AD1725" s="210"/>
      <c r="AE1725" s="210"/>
      <c r="AF1725" s="210"/>
      <c r="AG1725" s="210" t="s">
        <v>356</v>
      </c>
      <c r="AH1725" s="210">
        <v>0</v>
      </c>
      <c r="AI1725" s="210"/>
      <c r="AJ1725" s="210"/>
      <c r="AK1725" s="210"/>
      <c r="AL1725" s="210"/>
      <c r="AM1725" s="210"/>
      <c r="AN1725" s="210"/>
      <c r="AO1725" s="210"/>
      <c r="AP1725" s="210"/>
      <c r="AQ1725" s="210"/>
      <c r="AR1725" s="210"/>
      <c r="AS1725" s="210"/>
      <c r="AT1725" s="210"/>
      <c r="AU1725" s="210"/>
      <c r="AV1725" s="210"/>
      <c r="AW1725" s="210"/>
      <c r="AX1725" s="210"/>
      <c r="AY1725" s="210"/>
      <c r="AZ1725" s="210"/>
      <c r="BA1725" s="210"/>
      <c r="BB1725" s="210"/>
      <c r="BC1725" s="210"/>
      <c r="BD1725" s="210"/>
      <c r="BE1725" s="210"/>
      <c r="BF1725" s="210"/>
      <c r="BG1725" s="210"/>
      <c r="BH1725" s="210"/>
    </row>
    <row r="1726" spans="1:60" outlineLevel="3" x14ac:dyDescent="0.2">
      <c r="A1726" s="217"/>
      <c r="B1726" s="218"/>
      <c r="C1726" s="265" t="s">
        <v>1680</v>
      </c>
      <c r="D1726" s="255"/>
      <c r="E1726" s="256">
        <v>28.26</v>
      </c>
      <c r="F1726" s="220"/>
      <c r="G1726" s="220"/>
      <c r="H1726" s="220"/>
      <c r="I1726" s="220"/>
      <c r="J1726" s="220"/>
      <c r="K1726" s="220"/>
      <c r="L1726" s="220"/>
      <c r="M1726" s="220"/>
      <c r="N1726" s="219"/>
      <c r="O1726" s="219"/>
      <c r="P1726" s="219"/>
      <c r="Q1726" s="219"/>
      <c r="R1726" s="220"/>
      <c r="S1726" s="220"/>
      <c r="T1726" s="220"/>
      <c r="U1726" s="220"/>
      <c r="V1726" s="220"/>
      <c r="W1726" s="220"/>
      <c r="X1726" s="220"/>
      <c r="Y1726" s="220"/>
      <c r="Z1726" s="210"/>
      <c r="AA1726" s="210"/>
      <c r="AB1726" s="210"/>
      <c r="AC1726" s="210"/>
      <c r="AD1726" s="210"/>
      <c r="AE1726" s="210"/>
      <c r="AF1726" s="210"/>
      <c r="AG1726" s="210" t="s">
        <v>356</v>
      </c>
      <c r="AH1726" s="210">
        <v>0</v>
      </c>
      <c r="AI1726" s="210"/>
      <c r="AJ1726" s="210"/>
      <c r="AK1726" s="210"/>
      <c r="AL1726" s="210"/>
      <c r="AM1726" s="210"/>
      <c r="AN1726" s="210"/>
      <c r="AO1726" s="210"/>
      <c r="AP1726" s="210"/>
      <c r="AQ1726" s="210"/>
      <c r="AR1726" s="210"/>
      <c r="AS1726" s="210"/>
      <c r="AT1726" s="210"/>
      <c r="AU1726" s="210"/>
      <c r="AV1726" s="210"/>
      <c r="AW1726" s="210"/>
      <c r="AX1726" s="210"/>
      <c r="AY1726" s="210"/>
      <c r="AZ1726" s="210"/>
      <c r="BA1726" s="210"/>
      <c r="BB1726" s="210"/>
      <c r="BC1726" s="210"/>
      <c r="BD1726" s="210"/>
      <c r="BE1726" s="210"/>
      <c r="BF1726" s="210"/>
      <c r="BG1726" s="210"/>
      <c r="BH1726" s="210"/>
    </row>
    <row r="1727" spans="1:60" outlineLevel="3" x14ac:dyDescent="0.2">
      <c r="A1727" s="217"/>
      <c r="B1727" s="218"/>
      <c r="C1727" s="265" t="s">
        <v>1681</v>
      </c>
      <c r="D1727" s="255"/>
      <c r="E1727" s="256">
        <v>20.100000000000001</v>
      </c>
      <c r="F1727" s="220"/>
      <c r="G1727" s="220"/>
      <c r="H1727" s="220"/>
      <c r="I1727" s="220"/>
      <c r="J1727" s="220"/>
      <c r="K1727" s="220"/>
      <c r="L1727" s="220"/>
      <c r="M1727" s="220"/>
      <c r="N1727" s="219"/>
      <c r="O1727" s="219"/>
      <c r="P1727" s="219"/>
      <c r="Q1727" s="219"/>
      <c r="R1727" s="220"/>
      <c r="S1727" s="220"/>
      <c r="T1727" s="220"/>
      <c r="U1727" s="220"/>
      <c r="V1727" s="220"/>
      <c r="W1727" s="220"/>
      <c r="X1727" s="220"/>
      <c r="Y1727" s="220"/>
      <c r="Z1727" s="210"/>
      <c r="AA1727" s="210"/>
      <c r="AB1727" s="210"/>
      <c r="AC1727" s="210"/>
      <c r="AD1727" s="210"/>
      <c r="AE1727" s="210"/>
      <c r="AF1727" s="210"/>
      <c r="AG1727" s="210" t="s">
        <v>356</v>
      </c>
      <c r="AH1727" s="210">
        <v>0</v>
      </c>
      <c r="AI1727" s="210"/>
      <c r="AJ1727" s="210"/>
      <c r="AK1727" s="210"/>
      <c r="AL1727" s="210"/>
      <c r="AM1727" s="210"/>
      <c r="AN1727" s="210"/>
      <c r="AO1727" s="210"/>
      <c r="AP1727" s="210"/>
      <c r="AQ1727" s="210"/>
      <c r="AR1727" s="210"/>
      <c r="AS1727" s="210"/>
      <c r="AT1727" s="210"/>
      <c r="AU1727" s="210"/>
      <c r="AV1727" s="210"/>
      <c r="AW1727" s="210"/>
      <c r="AX1727" s="210"/>
      <c r="AY1727" s="210"/>
      <c r="AZ1727" s="210"/>
      <c r="BA1727" s="210"/>
      <c r="BB1727" s="210"/>
      <c r="BC1727" s="210"/>
      <c r="BD1727" s="210"/>
      <c r="BE1727" s="210"/>
      <c r="BF1727" s="210"/>
      <c r="BG1727" s="210"/>
      <c r="BH1727" s="210"/>
    </row>
    <row r="1728" spans="1:60" outlineLevel="1" x14ac:dyDescent="0.2">
      <c r="A1728" s="232">
        <v>245</v>
      </c>
      <c r="B1728" s="233" t="s">
        <v>1682</v>
      </c>
      <c r="C1728" s="250" t="s">
        <v>1683</v>
      </c>
      <c r="D1728" s="234" t="s">
        <v>537</v>
      </c>
      <c r="E1728" s="235">
        <v>75.56</v>
      </c>
      <c r="F1728" s="236"/>
      <c r="G1728" s="237">
        <f>ROUND(E1728*F1728,2)</f>
        <v>0</v>
      </c>
      <c r="H1728" s="236"/>
      <c r="I1728" s="237">
        <f>ROUND(E1728*H1728,2)</f>
        <v>0</v>
      </c>
      <c r="J1728" s="236"/>
      <c r="K1728" s="237">
        <f>ROUND(E1728*J1728,2)</f>
        <v>0</v>
      </c>
      <c r="L1728" s="237">
        <v>21</v>
      </c>
      <c r="M1728" s="237">
        <f>G1728*(1+L1728/100)</f>
        <v>0</v>
      </c>
      <c r="N1728" s="235">
        <v>0</v>
      </c>
      <c r="O1728" s="235">
        <f>ROUND(E1728*N1728,2)</f>
        <v>0</v>
      </c>
      <c r="P1728" s="235">
        <v>0</v>
      </c>
      <c r="Q1728" s="235">
        <f>ROUND(E1728*P1728,2)</f>
        <v>0</v>
      </c>
      <c r="R1728" s="237"/>
      <c r="S1728" s="237" t="s">
        <v>313</v>
      </c>
      <c r="T1728" s="238" t="s">
        <v>303</v>
      </c>
      <c r="U1728" s="220">
        <v>0</v>
      </c>
      <c r="V1728" s="220">
        <f>ROUND(E1728*U1728,2)</f>
        <v>0</v>
      </c>
      <c r="W1728" s="220"/>
      <c r="X1728" s="220" t="s">
        <v>314</v>
      </c>
      <c r="Y1728" s="220" t="s">
        <v>305</v>
      </c>
      <c r="Z1728" s="210"/>
      <c r="AA1728" s="210"/>
      <c r="AB1728" s="210"/>
      <c r="AC1728" s="210"/>
      <c r="AD1728" s="210"/>
      <c r="AE1728" s="210"/>
      <c r="AF1728" s="210"/>
      <c r="AG1728" s="210" t="s">
        <v>315</v>
      </c>
      <c r="AH1728" s="210"/>
      <c r="AI1728" s="210"/>
      <c r="AJ1728" s="210"/>
      <c r="AK1728" s="210"/>
      <c r="AL1728" s="210"/>
      <c r="AM1728" s="210"/>
      <c r="AN1728" s="210"/>
      <c r="AO1728" s="210"/>
      <c r="AP1728" s="210"/>
      <c r="AQ1728" s="210"/>
      <c r="AR1728" s="210"/>
      <c r="AS1728" s="210"/>
      <c r="AT1728" s="210"/>
      <c r="AU1728" s="210"/>
      <c r="AV1728" s="210"/>
      <c r="AW1728" s="210"/>
      <c r="AX1728" s="210"/>
      <c r="AY1728" s="210"/>
      <c r="AZ1728" s="210"/>
      <c r="BA1728" s="210"/>
      <c r="BB1728" s="210"/>
      <c r="BC1728" s="210"/>
      <c r="BD1728" s="210"/>
      <c r="BE1728" s="210"/>
      <c r="BF1728" s="210"/>
      <c r="BG1728" s="210"/>
      <c r="BH1728" s="210"/>
    </row>
    <row r="1729" spans="1:60" outlineLevel="2" x14ac:dyDescent="0.2">
      <c r="A1729" s="217"/>
      <c r="B1729" s="218"/>
      <c r="C1729" s="251" t="s">
        <v>1637</v>
      </c>
      <c r="D1729" s="247"/>
      <c r="E1729" s="247"/>
      <c r="F1729" s="247"/>
      <c r="G1729" s="247"/>
      <c r="H1729" s="220"/>
      <c r="I1729" s="220"/>
      <c r="J1729" s="220"/>
      <c r="K1729" s="220"/>
      <c r="L1729" s="220"/>
      <c r="M1729" s="220"/>
      <c r="N1729" s="219"/>
      <c r="O1729" s="219"/>
      <c r="P1729" s="219"/>
      <c r="Q1729" s="219"/>
      <c r="R1729" s="220"/>
      <c r="S1729" s="220"/>
      <c r="T1729" s="220"/>
      <c r="U1729" s="220"/>
      <c r="V1729" s="220"/>
      <c r="W1729" s="220"/>
      <c r="X1729" s="220"/>
      <c r="Y1729" s="220"/>
      <c r="Z1729" s="210"/>
      <c r="AA1729" s="210"/>
      <c r="AB1729" s="210"/>
      <c r="AC1729" s="210"/>
      <c r="AD1729" s="210"/>
      <c r="AE1729" s="210"/>
      <c r="AF1729" s="210"/>
      <c r="AG1729" s="210" t="s">
        <v>317</v>
      </c>
      <c r="AH1729" s="210"/>
      <c r="AI1729" s="210"/>
      <c r="AJ1729" s="210"/>
      <c r="AK1729" s="210"/>
      <c r="AL1729" s="210"/>
      <c r="AM1729" s="210"/>
      <c r="AN1729" s="210"/>
      <c r="AO1729" s="210"/>
      <c r="AP1729" s="210"/>
      <c r="AQ1729" s="210"/>
      <c r="AR1729" s="210"/>
      <c r="AS1729" s="210"/>
      <c r="AT1729" s="210"/>
      <c r="AU1729" s="210"/>
      <c r="AV1729" s="210"/>
      <c r="AW1729" s="210"/>
      <c r="AX1729" s="210"/>
      <c r="AY1729" s="210"/>
      <c r="AZ1729" s="210"/>
      <c r="BA1729" s="210"/>
      <c r="BB1729" s="210"/>
      <c r="BC1729" s="210"/>
      <c r="BD1729" s="210"/>
      <c r="BE1729" s="210"/>
      <c r="BF1729" s="210"/>
      <c r="BG1729" s="210"/>
      <c r="BH1729" s="210"/>
    </row>
    <row r="1730" spans="1:60" outlineLevel="2" x14ac:dyDescent="0.2">
      <c r="A1730" s="217"/>
      <c r="B1730" s="218"/>
      <c r="C1730" s="265" t="s">
        <v>1684</v>
      </c>
      <c r="D1730" s="255"/>
      <c r="E1730" s="256">
        <v>27.2</v>
      </c>
      <c r="F1730" s="220"/>
      <c r="G1730" s="220"/>
      <c r="H1730" s="220"/>
      <c r="I1730" s="220"/>
      <c r="J1730" s="220"/>
      <c r="K1730" s="220"/>
      <c r="L1730" s="220"/>
      <c r="M1730" s="220"/>
      <c r="N1730" s="219"/>
      <c r="O1730" s="219"/>
      <c r="P1730" s="219"/>
      <c r="Q1730" s="219"/>
      <c r="R1730" s="220"/>
      <c r="S1730" s="220"/>
      <c r="T1730" s="220"/>
      <c r="U1730" s="220"/>
      <c r="V1730" s="220"/>
      <c r="W1730" s="220"/>
      <c r="X1730" s="220"/>
      <c r="Y1730" s="220"/>
      <c r="Z1730" s="210"/>
      <c r="AA1730" s="210"/>
      <c r="AB1730" s="210"/>
      <c r="AC1730" s="210"/>
      <c r="AD1730" s="210"/>
      <c r="AE1730" s="210"/>
      <c r="AF1730" s="210"/>
      <c r="AG1730" s="210" t="s">
        <v>356</v>
      </c>
      <c r="AH1730" s="210">
        <v>0</v>
      </c>
      <c r="AI1730" s="210"/>
      <c r="AJ1730" s="210"/>
      <c r="AK1730" s="210"/>
      <c r="AL1730" s="210"/>
      <c r="AM1730" s="210"/>
      <c r="AN1730" s="210"/>
      <c r="AO1730" s="210"/>
      <c r="AP1730" s="210"/>
      <c r="AQ1730" s="210"/>
      <c r="AR1730" s="210"/>
      <c r="AS1730" s="210"/>
      <c r="AT1730" s="210"/>
      <c r="AU1730" s="210"/>
      <c r="AV1730" s="210"/>
      <c r="AW1730" s="210"/>
      <c r="AX1730" s="210"/>
      <c r="AY1730" s="210"/>
      <c r="AZ1730" s="210"/>
      <c r="BA1730" s="210"/>
      <c r="BB1730" s="210"/>
      <c r="BC1730" s="210"/>
      <c r="BD1730" s="210"/>
      <c r="BE1730" s="210"/>
      <c r="BF1730" s="210"/>
      <c r="BG1730" s="210"/>
      <c r="BH1730" s="210"/>
    </row>
    <row r="1731" spans="1:60" outlineLevel="3" x14ac:dyDescent="0.2">
      <c r="A1731" s="217"/>
      <c r="B1731" s="218"/>
      <c r="C1731" s="265" t="s">
        <v>1680</v>
      </c>
      <c r="D1731" s="255"/>
      <c r="E1731" s="256">
        <v>28.26</v>
      </c>
      <c r="F1731" s="220"/>
      <c r="G1731" s="220"/>
      <c r="H1731" s="220"/>
      <c r="I1731" s="220"/>
      <c r="J1731" s="220"/>
      <c r="K1731" s="220"/>
      <c r="L1731" s="220"/>
      <c r="M1731" s="220"/>
      <c r="N1731" s="219"/>
      <c r="O1731" s="219"/>
      <c r="P1731" s="219"/>
      <c r="Q1731" s="219"/>
      <c r="R1731" s="220"/>
      <c r="S1731" s="220"/>
      <c r="T1731" s="220"/>
      <c r="U1731" s="220"/>
      <c r="V1731" s="220"/>
      <c r="W1731" s="220"/>
      <c r="X1731" s="220"/>
      <c r="Y1731" s="220"/>
      <c r="Z1731" s="210"/>
      <c r="AA1731" s="210"/>
      <c r="AB1731" s="210"/>
      <c r="AC1731" s="210"/>
      <c r="AD1731" s="210"/>
      <c r="AE1731" s="210"/>
      <c r="AF1731" s="210"/>
      <c r="AG1731" s="210" t="s">
        <v>356</v>
      </c>
      <c r="AH1731" s="210">
        <v>0</v>
      </c>
      <c r="AI1731" s="210"/>
      <c r="AJ1731" s="210"/>
      <c r="AK1731" s="210"/>
      <c r="AL1731" s="210"/>
      <c r="AM1731" s="210"/>
      <c r="AN1731" s="210"/>
      <c r="AO1731" s="210"/>
      <c r="AP1731" s="210"/>
      <c r="AQ1731" s="210"/>
      <c r="AR1731" s="210"/>
      <c r="AS1731" s="210"/>
      <c r="AT1731" s="210"/>
      <c r="AU1731" s="210"/>
      <c r="AV1731" s="210"/>
      <c r="AW1731" s="210"/>
      <c r="AX1731" s="210"/>
      <c r="AY1731" s="210"/>
      <c r="AZ1731" s="210"/>
      <c r="BA1731" s="210"/>
      <c r="BB1731" s="210"/>
      <c r="BC1731" s="210"/>
      <c r="BD1731" s="210"/>
      <c r="BE1731" s="210"/>
      <c r="BF1731" s="210"/>
      <c r="BG1731" s="210"/>
      <c r="BH1731" s="210"/>
    </row>
    <row r="1732" spans="1:60" outlineLevel="3" x14ac:dyDescent="0.2">
      <c r="A1732" s="217"/>
      <c r="B1732" s="218"/>
      <c r="C1732" s="265" t="s">
        <v>1681</v>
      </c>
      <c r="D1732" s="255"/>
      <c r="E1732" s="256">
        <v>20.100000000000001</v>
      </c>
      <c r="F1732" s="220"/>
      <c r="G1732" s="220"/>
      <c r="H1732" s="220"/>
      <c r="I1732" s="220"/>
      <c r="J1732" s="220"/>
      <c r="K1732" s="220"/>
      <c r="L1732" s="220"/>
      <c r="M1732" s="220"/>
      <c r="N1732" s="219"/>
      <c r="O1732" s="219"/>
      <c r="P1732" s="219"/>
      <c r="Q1732" s="219"/>
      <c r="R1732" s="220"/>
      <c r="S1732" s="220"/>
      <c r="T1732" s="220"/>
      <c r="U1732" s="220"/>
      <c r="V1732" s="220"/>
      <c r="W1732" s="220"/>
      <c r="X1732" s="220"/>
      <c r="Y1732" s="220"/>
      <c r="Z1732" s="210"/>
      <c r="AA1732" s="210"/>
      <c r="AB1732" s="210"/>
      <c r="AC1732" s="210"/>
      <c r="AD1732" s="210"/>
      <c r="AE1732" s="210"/>
      <c r="AF1732" s="210"/>
      <c r="AG1732" s="210" t="s">
        <v>356</v>
      </c>
      <c r="AH1732" s="210">
        <v>0</v>
      </c>
      <c r="AI1732" s="210"/>
      <c r="AJ1732" s="210"/>
      <c r="AK1732" s="210"/>
      <c r="AL1732" s="210"/>
      <c r="AM1732" s="210"/>
      <c r="AN1732" s="210"/>
      <c r="AO1732" s="210"/>
      <c r="AP1732" s="210"/>
      <c r="AQ1732" s="210"/>
      <c r="AR1732" s="210"/>
      <c r="AS1732" s="210"/>
      <c r="AT1732" s="210"/>
      <c r="AU1732" s="210"/>
      <c r="AV1732" s="210"/>
      <c r="AW1732" s="210"/>
      <c r="AX1732" s="210"/>
      <c r="AY1732" s="210"/>
      <c r="AZ1732" s="210"/>
      <c r="BA1732" s="210"/>
      <c r="BB1732" s="210"/>
      <c r="BC1732" s="210"/>
      <c r="BD1732" s="210"/>
      <c r="BE1732" s="210"/>
      <c r="BF1732" s="210"/>
      <c r="BG1732" s="210"/>
      <c r="BH1732" s="210"/>
    </row>
    <row r="1733" spans="1:60" outlineLevel="1" x14ac:dyDescent="0.2">
      <c r="A1733" s="232">
        <v>246</v>
      </c>
      <c r="B1733" s="233" t="s">
        <v>1685</v>
      </c>
      <c r="C1733" s="250" t="s">
        <v>1686</v>
      </c>
      <c r="D1733" s="234" t="s">
        <v>823</v>
      </c>
      <c r="E1733" s="235">
        <v>1</v>
      </c>
      <c r="F1733" s="236"/>
      <c r="G1733" s="237">
        <f>ROUND(E1733*F1733,2)</f>
        <v>0</v>
      </c>
      <c r="H1733" s="236"/>
      <c r="I1733" s="237">
        <f>ROUND(E1733*H1733,2)</f>
        <v>0</v>
      </c>
      <c r="J1733" s="236"/>
      <c r="K1733" s="237">
        <f>ROUND(E1733*J1733,2)</f>
        <v>0</v>
      </c>
      <c r="L1733" s="237">
        <v>21</v>
      </c>
      <c r="M1733" s="237">
        <f>G1733*(1+L1733/100)</f>
        <v>0</v>
      </c>
      <c r="N1733" s="235">
        <v>0</v>
      </c>
      <c r="O1733" s="235">
        <f>ROUND(E1733*N1733,2)</f>
        <v>0</v>
      </c>
      <c r="P1733" s="235">
        <v>0</v>
      </c>
      <c r="Q1733" s="235">
        <f>ROUND(E1733*P1733,2)</f>
        <v>0</v>
      </c>
      <c r="R1733" s="237"/>
      <c r="S1733" s="237" t="s">
        <v>313</v>
      </c>
      <c r="T1733" s="238" t="s">
        <v>303</v>
      </c>
      <c r="U1733" s="220">
        <v>0</v>
      </c>
      <c r="V1733" s="220">
        <f>ROUND(E1733*U1733,2)</f>
        <v>0</v>
      </c>
      <c r="W1733" s="220"/>
      <c r="X1733" s="220" t="s">
        <v>314</v>
      </c>
      <c r="Y1733" s="220" t="s">
        <v>305</v>
      </c>
      <c r="Z1733" s="210"/>
      <c r="AA1733" s="210"/>
      <c r="AB1733" s="210"/>
      <c r="AC1733" s="210"/>
      <c r="AD1733" s="210"/>
      <c r="AE1733" s="210"/>
      <c r="AF1733" s="210"/>
      <c r="AG1733" s="210" t="s">
        <v>315</v>
      </c>
      <c r="AH1733" s="210"/>
      <c r="AI1733" s="210"/>
      <c r="AJ1733" s="210"/>
      <c r="AK1733" s="210"/>
      <c r="AL1733" s="210"/>
      <c r="AM1733" s="210"/>
      <c r="AN1733" s="210"/>
      <c r="AO1733" s="210"/>
      <c r="AP1733" s="210"/>
      <c r="AQ1733" s="210"/>
      <c r="AR1733" s="210"/>
      <c r="AS1733" s="210"/>
      <c r="AT1733" s="210"/>
      <c r="AU1733" s="210"/>
      <c r="AV1733" s="210"/>
      <c r="AW1733" s="210"/>
      <c r="AX1733" s="210"/>
      <c r="AY1733" s="210"/>
      <c r="AZ1733" s="210"/>
      <c r="BA1733" s="210"/>
      <c r="BB1733" s="210"/>
      <c r="BC1733" s="210"/>
      <c r="BD1733" s="210"/>
      <c r="BE1733" s="210"/>
      <c r="BF1733" s="210"/>
      <c r="BG1733" s="210"/>
      <c r="BH1733" s="210"/>
    </row>
    <row r="1734" spans="1:60" outlineLevel="2" x14ac:dyDescent="0.2">
      <c r="A1734" s="217"/>
      <c r="B1734" s="218"/>
      <c r="C1734" s="251" t="s">
        <v>1637</v>
      </c>
      <c r="D1734" s="247"/>
      <c r="E1734" s="247"/>
      <c r="F1734" s="247"/>
      <c r="G1734" s="247"/>
      <c r="H1734" s="220"/>
      <c r="I1734" s="220"/>
      <c r="J1734" s="220"/>
      <c r="K1734" s="220"/>
      <c r="L1734" s="220"/>
      <c r="M1734" s="220"/>
      <c r="N1734" s="219"/>
      <c r="O1734" s="219"/>
      <c r="P1734" s="219"/>
      <c r="Q1734" s="219"/>
      <c r="R1734" s="220"/>
      <c r="S1734" s="220"/>
      <c r="T1734" s="220"/>
      <c r="U1734" s="220"/>
      <c r="V1734" s="220"/>
      <c r="W1734" s="220"/>
      <c r="X1734" s="220"/>
      <c r="Y1734" s="220"/>
      <c r="Z1734" s="210"/>
      <c r="AA1734" s="210"/>
      <c r="AB1734" s="210"/>
      <c r="AC1734" s="210"/>
      <c r="AD1734" s="210"/>
      <c r="AE1734" s="210"/>
      <c r="AF1734" s="210"/>
      <c r="AG1734" s="210" t="s">
        <v>317</v>
      </c>
      <c r="AH1734" s="210"/>
      <c r="AI1734" s="210"/>
      <c r="AJ1734" s="210"/>
      <c r="AK1734" s="210"/>
      <c r="AL1734" s="210"/>
      <c r="AM1734" s="210"/>
      <c r="AN1734" s="210"/>
      <c r="AO1734" s="210"/>
      <c r="AP1734" s="210"/>
      <c r="AQ1734" s="210"/>
      <c r="AR1734" s="210"/>
      <c r="AS1734" s="210"/>
      <c r="AT1734" s="210"/>
      <c r="AU1734" s="210"/>
      <c r="AV1734" s="210"/>
      <c r="AW1734" s="210"/>
      <c r="AX1734" s="210"/>
      <c r="AY1734" s="210"/>
      <c r="AZ1734" s="210"/>
      <c r="BA1734" s="210"/>
      <c r="BB1734" s="210"/>
      <c r="BC1734" s="210"/>
      <c r="BD1734" s="210"/>
      <c r="BE1734" s="210"/>
      <c r="BF1734" s="210"/>
      <c r="BG1734" s="210"/>
      <c r="BH1734" s="210"/>
    </row>
    <row r="1735" spans="1:60" outlineLevel="2" x14ac:dyDescent="0.2">
      <c r="A1735" s="217"/>
      <c r="B1735" s="218"/>
      <c r="C1735" s="265" t="s">
        <v>1687</v>
      </c>
      <c r="D1735" s="255"/>
      <c r="E1735" s="256">
        <v>1</v>
      </c>
      <c r="F1735" s="220"/>
      <c r="G1735" s="220"/>
      <c r="H1735" s="220"/>
      <c r="I1735" s="220"/>
      <c r="J1735" s="220"/>
      <c r="K1735" s="220"/>
      <c r="L1735" s="220"/>
      <c r="M1735" s="220"/>
      <c r="N1735" s="219"/>
      <c r="O1735" s="219"/>
      <c r="P1735" s="219"/>
      <c r="Q1735" s="219"/>
      <c r="R1735" s="220"/>
      <c r="S1735" s="220"/>
      <c r="T1735" s="220"/>
      <c r="U1735" s="220"/>
      <c r="V1735" s="220"/>
      <c r="W1735" s="220"/>
      <c r="X1735" s="220"/>
      <c r="Y1735" s="220"/>
      <c r="Z1735" s="210"/>
      <c r="AA1735" s="210"/>
      <c r="AB1735" s="210"/>
      <c r="AC1735" s="210"/>
      <c r="AD1735" s="210"/>
      <c r="AE1735" s="210"/>
      <c r="AF1735" s="210"/>
      <c r="AG1735" s="210" t="s">
        <v>356</v>
      </c>
      <c r="AH1735" s="210">
        <v>0</v>
      </c>
      <c r="AI1735" s="210"/>
      <c r="AJ1735" s="210"/>
      <c r="AK1735" s="210"/>
      <c r="AL1735" s="210"/>
      <c r="AM1735" s="210"/>
      <c r="AN1735" s="210"/>
      <c r="AO1735" s="210"/>
      <c r="AP1735" s="210"/>
      <c r="AQ1735" s="210"/>
      <c r="AR1735" s="210"/>
      <c r="AS1735" s="210"/>
      <c r="AT1735" s="210"/>
      <c r="AU1735" s="210"/>
      <c r="AV1735" s="210"/>
      <c r="AW1735" s="210"/>
      <c r="AX1735" s="210"/>
      <c r="AY1735" s="210"/>
      <c r="AZ1735" s="210"/>
      <c r="BA1735" s="210"/>
      <c r="BB1735" s="210"/>
      <c r="BC1735" s="210"/>
      <c r="BD1735" s="210"/>
      <c r="BE1735" s="210"/>
      <c r="BF1735" s="210"/>
      <c r="BG1735" s="210"/>
      <c r="BH1735" s="210"/>
    </row>
    <row r="1736" spans="1:60" outlineLevel="1" x14ac:dyDescent="0.2">
      <c r="A1736" s="232">
        <v>247</v>
      </c>
      <c r="B1736" s="233" t="s">
        <v>1688</v>
      </c>
      <c r="C1736" s="250" t="s">
        <v>1689</v>
      </c>
      <c r="D1736" s="234" t="s">
        <v>823</v>
      </c>
      <c r="E1736" s="235">
        <v>2</v>
      </c>
      <c r="F1736" s="236"/>
      <c r="G1736" s="237">
        <f>ROUND(E1736*F1736,2)</f>
        <v>0</v>
      </c>
      <c r="H1736" s="236"/>
      <c r="I1736" s="237">
        <f>ROUND(E1736*H1736,2)</f>
        <v>0</v>
      </c>
      <c r="J1736" s="236"/>
      <c r="K1736" s="237">
        <f>ROUND(E1736*J1736,2)</f>
        <v>0</v>
      </c>
      <c r="L1736" s="237">
        <v>21</v>
      </c>
      <c r="M1736" s="237">
        <f>G1736*(1+L1736/100)</f>
        <v>0</v>
      </c>
      <c r="N1736" s="235">
        <v>0</v>
      </c>
      <c r="O1736" s="235">
        <f>ROUND(E1736*N1736,2)</f>
        <v>0</v>
      </c>
      <c r="P1736" s="235">
        <v>0</v>
      </c>
      <c r="Q1736" s="235">
        <f>ROUND(E1736*P1736,2)</f>
        <v>0</v>
      </c>
      <c r="R1736" s="237"/>
      <c r="S1736" s="237" t="s">
        <v>313</v>
      </c>
      <c r="T1736" s="238" t="s">
        <v>303</v>
      </c>
      <c r="U1736" s="220">
        <v>0</v>
      </c>
      <c r="V1736" s="220">
        <f>ROUND(E1736*U1736,2)</f>
        <v>0</v>
      </c>
      <c r="W1736" s="220"/>
      <c r="X1736" s="220" t="s">
        <v>314</v>
      </c>
      <c r="Y1736" s="220" t="s">
        <v>305</v>
      </c>
      <c r="Z1736" s="210"/>
      <c r="AA1736" s="210"/>
      <c r="AB1736" s="210"/>
      <c r="AC1736" s="210"/>
      <c r="AD1736" s="210"/>
      <c r="AE1736" s="210"/>
      <c r="AF1736" s="210"/>
      <c r="AG1736" s="210" t="s">
        <v>315</v>
      </c>
      <c r="AH1736" s="210"/>
      <c r="AI1736" s="210"/>
      <c r="AJ1736" s="210"/>
      <c r="AK1736" s="210"/>
      <c r="AL1736" s="210"/>
      <c r="AM1736" s="210"/>
      <c r="AN1736" s="210"/>
      <c r="AO1736" s="210"/>
      <c r="AP1736" s="210"/>
      <c r="AQ1736" s="210"/>
      <c r="AR1736" s="210"/>
      <c r="AS1736" s="210"/>
      <c r="AT1736" s="210"/>
      <c r="AU1736" s="210"/>
      <c r="AV1736" s="210"/>
      <c r="AW1736" s="210"/>
      <c r="AX1736" s="210"/>
      <c r="AY1736" s="210"/>
      <c r="AZ1736" s="210"/>
      <c r="BA1736" s="210"/>
      <c r="BB1736" s="210"/>
      <c r="BC1736" s="210"/>
      <c r="BD1736" s="210"/>
      <c r="BE1736" s="210"/>
      <c r="BF1736" s="210"/>
      <c r="BG1736" s="210"/>
      <c r="BH1736" s="210"/>
    </row>
    <row r="1737" spans="1:60" outlineLevel="2" x14ac:dyDescent="0.2">
      <c r="A1737" s="217"/>
      <c r="B1737" s="218"/>
      <c r="C1737" s="251" t="s">
        <v>1637</v>
      </c>
      <c r="D1737" s="247"/>
      <c r="E1737" s="247"/>
      <c r="F1737" s="247"/>
      <c r="G1737" s="247"/>
      <c r="H1737" s="220"/>
      <c r="I1737" s="220"/>
      <c r="J1737" s="220"/>
      <c r="K1737" s="220"/>
      <c r="L1737" s="220"/>
      <c r="M1737" s="220"/>
      <c r="N1737" s="219"/>
      <c r="O1737" s="219"/>
      <c r="P1737" s="219"/>
      <c r="Q1737" s="219"/>
      <c r="R1737" s="220"/>
      <c r="S1737" s="220"/>
      <c r="T1737" s="220"/>
      <c r="U1737" s="220"/>
      <c r="V1737" s="220"/>
      <c r="W1737" s="220"/>
      <c r="X1737" s="220"/>
      <c r="Y1737" s="220"/>
      <c r="Z1737" s="210"/>
      <c r="AA1737" s="210"/>
      <c r="AB1737" s="210"/>
      <c r="AC1737" s="210"/>
      <c r="AD1737" s="210"/>
      <c r="AE1737" s="210"/>
      <c r="AF1737" s="210"/>
      <c r="AG1737" s="210" t="s">
        <v>317</v>
      </c>
      <c r="AH1737" s="210"/>
      <c r="AI1737" s="210"/>
      <c r="AJ1737" s="210"/>
      <c r="AK1737" s="210"/>
      <c r="AL1737" s="210"/>
      <c r="AM1737" s="210"/>
      <c r="AN1737" s="210"/>
      <c r="AO1737" s="210"/>
      <c r="AP1737" s="210"/>
      <c r="AQ1737" s="210"/>
      <c r="AR1737" s="210"/>
      <c r="AS1737" s="210"/>
      <c r="AT1737" s="210"/>
      <c r="AU1737" s="210"/>
      <c r="AV1737" s="210"/>
      <c r="AW1737" s="210"/>
      <c r="AX1737" s="210"/>
      <c r="AY1737" s="210"/>
      <c r="AZ1737" s="210"/>
      <c r="BA1737" s="210"/>
      <c r="BB1737" s="210"/>
      <c r="BC1737" s="210"/>
      <c r="BD1737" s="210"/>
      <c r="BE1737" s="210"/>
      <c r="BF1737" s="210"/>
      <c r="BG1737" s="210"/>
      <c r="BH1737" s="210"/>
    </row>
    <row r="1738" spans="1:60" outlineLevel="2" x14ac:dyDescent="0.2">
      <c r="A1738" s="217"/>
      <c r="B1738" s="218"/>
      <c r="C1738" s="265" t="s">
        <v>1690</v>
      </c>
      <c r="D1738" s="255"/>
      <c r="E1738" s="256">
        <v>2</v>
      </c>
      <c r="F1738" s="220"/>
      <c r="G1738" s="220"/>
      <c r="H1738" s="220"/>
      <c r="I1738" s="220"/>
      <c r="J1738" s="220"/>
      <c r="K1738" s="220"/>
      <c r="L1738" s="220"/>
      <c r="M1738" s="220"/>
      <c r="N1738" s="219"/>
      <c r="O1738" s="219"/>
      <c r="P1738" s="219"/>
      <c r="Q1738" s="219"/>
      <c r="R1738" s="220"/>
      <c r="S1738" s="220"/>
      <c r="T1738" s="220"/>
      <c r="U1738" s="220"/>
      <c r="V1738" s="220"/>
      <c r="W1738" s="220"/>
      <c r="X1738" s="220"/>
      <c r="Y1738" s="220"/>
      <c r="Z1738" s="210"/>
      <c r="AA1738" s="210"/>
      <c r="AB1738" s="210"/>
      <c r="AC1738" s="210"/>
      <c r="AD1738" s="210"/>
      <c r="AE1738" s="210"/>
      <c r="AF1738" s="210"/>
      <c r="AG1738" s="210" t="s">
        <v>356</v>
      </c>
      <c r="AH1738" s="210">
        <v>0</v>
      </c>
      <c r="AI1738" s="210"/>
      <c r="AJ1738" s="210"/>
      <c r="AK1738" s="210"/>
      <c r="AL1738" s="210"/>
      <c r="AM1738" s="210"/>
      <c r="AN1738" s="210"/>
      <c r="AO1738" s="210"/>
      <c r="AP1738" s="210"/>
      <c r="AQ1738" s="210"/>
      <c r="AR1738" s="210"/>
      <c r="AS1738" s="210"/>
      <c r="AT1738" s="210"/>
      <c r="AU1738" s="210"/>
      <c r="AV1738" s="210"/>
      <c r="AW1738" s="210"/>
      <c r="AX1738" s="210"/>
      <c r="AY1738" s="210"/>
      <c r="AZ1738" s="210"/>
      <c r="BA1738" s="210"/>
      <c r="BB1738" s="210"/>
      <c r="BC1738" s="210"/>
      <c r="BD1738" s="210"/>
      <c r="BE1738" s="210"/>
      <c r="BF1738" s="210"/>
      <c r="BG1738" s="210"/>
      <c r="BH1738" s="210"/>
    </row>
    <row r="1739" spans="1:60" outlineLevel="1" x14ac:dyDescent="0.2">
      <c r="A1739" s="232">
        <v>248</v>
      </c>
      <c r="B1739" s="233" t="s">
        <v>1691</v>
      </c>
      <c r="C1739" s="250" t="s">
        <v>1692</v>
      </c>
      <c r="D1739" s="234" t="s">
        <v>823</v>
      </c>
      <c r="E1739" s="235">
        <v>1</v>
      </c>
      <c r="F1739" s="236"/>
      <c r="G1739" s="237">
        <f>ROUND(E1739*F1739,2)</f>
        <v>0</v>
      </c>
      <c r="H1739" s="236"/>
      <c r="I1739" s="237">
        <f>ROUND(E1739*H1739,2)</f>
        <v>0</v>
      </c>
      <c r="J1739" s="236"/>
      <c r="K1739" s="237">
        <f>ROUND(E1739*J1739,2)</f>
        <v>0</v>
      </c>
      <c r="L1739" s="237">
        <v>21</v>
      </c>
      <c r="M1739" s="237">
        <f>G1739*(1+L1739/100)</f>
        <v>0</v>
      </c>
      <c r="N1739" s="235">
        <v>0</v>
      </c>
      <c r="O1739" s="235">
        <f>ROUND(E1739*N1739,2)</f>
        <v>0</v>
      </c>
      <c r="P1739" s="235">
        <v>0</v>
      </c>
      <c r="Q1739" s="235">
        <f>ROUND(E1739*P1739,2)</f>
        <v>0</v>
      </c>
      <c r="R1739" s="237"/>
      <c r="S1739" s="237" t="s">
        <v>313</v>
      </c>
      <c r="T1739" s="238" t="s">
        <v>303</v>
      </c>
      <c r="U1739" s="220">
        <v>0</v>
      </c>
      <c r="V1739" s="220">
        <f>ROUND(E1739*U1739,2)</f>
        <v>0</v>
      </c>
      <c r="W1739" s="220"/>
      <c r="X1739" s="220" t="s">
        <v>314</v>
      </c>
      <c r="Y1739" s="220" t="s">
        <v>305</v>
      </c>
      <c r="Z1739" s="210"/>
      <c r="AA1739" s="210"/>
      <c r="AB1739" s="210"/>
      <c r="AC1739" s="210"/>
      <c r="AD1739" s="210"/>
      <c r="AE1739" s="210"/>
      <c r="AF1739" s="210"/>
      <c r="AG1739" s="210" t="s">
        <v>315</v>
      </c>
      <c r="AH1739" s="210"/>
      <c r="AI1739" s="210"/>
      <c r="AJ1739" s="210"/>
      <c r="AK1739" s="210"/>
      <c r="AL1739" s="210"/>
      <c r="AM1739" s="210"/>
      <c r="AN1739" s="210"/>
      <c r="AO1739" s="210"/>
      <c r="AP1739" s="210"/>
      <c r="AQ1739" s="210"/>
      <c r="AR1739" s="210"/>
      <c r="AS1739" s="210"/>
      <c r="AT1739" s="210"/>
      <c r="AU1739" s="210"/>
      <c r="AV1739" s="210"/>
      <c r="AW1739" s="210"/>
      <c r="AX1739" s="210"/>
      <c r="AY1739" s="210"/>
      <c r="AZ1739" s="210"/>
      <c r="BA1739" s="210"/>
      <c r="BB1739" s="210"/>
      <c r="BC1739" s="210"/>
      <c r="BD1739" s="210"/>
      <c r="BE1739" s="210"/>
      <c r="BF1739" s="210"/>
      <c r="BG1739" s="210"/>
      <c r="BH1739" s="210"/>
    </row>
    <row r="1740" spans="1:60" outlineLevel="2" x14ac:dyDescent="0.2">
      <c r="A1740" s="217"/>
      <c r="B1740" s="218"/>
      <c r="C1740" s="251" t="s">
        <v>1637</v>
      </c>
      <c r="D1740" s="247"/>
      <c r="E1740" s="247"/>
      <c r="F1740" s="247"/>
      <c r="G1740" s="247"/>
      <c r="H1740" s="220"/>
      <c r="I1740" s="220"/>
      <c r="J1740" s="220"/>
      <c r="K1740" s="220"/>
      <c r="L1740" s="220"/>
      <c r="M1740" s="220"/>
      <c r="N1740" s="219"/>
      <c r="O1740" s="219"/>
      <c r="P1740" s="219"/>
      <c r="Q1740" s="219"/>
      <c r="R1740" s="220"/>
      <c r="S1740" s="220"/>
      <c r="T1740" s="220"/>
      <c r="U1740" s="220"/>
      <c r="V1740" s="220"/>
      <c r="W1740" s="220"/>
      <c r="X1740" s="220"/>
      <c r="Y1740" s="220"/>
      <c r="Z1740" s="210"/>
      <c r="AA1740" s="210"/>
      <c r="AB1740" s="210"/>
      <c r="AC1740" s="210"/>
      <c r="AD1740" s="210"/>
      <c r="AE1740" s="210"/>
      <c r="AF1740" s="210"/>
      <c r="AG1740" s="210" t="s">
        <v>317</v>
      </c>
      <c r="AH1740" s="210"/>
      <c r="AI1740" s="210"/>
      <c r="AJ1740" s="210"/>
      <c r="AK1740" s="210"/>
      <c r="AL1740" s="210"/>
      <c r="AM1740" s="210"/>
      <c r="AN1740" s="210"/>
      <c r="AO1740" s="210"/>
      <c r="AP1740" s="210"/>
      <c r="AQ1740" s="210"/>
      <c r="AR1740" s="210"/>
      <c r="AS1740" s="210"/>
      <c r="AT1740" s="210"/>
      <c r="AU1740" s="210"/>
      <c r="AV1740" s="210"/>
      <c r="AW1740" s="210"/>
      <c r="AX1740" s="210"/>
      <c r="AY1740" s="210"/>
      <c r="AZ1740" s="210"/>
      <c r="BA1740" s="210"/>
      <c r="BB1740" s="210"/>
      <c r="BC1740" s="210"/>
      <c r="BD1740" s="210"/>
      <c r="BE1740" s="210"/>
      <c r="BF1740" s="210"/>
      <c r="BG1740" s="210"/>
      <c r="BH1740" s="210"/>
    </row>
    <row r="1741" spans="1:60" outlineLevel="2" x14ac:dyDescent="0.2">
      <c r="A1741" s="217"/>
      <c r="B1741" s="218"/>
      <c r="C1741" s="265" t="s">
        <v>1693</v>
      </c>
      <c r="D1741" s="255"/>
      <c r="E1741" s="256">
        <v>1</v>
      </c>
      <c r="F1741" s="220"/>
      <c r="G1741" s="220"/>
      <c r="H1741" s="220"/>
      <c r="I1741" s="220"/>
      <c r="J1741" s="220"/>
      <c r="K1741" s="220"/>
      <c r="L1741" s="220"/>
      <c r="M1741" s="220"/>
      <c r="N1741" s="219"/>
      <c r="O1741" s="219"/>
      <c r="P1741" s="219"/>
      <c r="Q1741" s="219"/>
      <c r="R1741" s="220"/>
      <c r="S1741" s="220"/>
      <c r="T1741" s="220"/>
      <c r="U1741" s="220"/>
      <c r="V1741" s="220"/>
      <c r="W1741" s="220"/>
      <c r="X1741" s="220"/>
      <c r="Y1741" s="220"/>
      <c r="Z1741" s="210"/>
      <c r="AA1741" s="210"/>
      <c r="AB1741" s="210"/>
      <c r="AC1741" s="210"/>
      <c r="AD1741" s="210"/>
      <c r="AE1741" s="210"/>
      <c r="AF1741" s="210"/>
      <c r="AG1741" s="210" t="s">
        <v>356</v>
      </c>
      <c r="AH1741" s="210">
        <v>0</v>
      </c>
      <c r="AI1741" s="210"/>
      <c r="AJ1741" s="210"/>
      <c r="AK1741" s="210"/>
      <c r="AL1741" s="210"/>
      <c r="AM1741" s="210"/>
      <c r="AN1741" s="210"/>
      <c r="AO1741" s="210"/>
      <c r="AP1741" s="210"/>
      <c r="AQ1741" s="210"/>
      <c r="AR1741" s="210"/>
      <c r="AS1741" s="210"/>
      <c r="AT1741" s="210"/>
      <c r="AU1741" s="210"/>
      <c r="AV1741" s="210"/>
      <c r="AW1741" s="210"/>
      <c r="AX1741" s="210"/>
      <c r="AY1741" s="210"/>
      <c r="AZ1741" s="210"/>
      <c r="BA1741" s="210"/>
      <c r="BB1741" s="210"/>
      <c r="BC1741" s="210"/>
      <c r="BD1741" s="210"/>
      <c r="BE1741" s="210"/>
      <c r="BF1741" s="210"/>
      <c r="BG1741" s="210"/>
      <c r="BH1741" s="210"/>
    </row>
    <row r="1742" spans="1:60" outlineLevel="1" x14ac:dyDescent="0.2">
      <c r="A1742" s="232">
        <v>249</v>
      </c>
      <c r="B1742" s="233" t="s">
        <v>1694</v>
      </c>
      <c r="C1742" s="250" t="s">
        <v>1695</v>
      </c>
      <c r="D1742" s="234" t="s">
        <v>823</v>
      </c>
      <c r="E1742" s="235">
        <v>2</v>
      </c>
      <c r="F1742" s="236"/>
      <c r="G1742" s="237">
        <f>ROUND(E1742*F1742,2)</f>
        <v>0</v>
      </c>
      <c r="H1742" s="236"/>
      <c r="I1742" s="237">
        <f>ROUND(E1742*H1742,2)</f>
        <v>0</v>
      </c>
      <c r="J1742" s="236"/>
      <c r="K1742" s="237">
        <f>ROUND(E1742*J1742,2)</f>
        <v>0</v>
      </c>
      <c r="L1742" s="237">
        <v>21</v>
      </c>
      <c r="M1742" s="237">
        <f>G1742*(1+L1742/100)</f>
        <v>0</v>
      </c>
      <c r="N1742" s="235">
        <v>0</v>
      </c>
      <c r="O1742" s="235">
        <f>ROUND(E1742*N1742,2)</f>
        <v>0</v>
      </c>
      <c r="P1742" s="235">
        <v>0</v>
      </c>
      <c r="Q1742" s="235">
        <f>ROUND(E1742*P1742,2)</f>
        <v>0</v>
      </c>
      <c r="R1742" s="237"/>
      <c r="S1742" s="237" t="s">
        <v>313</v>
      </c>
      <c r="T1742" s="238" t="s">
        <v>303</v>
      </c>
      <c r="U1742" s="220">
        <v>0</v>
      </c>
      <c r="V1742" s="220">
        <f>ROUND(E1742*U1742,2)</f>
        <v>0</v>
      </c>
      <c r="W1742" s="220"/>
      <c r="X1742" s="220" t="s">
        <v>314</v>
      </c>
      <c r="Y1742" s="220" t="s">
        <v>305</v>
      </c>
      <c r="Z1742" s="210"/>
      <c r="AA1742" s="210"/>
      <c r="AB1742" s="210"/>
      <c r="AC1742" s="210"/>
      <c r="AD1742" s="210"/>
      <c r="AE1742" s="210"/>
      <c r="AF1742" s="210"/>
      <c r="AG1742" s="210" t="s">
        <v>315</v>
      </c>
      <c r="AH1742" s="210"/>
      <c r="AI1742" s="210"/>
      <c r="AJ1742" s="210"/>
      <c r="AK1742" s="210"/>
      <c r="AL1742" s="210"/>
      <c r="AM1742" s="210"/>
      <c r="AN1742" s="210"/>
      <c r="AO1742" s="210"/>
      <c r="AP1742" s="210"/>
      <c r="AQ1742" s="210"/>
      <c r="AR1742" s="210"/>
      <c r="AS1742" s="210"/>
      <c r="AT1742" s="210"/>
      <c r="AU1742" s="210"/>
      <c r="AV1742" s="210"/>
      <c r="AW1742" s="210"/>
      <c r="AX1742" s="210"/>
      <c r="AY1742" s="210"/>
      <c r="AZ1742" s="210"/>
      <c r="BA1742" s="210"/>
      <c r="BB1742" s="210"/>
      <c r="BC1742" s="210"/>
      <c r="BD1742" s="210"/>
      <c r="BE1742" s="210"/>
      <c r="BF1742" s="210"/>
      <c r="BG1742" s="210"/>
      <c r="BH1742" s="210"/>
    </row>
    <row r="1743" spans="1:60" outlineLevel="2" x14ac:dyDescent="0.2">
      <c r="A1743" s="217"/>
      <c r="B1743" s="218"/>
      <c r="C1743" s="251" t="s">
        <v>1637</v>
      </c>
      <c r="D1743" s="247"/>
      <c r="E1743" s="247"/>
      <c r="F1743" s="247"/>
      <c r="G1743" s="247"/>
      <c r="H1743" s="220"/>
      <c r="I1743" s="220"/>
      <c r="J1743" s="220"/>
      <c r="K1743" s="220"/>
      <c r="L1743" s="220"/>
      <c r="M1743" s="220"/>
      <c r="N1743" s="219"/>
      <c r="O1743" s="219"/>
      <c r="P1743" s="219"/>
      <c r="Q1743" s="219"/>
      <c r="R1743" s="220"/>
      <c r="S1743" s="220"/>
      <c r="T1743" s="220"/>
      <c r="U1743" s="220"/>
      <c r="V1743" s="220"/>
      <c r="W1743" s="220"/>
      <c r="X1743" s="220"/>
      <c r="Y1743" s="220"/>
      <c r="Z1743" s="210"/>
      <c r="AA1743" s="210"/>
      <c r="AB1743" s="210"/>
      <c r="AC1743" s="210"/>
      <c r="AD1743" s="210"/>
      <c r="AE1743" s="210"/>
      <c r="AF1743" s="210"/>
      <c r="AG1743" s="210" t="s">
        <v>317</v>
      </c>
      <c r="AH1743" s="210"/>
      <c r="AI1743" s="210"/>
      <c r="AJ1743" s="210"/>
      <c r="AK1743" s="210"/>
      <c r="AL1743" s="210"/>
      <c r="AM1743" s="210"/>
      <c r="AN1743" s="210"/>
      <c r="AO1743" s="210"/>
      <c r="AP1743" s="210"/>
      <c r="AQ1743" s="210"/>
      <c r="AR1743" s="210"/>
      <c r="AS1743" s="210"/>
      <c r="AT1743" s="210"/>
      <c r="AU1743" s="210"/>
      <c r="AV1743" s="210"/>
      <c r="AW1743" s="210"/>
      <c r="AX1743" s="210"/>
      <c r="AY1743" s="210"/>
      <c r="AZ1743" s="210"/>
      <c r="BA1743" s="210"/>
      <c r="BB1743" s="210"/>
      <c r="BC1743" s="210"/>
      <c r="BD1743" s="210"/>
      <c r="BE1743" s="210"/>
      <c r="BF1743" s="210"/>
      <c r="BG1743" s="210"/>
      <c r="BH1743" s="210"/>
    </row>
    <row r="1744" spans="1:60" outlineLevel="2" x14ac:dyDescent="0.2">
      <c r="A1744" s="217"/>
      <c r="B1744" s="218"/>
      <c r="C1744" s="265" t="s">
        <v>1696</v>
      </c>
      <c r="D1744" s="255"/>
      <c r="E1744" s="256">
        <v>2</v>
      </c>
      <c r="F1744" s="220"/>
      <c r="G1744" s="220"/>
      <c r="H1744" s="220"/>
      <c r="I1744" s="220"/>
      <c r="J1744" s="220"/>
      <c r="K1744" s="220"/>
      <c r="L1744" s="220"/>
      <c r="M1744" s="220"/>
      <c r="N1744" s="219"/>
      <c r="O1744" s="219"/>
      <c r="P1744" s="219"/>
      <c r="Q1744" s="219"/>
      <c r="R1744" s="220"/>
      <c r="S1744" s="220"/>
      <c r="T1744" s="220"/>
      <c r="U1744" s="220"/>
      <c r="V1744" s="220"/>
      <c r="W1744" s="220"/>
      <c r="X1744" s="220"/>
      <c r="Y1744" s="220"/>
      <c r="Z1744" s="210"/>
      <c r="AA1744" s="210"/>
      <c r="AB1744" s="210"/>
      <c r="AC1744" s="210"/>
      <c r="AD1744" s="210"/>
      <c r="AE1744" s="210"/>
      <c r="AF1744" s="210"/>
      <c r="AG1744" s="210" t="s">
        <v>356</v>
      </c>
      <c r="AH1744" s="210">
        <v>0</v>
      </c>
      <c r="AI1744" s="210"/>
      <c r="AJ1744" s="210"/>
      <c r="AK1744" s="210"/>
      <c r="AL1744" s="210"/>
      <c r="AM1744" s="210"/>
      <c r="AN1744" s="210"/>
      <c r="AO1744" s="210"/>
      <c r="AP1744" s="210"/>
      <c r="AQ1744" s="210"/>
      <c r="AR1744" s="210"/>
      <c r="AS1744" s="210"/>
      <c r="AT1744" s="210"/>
      <c r="AU1744" s="210"/>
      <c r="AV1744" s="210"/>
      <c r="AW1744" s="210"/>
      <c r="AX1744" s="210"/>
      <c r="AY1744" s="210"/>
      <c r="AZ1744" s="210"/>
      <c r="BA1744" s="210"/>
      <c r="BB1744" s="210"/>
      <c r="BC1744" s="210"/>
      <c r="BD1744" s="210"/>
      <c r="BE1744" s="210"/>
      <c r="BF1744" s="210"/>
      <c r="BG1744" s="210"/>
      <c r="BH1744" s="210"/>
    </row>
    <row r="1745" spans="1:60" outlineLevel="1" x14ac:dyDescent="0.2">
      <c r="A1745" s="232">
        <v>250</v>
      </c>
      <c r="B1745" s="233" t="s">
        <v>1697</v>
      </c>
      <c r="C1745" s="250" t="s">
        <v>1698</v>
      </c>
      <c r="D1745" s="234" t="s">
        <v>823</v>
      </c>
      <c r="E1745" s="235">
        <v>2</v>
      </c>
      <c r="F1745" s="236"/>
      <c r="G1745" s="237">
        <f>ROUND(E1745*F1745,2)</f>
        <v>0</v>
      </c>
      <c r="H1745" s="236"/>
      <c r="I1745" s="237">
        <f>ROUND(E1745*H1745,2)</f>
        <v>0</v>
      </c>
      <c r="J1745" s="236"/>
      <c r="K1745" s="237">
        <f>ROUND(E1745*J1745,2)</f>
        <v>0</v>
      </c>
      <c r="L1745" s="237">
        <v>21</v>
      </c>
      <c r="M1745" s="237">
        <f>G1745*(1+L1745/100)</f>
        <v>0</v>
      </c>
      <c r="N1745" s="235">
        <v>0</v>
      </c>
      <c r="O1745" s="235">
        <f>ROUND(E1745*N1745,2)</f>
        <v>0</v>
      </c>
      <c r="P1745" s="235">
        <v>0</v>
      </c>
      <c r="Q1745" s="235">
        <f>ROUND(E1745*P1745,2)</f>
        <v>0</v>
      </c>
      <c r="R1745" s="237"/>
      <c r="S1745" s="237" t="s">
        <v>313</v>
      </c>
      <c r="T1745" s="238" t="s">
        <v>303</v>
      </c>
      <c r="U1745" s="220">
        <v>0</v>
      </c>
      <c r="V1745" s="220">
        <f>ROUND(E1745*U1745,2)</f>
        <v>0</v>
      </c>
      <c r="W1745" s="220"/>
      <c r="X1745" s="220" t="s">
        <v>314</v>
      </c>
      <c r="Y1745" s="220" t="s">
        <v>305</v>
      </c>
      <c r="Z1745" s="210"/>
      <c r="AA1745" s="210"/>
      <c r="AB1745" s="210"/>
      <c r="AC1745" s="210"/>
      <c r="AD1745" s="210"/>
      <c r="AE1745" s="210"/>
      <c r="AF1745" s="210"/>
      <c r="AG1745" s="210" t="s">
        <v>315</v>
      </c>
      <c r="AH1745" s="210"/>
      <c r="AI1745" s="210"/>
      <c r="AJ1745" s="210"/>
      <c r="AK1745" s="210"/>
      <c r="AL1745" s="210"/>
      <c r="AM1745" s="210"/>
      <c r="AN1745" s="210"/>
      <c r="AO1745" s="210"/>
      <c r="AP1745" s="210"/>
      <c r="AQ1745" s="210"/>
      <c r="AR1745" s="210"/>
      <c r="AS1745" s="210"/>
      <c r="AT1745" s="210"/>
      <c r="AU1745" s="210"/>
      <c r="AV1745" s="210"/>
      <c r="AW1745" s="210"/>
      <c r="AX1745" s="210"/>
      <c r="AY1745" s="210"/>
      <c r="AZ1745" s="210"/>
      <c r="BA1745" s="210"/>
      <c r="BB1745" s="210"/>
      <c r="BC1745" s="210"/>
      <c r="BD1745" s="210"/>
      <c r="BE1745" s="210"/>
      <c r="BF1745" s="210"/>
      <c r="BG1745" s="210"/>
      <c r="BH1745" s="210"/>
    </row>
    <row r="1746" spans="1:60" outlineLevel="2" x14ac:dyDescent="0.2">
      <c r="A1746" s="217"/>
      <c r="B1746" s="218"/>
      <c r="C1746" s="251" t="s">
        <v>1637</v>
      </c>
      <c r="D1746" s="247"/>
      <c r="E1746" s="247"/>
      <c r="F1746" s="247"/>
      <c r="G1746" s="247"/>
      <c r="H1746" s="220"/>
      <c r="I1746" s="220"/>
      <c r="J1746" s="220"/>
      <c r="K1746" s="220"/>
      <c r="L1746" s="220"/>
      <c r="M1746" s="220"/>
      <c r="N1746" s="219"/>
      <c r="O1746" s="219"/>
      <c r="P1746" s="219"/>
      <c r="Q1746" s="219"/>
      <c r="R1746" s="220"/>
      <c r="S1746" s="220"/>
      <c r="T1746" s="220"/>
      <c r="U1746" s="220"/>
      <c r="V1746" s="220"/>
      <c r="W1746" s="220"/>
      <c r="X1746" s="220"/>
      <c r="Y1746" s="220"/>
      <c r="Z1746" s="210"/>
      <c r="AA1746" s="210"/>
      <c r="AB1746" s="210"/>
      <c r="AC1746" s="210"/>
      <c r="AD1746" s="210"/>
      <c r="AE1746" s="210"/>
      <c r="AF1746" s="210"/>
      <c r="AG1746" s="210" t="s">
        <v>317</v>
      </c>
      <c r="AH1746" s="210"/>
      <c r="AI1746" s="210"/>
      <c r="AJ1746" s="210"/>
      <c r="AK1746" s="210"/>
      <c r="AL1746" s="210"/>
      <c r="AM1746" s="210"/>
      <c r="AN1746" s="210"/>
      <c r="AO1746" s="210"/>
      <c r="AP1746" s="210"/>
      <c r="AQ1746" s="210"/>
      <c r="AR1746" s="210"/>
      <c r="AS1746" s="210"/>
      <c r="AT1746" s="210"/>
      <c r="AU1746" s="210"/>
      <c r="AV1746" s="210"/>
      <c r="AW1746" s="210"/>
      <c r="AX1746" s="210"/>
      <c r="AY1746" s="210"/>
      <c r="AZ1746" s="210"/>
      <c r="BA1746" s="210"/>
      <c r="BB1746" s="210"/>
      <c r="BC1746" s="210"/>
      <c r="BD1746" s="210"/>
      <c r="BE1746" s="210"/>
      <c r="BF1746" s="210"/>
      <c r="BG1746" s="210"/>
      <c r="BH1746" s="210"/>
    </row>
    <row r="1747" spans="1:60" outlineLevel="2" x14ac:dyDescent="0.2">
      <c r="A1747" s="217"/>
      <c r="B1747" s="218"/>
      <c r="C1747" s="265" t="s">
        <v>1699</v>
      </c>
      <c r="D1747" s="255"/>
      <c r="E1747" s="256">
        <v>2</v>
      </c>
      <c r="F1747" s="220"/>
      <c r="G1747" s="220"/>
      <c r="H1747" s="220"/>
      <c r="I1747" s="220"/>
      <c r="J1747" s="220"/>
      <c r="K1747" s="220"/>
      <c r="L1747" s="220"/>
      <c r="M1747" s="220"/>
      <c r="N1747" s="219"/>
      <c r="O1747" s="219"/>
      <c r="P1747" s="219"/>
      <c r="Q1747" s="219"/>
      <c r="R1747" s="220"/>
      <c r="S1747" s="220"/>
      <c r="T1747" s="220"/>
      <c r="U1747" s="220"/>
      <c r="V1747" s="220"/>
      <c r="W1747" s="220"/>
      <c r="X1747" s="220"/>
      <c r="Y1747" s="220"/>
      <c r="Z1747" s="210"/>
      <c r="AA1747" s="210"/>
      <c r="AB1747" s="210"/>
      <c r="AC1747" s="210"/>
      <c r="AD1747" s="210"/>
      <c r="AE1747" s="210"/>
      <c r="AF1747" s="210"/>
      <c r="AG1747" s="210" t="s">
        <v>356</v>
      </c>
      <c r="AH1747" s="210">
        <v>0</v>
      </c>
      <c r="AI1747" s="210"/>
      <c r="AJ1747" s="210"/>
      <c r="AK1747" s="210"/>
      <c r="AL1747" s="210"/>
      <c r="AM1747" s="210"/>
      <c r="AN1747" s="210"/>
      <c r="AO1747" s="210"/>
      <c r="AP1747" s="210"/>
      <c r="AQ1747" s="210"/>
      <c r="AR1747" s="210"/>
      <c r="AS1747" s="210"/>
      <c r="AT1747" s="210"/>
      <c r="AU1747" s="210"/>
      <c r="AV1747" s="210"/>
      <c r="AW1747" s="210"/>
      <c r="AX1747" s="210"/>
      <c r="AY1747" s="210"/>
      <c r="AZ1747" s="210"/>
      <c r="BA1747" s="210"/>
      <c r="BB1747" s="210"/>
      <c r="BC1747" s="210"/>
      <c r="BD1747" s="210"/>
      <c r="BE1747" s="210"/>
      <c r="BF1747" s="210"/>
      <c r="BG1747" s="210"/>
      <c r="BH1747" s="210"/>
    </row>
    <row r="1748" spans="1:60" outlineLevel="1" x14ac:dyDescent="0.2">
      <c r="A1748" s="232">
        <v>251</v>
      </c>
      <c r="B1748" s="233" t="s">
        <v>1700</v>
      </c>
      <c r="C1748" s="250" t="s">
        <v>1701</v>
      </c>
      <c r="D1748" s="234" t="s">
        <v>823</v>
      </c>
      <c r="E1748" s="235">
        <v>1</v>
      </c>
      <c r="F1748" s="236"/>
      <c r="G1748" s="237">
        <f>ROUND(E1748*F1748,2)</f>
        <v>0</v>
      </c>
      <c r="H1748" s="236"/>
      <c r="I1748" s="237">
        <f>ROUND(E1748*H1748,2)</f>
        <v>0</v>
      </c>
      <c r="J1748" s="236"/>
      <c r="K1748" s="237">
        <f>ROUND(E1748*J1748,2)</f>
        <v>0</v>
      </c>
      <c r="L1748" s="237">
        <v>21</v>
      </c>
      <c r="M1748" s="237">
        <f>G1748*(1+L1748/100)</f>
        <v>0</v>
      </c>
      <c r="N1748" s="235">
        <v>0</v>
      </c>
      <c r="O1748" s="235">
        <f>ROUND(E1748*N1748,2)</f>
        <v>0</v>
      </c>
      <c r="P1748" s="235">
        <v>0</v>
      </c>
      <c r="Q1748" s="235">
        <f>ROUND(E1748*P1748,2)</f>
        <v>0</v>
      </c>
      <c r="R1748" s="237"/>
      <c r="S1748" s="237" t="s">
        <v>313</v>
      </c>
      <c r="T1748" s="238" t="s">
        <v>303</v>
      </c>
      <c r="U1748" s="220">
        <v>0</v>
      </c>
      <c r="V1748" s="220">
        <f>ROUND(E1748*U1748,2)</f>
        <v>0</v>
      </c>
      <c r="W1748" s="220"/>
      <c r="X1748" s="220" t="s">
        <v>314</v>
      </c>
      <c r="Y1748" s="220" t="s">
        <v>305</v>
      </c>
      <c r="Z1748" s="210"/>
      <c r="AA1748" s="210"/>
      <c r="AB1748" s="210"/>
      <c r="AC1748" s="210"/>
      <c r="AD1748" s="210"/>
      <c r="AE1748" s="210"/>
      <c r="AF1748" s="210"/>
      <c r="AG1748" s="210" t="s">
        <v>315</v>
      </c>
      <c r="AH1748" s="210"/>
      <c r="AI1748" s="210"/>
      <c r="AJ1748" s="210"/>
      <c r="AK1748" s="210"/>
      <c r="AL1748" s="210"/>
      <c r="AM1748" s="210"/>
      <c r="AN1748" s="210"/>
      <c r="AO1748" s="210"/>
      <c r="AP1748" s="210"/>
      <c r="AQ1748" s="210"/>
      <c r="AR1748" s="210"/>
      <c r="AS1748" s="210"/>
      <c r="AT1748" s="210"/>
      <c r="AU1748" s="210"/>
      <c r="AV1748" s="210"/>
      <c r="AW1748" s="210"/>
      <c r="AX1748" s="210"/>
      <c r="AY1748" s="210"/>
      <c r="AZ1748" s="210"/>
      <c r="BA1748" s="210"/>
      <c r="BB1748" s="210"/>
      <c r="BC1748" s="210"/>
      <c r="BD1748" s="210"/>
      <c r="BE1748" s="210"/>
      <c r="BF1748" s="210"/>
      <c r="BG1748" s="210"/>
      <c r="BH1748" s="210"/>
    </row>
    <row r="1749" spans="1:60" outlineLevel="2" x14ac:dyDescent="0.2">
      <c r="A1749" s="217"/>
      <c r="B1749" s="218"/>
      <c r="C1749" s="251" t="s">
        <v>1637</v>
      </c>
      <c r="D1749" s="247"/>
      <c r="E1749" s="247"/>
      <c r="F1749" s="247"/>
      <c r="G1749" s="247"/>
      <c r="H1749" s="220"/>
      <c r="I1749" s="220"/>
      <c r="J1749" s="220"/>
      <c r="K1749" s="220"/>
      <c r="L1749" s="220"/>
      <c r="M1749" s="220"/>
      <c r="N1749" s="219"/>
      <c r="O1749" s="219"/>
      <c r="P1749" s="219"/>
      <c r="Q1749" s="219"/>
      <c r="R1749" s="220"/>
      <c r="S1749" s="220"/>
      <c r="T1749" s="220"/>
      <c r="U1749" s="220"/>
      <c r="V1749" s="220"/>
      <c r="W1749" s="220"/>
      <c r="X1749" s="220"/>
      <c r="Y1749" s="220"/>
      <c r="Z1749" s="210"/>
      <c r="AA1749" s="210"/>
      <c r="AB1749" s="210"/>
      <c r="AC1749" s="210"/>
      <c r="AD1749" s="210"/>
      <c r="AE1749" s="210"/>
      <c r="AF1749" s="210"/>
      <c r="AG1749" s="210" t="s">
        <v>317</v>
      </c>
      <c r="AH1749" s="210"/>
      <c r="AI1749" s="210"/>
      <c r="AJ1749" s="210"/>
      <c r="AK1749" s="210"/>
      <c r="AL1749" s="210"/>
      <c r="AM1749" s="210"/>
      <c r="AN1749" s="210"/>
      <c r="AO1749" s="210"/>
      <c r="AP1749" s="210"/>
      <c r="AQ1749" s="210"/>
      <c r="AR1749" s="210"/>
      <c r="AS1749" s="210"/>
      <c r="AT1749" s="210"/>
      <c r="AU1749" s="210"/>
      <c r="AV1749" s="210"/>
      <c r="AW1749" s="210"/>
      <c r="AX1749" s="210"/>
      <c r="AY1749" s="210"/>
      <c r="AZ1749" s="210"/>
      <c r="BA1749" s="210"/>
      <c r="BB1749" s="210"/>
      <c r="BC1749" s="210"/>
      <c r="BD1749" s="210"/>
      <c r="BE1749" s="210"/>
      <c r="BF1749" s="210"/>
      <c r="BG1749" s="210"/>
      <c r="BH1749" s="210"/>
    </row>
    <row r="1750" spans="1:60" outlineLevel="2" x14ac:dyDescent="0.2">
      <c r="A1750" s="217"/>
      <c r="B1750" s="218"/>
      <c r="C1750" s="265" t="s">
        <v>1702</v>
      </c>
      <c r="D1750" s="255"/>
      <c r="E1750" s="256">
        <v>1</v>
      </c>
      <c r="F1750" s="220"/>
      <c r="G1750" s="220"/>
      <c r="H1750" s="220"/>
      <c r="I1750" s="220"/>
      <c r="J1750" s="220"/>
      <c r="K1750" s="220"/>
      <c r="L1750" s="220"/>
      <c r="M1750" s="220"/>
      <c r="N1750" s="219"/>
      <c r="O1750" s="219"/>
      <c r="P1750" s="219"/>
      <c r="Q1750" s="219"/>
      <c r="R1750" s="220"/>
      <c r="S1750" s="220"/>
      <c r="T1750" s="220"/>
      <c r="U1750" s="220"/>
      <c r="V1750" s="220"/>
      <c r="W1750" s="220"/>
      <c r="X1750" s="220"/>
      <c r="Y1750" s="220"/>
      <c r="Z1750" s="210"/>
      <c r="AA1750" s="210"/>
      <c r="AB1750" s="210"/>
      <c r="AC1750" s="210"/>
      <c r="AD1750" s="210"/>
      <c r="AE1750" s="210"/>
      <c r="AF1750" s="210"/>
      <c r="AG1750" s="210" t="s">
        <v>356</v>
      </c>
      <c r="AH1750" s="210">
        <v>0</v>
      </c>
      <c r="AI1750" s="210"/>
      <c r="AJ1750" s="210"/>
      <c r="AK1750" s="210"/>
      <c r="AL1750" s="210"/>
      <c r="AM1750" s="210"/>
      <c r="AN1750" s="210"/>
      <c r="AO1750" s="210"/>
      <c r="AP1750" s="210"/>
      <c r="AQ1750" s="210"/>
      <c r="AR1750" s="210"/>
      <c r="AS1750" s="210"/>
      <c r="AT1750" s="210"/>
      <c r="AU1750" s="210"/>
      <c r="AV1750" s="210"/>
      <c r="AW1750" s="210"/>
      <c r="AX1750" s="210"/>
      <c r="AY1750" s="210"/>
      <c r="AZ1750" s="210"/>
      <c r="BA1750" s="210"/>
      <c r="BB1750" s="210"/>
      <c r="BC1750" s="210"/>
      <c r="BD1750" s="210"/>
      <c r="BE1750" s="210"/>
      <c r="BF1750" s="210"/>
      <c r="BG1750" s="210"/>
      <c r="BH1750" s="210"/>
    </row>
    <row r="1751" spans="1:60" outlineLevel="1" x14ac:dyDescent="0.2">
      <c r="A1751" s="232">
        <v>252</v>
      </c>
      <c r="B1751" s="233" t="s">
        <v>1703</v>
      </c>
      <c r="C1751" s="250" t="s">
        <v>1704</v>
      </c>
      <c r="D1751" s="234" t="s">
        <v>823</v>
      </c>
      <c r="E1751" s="235">
        <v>1</v>
      </c>
      <c r="F1751" s="236"/>
      <c r="G1751" s="237">
        <f>ROUND(E1751*F1751,2)</f>
        <v>0</v>
      </c>
      <c r="H1751" s="236"/>
      <c r="I1751" s="237">
        <f>ROUND(E1751*H1751,2)</f>
        <v>0</v>
      </c>
      <c r="J1751" s="236"/>
      <c r="K1751" s="237">
        <f>ROUND(E1751*J1751,2)</f>
        <v>0</v>
      </c>
      <c r="L1751" s="237">
        <v>21</v>
      </c>
      <c r="M1751" s="237">
        <f>G1751*(1+L1751/100)</f>
        <v>0</v>
      </c>
      <c r="N1751" s="235">
        <v>0</v>
      </c>
      <c r="O1751" s="235">
        <f>ROUND(E1751*N1751,2)</f>
        <v>0</v>
      </c>
      <c r="P1751" s="235">
        <v>0</v>
      </c>
      <c r="Q1751" s="235">
        <f>ROUND(E1751*P1751,2)</f>
        <v>0</v>
      </c>
      <c r="R1751" s="237"/>
      <c r="S1751" s="237" t="s">
        <v>313</v>
      </c>
      <c r="T1751" s="238" t="s">
        <v>303</v>
      </c>
      <c r="U1751" s="220">
        <v>0</v>
      </c>
      <c r="V1751" s="220">
        <f>ROUND(E1751*U1751,2)</f>
        <v>0</v>
      </c>
      <c r="W1751" s="220"/>
      <c r="X1751" s="220" t="s">
        <v>314</v>
      </c>
      <c r="Y1751" s="220" t="s">
        <v>305</v>
      </c>
      <c r="Z1751" s="210"/>
      <c r="AA1751" s="210"/>
      <c r="AB1751" s="210"/>
      <c r="AC1751" s="210"/>
      <c r="AD1751" s="210"/>
      <c r="AE1751" s="210"/>
      <c r="AF1751" s="210"/>
      <c r="AG1751" s="210" t="s">
        <v>315</v>
      </c>
      <c r="AH1751" s="210"/>
      <c r="AI1751" s="210"/>
      <c r="AJ1751" s="210"/>
      <c r="AK1751" s="210"/>
      <c r="AL1751" s="210"/>
      <c r="AM1751" s="210"/>
      <c r="AN1751" s="210"/>
      <c r="AO1751" s="210"/>
      <c r="AP1751" s="210"/>
      <c r="AQ1751" s="210"/>
      <c r="AR1751" s="210"/>
      <c r="AS1751" s="210"/>
      <c r="AT1751" s="210"/>
      <c r="AU1751" s="210"/>
      <c r="AV1751" s="210"/>
      <c r="AW1751" s="210"/>
      <c r="AX1751" s="210"/>
      <c r="AY1751" s="210"/>
      <c r="AZ1751" s="210"/>
      <c r="BA1751" s="210"/>
      <c r="BB1751" s="210"/>
      <c r="BC1751" s="210"/>
      <c r="BD1751" s="210"/>
      <c r="BE1751" s="210"/>
      <c r="BF1751" s="210"/>
      <c r="BG1751" s="210"/>
      <c r="BH1751" s="210"/>
    </row>
    <row r="1752" spans="1:60" outlineLevel="2" x14ac:dyDescent="0.2">
      <c r="A1752" s="217"/>
      <c r="B1752" s="218"/>
      <c r="C1752" s="251" t="s">
        <v>1637</v>
      </c>
      <c r="D1752" s="247"/>
      <c r="E1752" s="247"/>
      <c r="F1752" s="247"/>
      <c r="G1752" s="247"/>
      <c r="H1752" s="220"/>
      <c r="I1752" s="220"/>
      <c r="J1752" s="220"/>
      <c r="K1752" s="220"/>
      <c r="L1752" s="220"/>
      <c r="M1752" s="220"/>
      <c r="N1752" s="219"/>
      <c r="O1752" s="219"/>
      <c r="P1752" s="219"/>
      <c r="Q1752" s="219"/>
      <c r="R1752" s="220"/>
      <c r="S1752" s="220"/>
      <c r="T1752" s="220"/>
      <c r="U1752" s="220"/>
      <c r="V1752" s="220"/>
      <c r="W1752" s="220"/>
      <c r="X1752" s="220"/>
      <c r="Y1752" s="220"/>
      <c r="Z1752" s="210"/>
      <c r="AA1752" s="210"/>
      <c r="AB1752" s="210"/>
      <c r="AC1752" s="210"/>
      <c r="AD1752" s="210"/>
      <c r="AE1752" s="210"/>
      <c r="AF1752" s="210"/>
      <c r="AG1752" s="210" t="s">
        <v>317</v>
      </c>
      <c r="AH1752" s="210"/>
      <c r="AI1752" s="210"/>
      <c r="AJ1752" s="210"/>
      <c r="AK1752" s="210"/>
      <c r="AL1752" s="210"/>
      <c r="AM1752" s="210"/>
      <c r="AN1752" s="210"/>
      <c r="AO1752" s="210"/>
      <c r="AP1752" s="210"/>
      <c r="AQ1752" s="210"/>
      <c r="AR1752" s="210"/>
      <c r="AS1752" s="210"/>
      <c r="AT1752" s="210"/>
      <c r="AU1752" s="210"/>
      <c r="AV1752" s="210"/>
      <c r="AW1752" s="210"/>
      <c r="AX1752" s="210"/>
      <c r="AY1752" s="210"/>
      <c r="AZ1752" s="210"/>
      <c r="BA1752" s="210"/>
      <c r="BB1752" s="210"/>
      <c r="BC1752" s="210"/>
      <c r="BD1752" s="210"/>
      <c r="BE1752" s="210"/>
      <c r="BF1752" s="210"/>
      <c r="BG1752" s="210"/>
      <c r="BH1752" s="210"/>
    </row>
    <row r="1753" spans="1:60" outlineLevel="2" x14ac:dyDescent="0.2">
      <c r="A1753" s="217"/>
      <c r="B1753" s="218"/>
      <c r="C1753" s="265" t="s">
        <v>1705</v>
      </c>
      <c r="D1753" s="255"/>
      <c r="E1753" s="256">
        <v>1</v>
      </c>
      <c r="F1753" s="220"/>
      <c r="G1753" s="220"/>
      <c r="H1753" s="220"/>
      <c r="I1753" s="220"/>
      <c r="J1753" s="220"/>
      <c r="K1753" s="220"/>
      <c r="L1753" s="220"/>
      <c r="M1753" s="220"/>
      <c r="N1753" s="219"/>
      <c r="O1753" s="219"/>
      <c r="P1753" s="219"/>
      <c r="Q1753" s="219"/>
      <c r="R1753" s="220"/>
      <c r="S1753" s="220"/>
      <c r="T1753" s="220"/>
      <c r="U1753" s="220"/>
      <c r="V1753" s="220"/>
      <c r="W1753" s="220"/>
      <c r="X1753" s="220"/>
      <c r="Y1753" s="220"/>
      <c r="Z1753" s="210"/>
      <c r="AA1753" s="210"/>
      <c r="AB1753" s="210"/>
      <c r="AC1753" s="210"/>
      <c r="AD1753" s="210"/>
      <c r="AE1753" s="210"/>
      <c r="AF1753" s="210"/>
      <c r="AG1753" s="210" t="s">
        <v>356</v>
      </c>
      <c r="AH1753" s="210">
        <v>0</v>
      </c>
      <c r="AI1753" s="210"/>
      <c r="AJ1753" s="210"/>
      <c r="AK1753" s="210"/>
      <c r="AL1753" s="210"/>
      <c r="AM1753" s="210"/>
      <c r="AN1753" s="210"/>
      <c r="AO1753" s="210"/>
      <c r="AP1753" s="210"/>
      <c r="AQ1753" s="210"/>
      <c r="AR1753" s="210"/>
      <c r="AS1753" s="210"/>
      <c r="AT1753" s="210"/>
      <c r="AU1753" s="210"/>
      <c r="AV1753" s="210"/>
      <c r="AW1753" s="210"/>
      <c r="AX1753" s="210"/>
      <c r="AY1753" s="210"/>
      <c r="AZ1753" s="210"/>
      <c r="BA1753" s="210"/>
      <c r="BB1753" s="210"/>
      <c r="BC1753" s="210"/>
      <c r="BD1753" s="210"/>
      <c r="BE1753" s="210"/>
      <c r="BF1753" s="210"/>
      <c r="BG1753" s="210"/>
      <c r="BH1753" s="210"/>
    </row>
    <row r="1754" spans="1:60" ht="22.5" outlineLevel="1" x14ac:dyDescent="0.2">
      <c r="A1754" s="232">
        <v>253</v>
      </c>
      <c r="B1754" s="233" t="s">
        <v>1706</v>
      </c>
      <c r="C1754" s="250" t="s">
        <v>1707</v>
      </c>
      <c r="D1754" s="234" t="s">
        <v>537</v>
      </c>
      <c r="E1754" s="235">
        <v>7</v>
      </c>
      <c r="F1754" s="236"/>
      <c r="G1754" s="237">
        <f>ROUND(E1754*F1754,2)</f>
        <v>0</v>
      </c>
      <c r="H1754" s="236"/>
      <c r="I1754" s="237">
        <f>ROUND(E1754*H1754,2)</f>
        <v>0</v>
      </c>
      <c r="J1754" s="236"/>
      <c r="K1754" s="237">
        <f>ROUND(E1754*J1754,2)</f>
        <v>0</v>
      </c>
      <c r="L1754" s="237">
        <v>21</v>
      </c>
      <c r="M1754" s="237">
        <f>G1754*(1+L1754/100)</f>
        <v>0</v>
      </c>
      <c r="N1754" s="235">
        <v>0</v>
      </c>
      <c r="O1754" s="235">
        <f>ROUND(E1754*N1754,2)</f>
        <v>0</v>
      </c>
      <c r="P1754" s="235">
        <v>0</v>
      </c>
      <c r="Q1754" s="235">
        <f>ROUND(E1754*P1754,2)</f>
        <v>0</v>
      </c>
      <c r="R1754" s="237"/>
      <c r="S1754" s="237" t="s">
        <v>313</v>
      </c>
      <c r="T1754" s="238" t="s">
        <v>303</v>
      </c>
      <c r="U1754" s="220">
        <v>0</v>
      </c>
      <c r="V1754" s="220">
        <f>ROUND(E1754*U1754,2)</f>
        <v>0</v>
      </c>
      <c r="W1754" s="220"/>
      <c r="X1754" s="220" t="s">
        <v>314</v>
      </c>
      <c r="Y1754" s="220" t="s">
        <v>305</v>
      </c>
      <c r="Z1754" s="210"/>
      <c r="AA1754" s="210"/>
      <c r="AB1754" s="210"/>
      <c r="AC1754" s="210"/>
      <c r="AD1754" s="210"/>
      <c r="AE1754" s="210"/>
      <c r="AF1754" s="210"/>
      <c r="AG1754" s="210" t="s">
        <v>315</v>
      </c>
      <c r="AH1754" s="210"/>
      <c r="AI1754" s="210"/>
      <c r="AJ1754" s="210"/>
      <c r="AK1754" s="210"/>
      <c r="AL1754" s="210"/>
      <c r="AM1754" s="210"/>
      <c r="AN1754" s="210"/>
      <c r="AO1754" s="210"/>
      <c r="AP1754" s="210"/>
      <c r="AQ1754" s="210"/>
      <c r="AR1754" s="210"/>
      <c r="AS1754" s="210"/>
      <c r="AT1754" s="210"/>
      <c r="AU1754" s="210"/>
      <c r="AV1754" s="210"/>
      <c r="AW1754" s="210"/>
      <c r="AX1754" s="210"/>
      <c r="AY1754" s="210"/>
      <c r="AZ1754" s="210"/>
      <c r="BA1754" s="210"/>
      <c r="BB1754" s="210"/>
      <c r="BC1754" s="210"/>
      <c r="BD1754" s="210"/>
      <c r="BE1754" s="210"/>
      <c r="BF1754" s="210"/>
      <c r="BG1754" s="210"/>
      <c r="BH1754" s="210"/>
    </row>
    <row r="1755" spans="1:60" outlineLevel="2" x14ac:dyDescent="0.2">
      <c r="A1755" s="217"/>
      <c r="B1755" s="218"/>
      <c r="C1755" s="251" t="s">
        <v>1637</v>
      </c>
      <c r="D1755" s="247"/>
      <c r="E1755" s="247"/>
      <c r="F1755" s="247"/>
      <c r="G1755" s="247"/>
      <c r="H1755" s="220"/>
      <c r="I1755" s="220"/>
      <c r="J1755" s="220"/>
      <c r="K1755" s="220"/>
      <c r="L1755" s="220"/>
      <c r="M1755" s="220"/>
      <c r="N1755" s="219"/>
      <c r="O1755" s="219"/>
      <c r="P1755" s="219"/>
      <c r="Q1755" s="219"/>
      <c r="R1755" s="220"/>
      <c r="S1755" s="220"/>
      <c r="T1755" s="220"/>
      <c r="U1755" s="220"/>
      <c r="V1755" s="220"/>
      <c r="W1755" s="220"/>
      <c r="X1755" s="220"/>
      <c r="Y1755" s="220"/>
      <c r="Z1755" s="210"/>
      <c r="AA1755" s="210"/>
      <c r="AB1755" s="210"/>
      <c r="AC1755" s="210"/>
      <c r="AD1755" s="210"/>
      <c r="AE1755" s="210"/>
      <c r="AF1755" s="210"/>
      <c r="AG1755" s="210" t="s">
        <v>317</v>
      </c>
      <c r="AH1755" s="210"/>
      <c r="AI1755" s="210"/>
      <c r="AJ1755" s="210"/>
      <c r="AK1755" s="210"/>
      <c r="AL1755" s="210"/>
      <c r="AM1755" s="210"/>
      <c r="AN1755" s="210"/>
      <c r="AO1755" s="210"/>
      <c r="AP1755" s="210"/>
      <c r="AQ1755" s="210"/>
      <c r="AR1755" s="210"/>
      <c r="AS1755" s="210"/>
      <c r="AT1755" s="210"/>
      <c r="AU1755" s="210"/>
      <c r="AV1755" s="210"/>
      <c r="AW1755" s="210"/>
      <c r="AX1755" s="210"/>
      <c r="AY1755" s="210"/>
      <c r="AZ1755" s="210"/>
      <c r="BA1755" s="210"/>
      <c r="BB1755" s="210"/>
      <c r="BC1755" s="210"/>
      <c r="BD1755" s="210"/>
      <c r="BE1755" s="210"/>
      <c r="BF1755" s="210"/>
      <c r="BG1755" s="210"/>
      <c r="BH1755" s="210"/>
    </row>
    <row r="1756" spans="1:60" outlineLevel="2" x14ac:dyDescent="0.2">
      <c r="A1756" s="217"/>
      <c r="B1756" s="218"/>
      <c r="C1756" s="265" t="s">
        <v>1708</v>
      </c>
      <c r="D1756" s="255"/>
      <c r="E1756" s="256">
        <v>7</v>
      </c>
      <c r="F1756" s="220"/>
      <c r="G1756" s="220"/>
      <c r="H1756" s="220"/>
      <c r="I1756" s="220"/>
      <c r="J1756" s="220"/>
      <c r="K1756" s="220"/>
      <c r="L1756" s="220"/>
      <c r="M1756" s="220"/>
      <c r="N1756" s="219"/>
      <c r="O1756" s="219"/>
      <c r="P1756" s="219"/>
      <c r="Q1756" s="219"/>
      <c r="R1756" s="220"/>
      <c r="S1756" s="220"/>
      <c r="T1756" s="220"/>
      <c r="U1756" s="220"/>
      <c r="V1756" s="220"/>
      <c r="W1756" s="220"/>
      <c r="X1756" s="220"/>
      <c r="Y1756" s="220"/>
      <c r="Z1756" s="210"/>
      <c r="AA1756" s="210"/>
      <c r="AB1756" s="210"/>
      <c r="AC1756" s="210"/>
      <c r="AD1756" s="210"/>
      <c r="AE1756" s="210"/>
      <c r="AF1756" s="210"/>
      <c r="AG1756" s="210" t="s">
        <v>356</v>
      </c>
      <c r="AH1756" s="210">
        <v>0</v>
      </c>
      <c r="AI1756" s="210"/>
      <c r="AJ1756" s="210"/>
      <c r="AK1756" s="210"/>
      <c r="AL1756" s="210"/>
      <c r="AM1756" s="210"/>
      <c r="AN1756" s="210"/>
      <c r="AO1756" s="210"/>
      <c r="AP1756" s="210"/>
      <c r="AQ1756" s="210"/>
      <c r="AR1756" s="210"/>
      <c r="AS1756" s="210"/>
      <c r="AT1756" s="210"/>
      <c r="AU1756" s="210"/>
      <c r="AV1756" s="210"/>
      <c r="AW1756" s="210"/>
      <c r="AX1756" s="210"/>
      <c r="AY1756" s="210"/>
      <c r="AZ1756" s="210"/>
      <c r="BA1756" s="210"/>
      <c r="BB1756" s="210"/>
      <c r="BC1756" s="210"/>
      <c r="BD1756" s="210"/>
      <c r="BE1756" s="210"/>
      <c r="BF1756" s="210"/>
      <c r="BG1756" s="210"/>
      <c r="BH1756" s="210"/>
    </row>
    <row r="1757" spans="1:60" outlineLevel="1" x14ac:dyDescent="0.2">
      <c r="A1757" s="232">
        <v>254</v>
      </c>
      <c r="B1757" s="233" t="s">
        <v>1709</v>
      </c>
      <c r="C1757" s="250" t="s">
        <v>1710</v>
      </c>
      <c r="D1757" s="234" t="s">
        <v>823</v>
      </c>
      <c r="E1757" s="235">
        <v>1</v>
      </c>
      <c r="F1757" s="236"/>
      <c r="G1757" s="237">
        <f>ROUND(E1757*F1757,2)</f>
        <v>0</v>
      </c>
      <c r="H1757" s="236"/>
      <c r="I1757" s="237">
        <f>ROUND(E1757*H1757,2)</f>
        <v>0</v>
      </c>
      <c r="J1757" s="236"/>
      <c r="K1757" s="237">
        <f>ROUND(E1757*J1757,2)</f>
        <v>0</v>
      </c>
      <c r="L1757" s="237">
        <v>21</v>
      </c>
      <c r="M1757" s="237">
        <f>G1757*(1+L1757/100)</f>
        <v>0</v>
      </c>
      <c r="N1757" s="235">
        <v>0</v>
      </c>
      <c r="O1757" s="235">
        <f>ROUND(E1757*N1757,2)</f>
        <v>0</v>
      </c>
      <c r="P1757" s="235">
        <v>0</v>
      </c>
      <c r="Q1757" s="235">
        <f>ROUND(E1757*P1757,2)</f>
        <v>0</v>
      </c>
      <c r="R1757" s="237"/>
      <c r="S1757" s="237" t="s">
        <v>313</v>
      </c>
      <c r="T1757" s="238" t="s">
        <v>303</v>
      </c>
      <c r="U1757" s="220">
        <v>0</v>
      </c>
      <c r="V1757" s="220">
        <f>ROUND(E1757*U1757,2)</f>
        <v>0</v>
      </c>
      <c r="W1757" s="220"/>
      <c r="X1757" s="220" t="s">
        <v>314</v>
      </c>
      <c r="Y1757" s="220" t="s">
        <v>305</v>
      </c>
      <c r="Z1757" s="210"/>
      <c r="AA1757" s="210"/>
      <c r="AB1757" s="210"/>
      <c r="AC1757" s="210"/>
      <c r="AD1757" s="210"/>
      <c r="AE1757" s="210"/>
      <c r="AF1757" s="210"/>
      <c r="AG1757" s="210" t="s">
        <v>315</v>
      </c>
      <c r="AH1757" s="210"/>
      <c r="AI1757" s="210"/>
      <c r="AJ1757" s="210"/>
      <c r="AK1757" s="210"/>
      <c r="AL1757" s="210"/>
      <c r="AM1757" s="210"/>
      <c r="AN1757" s="210"/>
      <c r="AO1757" s="210"/>
      <c r="AP1757" s="210"/>
      <c r="AQ1757" s="210"/>
      <c r="AR1757" s="210"/>
      <c r="AS1757" s="210"/>
      <c r="AT1757" s="210"/>
      <c r="AU1757" s="210"/>
      <c r="AV1757" s="210"/>
      <c r="AW1757" s="210"/>
      <c r="AX1757" s="210"/>
      <c r="AY1757" s="210"/>
      <c r="AZ1757" s="210"/>
      <c r="BA1757" s="210"/>
      <c r="BB1757" s="210"/>
      <c r="BC1757" s="210"/>
      <c r="BD1757" s="210"/>
      <c r="BE1757" s="210"/>
      <c r="BF1757" s="210"/>
      <c r="BG1757" s="210"/>
      <c r="BH1757" s="210"/>
    </row>
    <row r="1758" spans="1:60" outlineLevel="2" x14ac:dyDescent="0.2">
      <c r="A1758" s="217"/>
      <c r="B1758" s="218"/>
      <c r="C1758" s="251" t="s">
        <v>1637</v>
      </c>
      <c r="D1758" s="247"/>
      <c r="E1758" s="247"/>
      <c r="F1758" s="247"/>
      <c r="G1758" s="247"/>
      <c r="H1758" s="220"/>
      <c r="I1758" s="220"/>
      <c r="J1758" s="220"/>
      <c r="K1758" s="220"/>
      <c r="L1758" s="220"/>
      <c r="M1758" s="220"/>
      <c r="N1758" s="219"/>
      <c r="O1758" s="219"/>
      <c r="P1758" s="219"/>
      <c r="Q1758" s="219"/>
      <c r="R1758" s="220"/>
      <c r="S1758" s="220"/>
      <c r="T1758" s="220"/>
      <c r="U1758" s="220"/>
      <c r="V1758" s="220"/>
      <c r="W1758" s="220"/>
      <c r="X1758" s="220"/>
      <c r="Y1758" s="220"/>
      <c r="Z1758" s="210"/>
      <c r="AA1758" s="210"/>
      <c r="AB1758" s="210"/>
      <c r="AC1758" s="210"/>
      <c r="AD1758" s="210"/>
      <c r="AE1758" s="210"/>
      <c r="AF1758" s="210"/>
      <c r="AG1758" s="210" t="s">
        <v>317</v>
      </c>
      <c r="AH1758" s="210"/>
      <c r="AI1758" s="210"/>
      <c r="AJ1758" s="210"/>
      <c r="AK1758" s="210"/>
      <c r="AL1758" s="210"/>
      <c r="AM1758" s="210"/>
      <c r="AN1758" s="210"/>
      <c r="AO1758" s="210"/>
      <c r="AP1758" s="210"/>
      <c r="AQ1758" s="210"/>
      <c r="AR1758" s="210"/>
      <c r="AS1758" s="210"/>
      <c r="AT1758" s="210"/>
      <c r="AU1758" s="210"/>
      <c r="AV1758" s="210"/>
      <c r="AW1758" s="210"/>
      <c r="AX1758" s="210"/>
      <c r="AY1758" s="210"/>
      <c r="AZ1758" s="210"/>
      <c r="BA1758" s="210"/>
      <c r="BB1758" s="210"/>
      <c r="BC1758" s="210"/>
      <c r="BD1758" s="210"/>
      <c r="BE1758" s="210"/>
      <c r="BF1758" s="210"/>
      <c r="BG1758" s="210"/>
      <c r="BH1758" s="210"/>
    </row>
    <row r="1759" spans="1:60" outlineLevel="2" x14ac:dyDescent="0.2">
      <c r="A1759" s="217"/>
      <c r="B1759" s="218"/>
      <c r="C1759" s="265" t="s">
        <v>1711</v>
      </c>
      <c r="D1759" s="255"/>
      <c r="E1759" s="256">
        <v>1</v>
      </c>
      <c r="F1759" s="220"/>
      <c r="G1759" s="220"/>
      <c r="H1759" s="220"/>
      <c r="I1759" s="220"/>
      <c r="J1759" s="220"/>
      <c r="K1759" s="220"/>
      <c r="L1759" s="220"/>
      <c r="M1759" s="220"/>
      <c r="N1759" s="219"/>
      <c r="O1759" s="219"/>
      <c r="P1759" s="219"/>
      <c r="Q1759" s="219"/>
      <c r="R1759" s="220"/>
      <c r="S1759" s="220"/>
      <c r="T1759" s="220"/>
      <c r="U1759" s="220"/>
      <c r="V1759" s="220"/>
      <c r="W1759" s="220"/>
      <c r="X1759" s="220"/>
      <c r="Y1759" s="220"/>
      <c r="Z1759" s="210"/>
      <c r="AA1759" s="210"/>
      <c r="AB1759" s="210"/>
      <c r="AC1759" s="210"/>
      <c r="AD1759" s="210"/>
      <c r="AE1759" s="210"/>
      <c r="AF1759" s="210"/>
      <c r="AG1759" s="210" t="s">
        <v>356</v>
      </c>
      <c r="AH1759" s="210">
        <v>0</v>
      </c>
      <c r="AI1759" s="210"/>
      <c r="AJ1759" s="210"/>
      <c r="AK1759" s="210"/>
      <c r="AL1759" s="210"/>
      <c r="AM1759" s="210"/>
      <c r="AN1759" s="210"/>
      <c r="AO1759" s="210"/>
      <c r="AP1759" s="210"/>
      <c r="AQ1759" s="210"/>
      <c r="AR1759" s="210"/>
      <c r="AS1759" s="210"/>
      <c r="AT1759" s="210"/>
      <c r="AU1759" s="210"/>
      <c r="AV1759" s="210"/>
      <c r="AW1759" s="210"/>
      <c r="AX1759" s="210"/>
      <c r="AY1759" s="210"/>
      <c r="AZ1759" s="210"/>
      <c r="BA1759" s="210"/>
      <c r="BB1759" s="210"/>
      <c r="BC1759" s="210"/>
      <c r="BD1759" s="210"/>
      <c r="BE1759" s="210"/>
      <c r="BF1759" s="210"/>
      <c r="BG1759" s="210"/>
      <c r="BH1759" s="210"/>
    </row>
    <row r="1760" spans="1:60" ht="22.5" outlineLevel="1" x14ac:dyDescent="0.2">
      <c r="A1760" s="232">
        <v>255</v>
      </c>
      <c r="B1760" s="233" t="s">
        <v>1712</v>
      </c>
      <c r="C1760" s="250" t="s">
        <v>1707</v>
      </c>
      <c r="D1760" s="234" t="s">
        <v>537</v>
      </c>
      <c r="E1760" s="235">
        <v>12</v>
      </c>
      <c r="F1760" s="236"/>
      <c r="G1760" s="237">
        <f>ROUND(E1760*F1760,2)</f>
        <v>0</v>
      </c>
      <c r="H1760" s="236"/>
      <c r="I1760" s="237">
        <f>ROUND(E1760*H1760,2)</f>
        <v>0</v>
      </c>
      <c r="J1760" s="236"/>
      <c r="K1760" s="237">
        <f>ROUND(E1760*J1760,2)</f>
        <v>0</v>
      </c>
      <c r="L1760" s="237">
        <v>21</v>
      </c>
      <c r="M1760" s="237">
        <f>G1760*(1+L1760/100)</f>
        <v>0</v>
      </c>
      <c r="N1760" s="235">
        <v>0</v>
      </c>
      <c r="O1760" s="235">
        <f>ROUND(E1760*N1760,2)</f>
        <v>0</v>
      </c>
      <c r="P1760" s="235">
        <v>0</v>
      </c>
      <c r="Q1760" s="235">
        <f>ROUND(E1760*P1760,2)</f>
        <v>0</v>
      </c>
      <c r="R1760" s="237"/>
      <c r="S1760" s="237" t="s">
        <v>313</v>
      </c>
      <c r="T1760" s="238" t="s">
        <v>303</v>
      </c>
      <c r="U1760" s="220">
        <v>0</v>
      </c>
      <c r="V1760" s="220">
        <f>ROUND(E1760*U1760,2)</f>
        <v>0</v>
      </c>
      <c r="W1760" s="220"/>
      <c r="X1760" s="220" t="s">
        <v>314</v>
      </c>
      <c r="Y1760" s="220" t="s">
        <v>305</v>
      </c>
      <c r="Z1760" s="210"/>
      <c r="AA1760" s="210"/>
      <c r="AB1760" s="210"/>
      <c r="AC1760" s="210"/>
      <c r="AD1760" s="210"/>
      <c r="AE1760" s="210"/>
      <c r="AF1760" s="210"/>
      <c r="AG1760" s="210" t="s">
        <v>315</v>
      </c>
      <c r="AH1760" s="210"/>
      <c r="AI1760" s="210"/>
      <c r="AJ1760" s="210"/>
      <c r="AK1760" s="210"/>
      <c r="AL1760" s="210"/>
      <c r="AM1760" s="210"/>
      <c r="AN1760" s="210"/>
      <c r="AO1760" s="210"/>
      <c r="AP1760" s="210"/>
      <c r="AQ1760" s="210"/>
      <c r="AR1760" s="210"/>
      <c r="AS1760" s="210"/>
      <c r="AT1760" s="210"/>
      <c r="AU1760" s="210"/>
      <c r="AV1760" s="210"/>
      <c r="AW1760" s="210"/>
      <c r="AX1760" s="210"/>
      <c r="AY1760" s="210"/>
      <c r="AZ1760" s="210"/>
      <c r="BA1760" s="210"/>
      <c r="BB1760" s="210"/>
      <c r="BC1760" s="210"/>
      <c r="BD1760" s="210"/>
      <c r="BE1760" s="210"/>
      <c r="BF1760" s="210"/>
      <c r="BG1760" s="210"/>
      <c r="BH1760" s="210"/>
    </row>
    <row r="1761" spans="1:60" outlineLevel="2" x14ac:dyDescent="0.2">
      <c r="A1761" s="217"/>
      <c r="B1761" s="218"/>
      <c r="C1761" s="251" t="s">
        <v>1637</v>
      </c>
      <c r="D1761" s="247"/>
      <c r="E1761" s="247"/>
      <c r="F1761" s="247"/>
      <c r="G1761" s="247"/>
      <c r="H1761" s="220"/>
      <c r="I1761" s="220"/>
      <c r="J1761" s="220"/>
      <c r="K1761" s="220"/>
      <c r="L1761" s="220"/>
      <c r="M1761" s="220"/>
      <c r="N1761" s="219"/>
      <c r="O1761" s="219"/>
      <c r="P1761" s="219"/>
      <c r="Q1761" s="219"/>
      <c r="R1761" s="220"/>
      <c r="S1761" s="220"/>
      <c r="T1761" s="220"/>
      <c r="U1761" s="220"/>
      <c r="V1761" s="220"/>
      <c r="W1761" s="220"/>
      <c r="X1761" s="220"/>
      <c r="Y1761" s="220"/>
      <c r="Z1761" s="210"/>
      <c r="AA1761" s="210"/>
      <c r="AB1761" s="210"/>
      <c r="AC1761" s="210"/>
      <c r="AD1761" s="210"/>
      <c r="AE1761" s="210"/>
      <c r="AF1761" s="210"/>
      <c r="AG1761" s="210" t="s">
        <v>317</v>
      </c>
      <c r="AH1761" s="210"/>
      <c r="AI1761" s="210"/>
      <c r="AJ1761" s="210"/>
      <c r="AK1761" s="210"/>
      <c r="AL1761" s="210"/>
      <c r="AM1761" s="210"/>
      <c r="AN1761" s="210"/>
      <c r="AO1761" s="210"/>
      <c r="AP1761" s="210"/>
      <c r="AQ1761" s="210"/>
      <c r="AR1761" s="210"/>
      <c r="AS1761" s="210"/>
      <c r="AT1761" s="210"/>
      <c r="AU1761" s="210"/>
      <c r="AV1761" s="210"/>
      <c r="AW1761" s="210"/>
      <c r="AX1761" s="210"/>
      <c r="AY1761" s="210"/>
      <c r="AZ1761" s="210"/>
      <c r="BA1761" s="210"/>
      <c r="BB1761" s="210"/>
      <c r="BC1761" s="210"/>
      <c r="BD1761" s="210"/>
      <c r="BE1761" s="210"/>
      <c r="BF1761" s="210"/>
      <c r="BG1761" s="210"/>
      <c r="BH1761" s="210"/>
    </row>
    <row r="1762" spans="1:60" outlineLevel="2" x14ac:dyDescent="0.2">
      <c r="A1762" s="217"/>
      <c r="B1762" s="218"/>
      <c r="C1762" s="265" t="s">
        <v>1713</v>
      </c>
      <c r="D1762" s="255"/>
      <c r="E1762" s="256">
        <v>12</v>
      </c>
      <c r="F1762" s="220"/>
      <c r="G1762" s="220"/>
      <c r="H1762" s="220"/>
      <c r="I1762" s="220"/>
      <c r="J1762" s="220"/>
      <c r="K1762" s="220"/>
      <c r="L1762" s="220"/>
      <c r="M1762" s="220"/>
      <c r="N1762" s="219"/>
      <c r="O1762" s="219"/>
      <c r="P1762" s="219"/>
      <c r="Q1762" s="219"/>
      <c r="R1762" s="220"/>
      <c r="S1762" s="220"/>
      <c r="T1762" s="220"/>
      <c r="U1762" s="220"/>
      <c r="V1762" s="220"/>
      <c r="W1762" s="220"/>
      <c r="X1762" s="220"/>
      <c r="Y1762" s="220"/>
      <c r="Z1762" s="210"/>
      <c r="AA1762" s="210"/>
      <c r="AB1762" s="210"/>
      <c r="AC1762" s="210"/>
      <c r="AD1762" s="210"/>
      <c r="AE1762" s="210"/>
      <c r="AF1762" s="210"/>
      <c r="AG1762" s="210" t="s">
        <v>356</v>
      </c>
      <c r="AH1762" s="210">
        <v>0</v>
      </c>
      <c r="AI1762" s="210"/>
      <c r="AJ1762" s="210"/>
      <c r="AK1762" s="210"/>
      <c r="AL1762" s="210"/>
      <c r="AM1762" s="210"/>
      <c r="AN1762" s="210"/>
      <c r="AO1762" s="210"/>
      <c r="AP1762" s="210"/>
      <c r="AQ1762" s="210"/>
      <c r="AR1762" s="210"/>
      <c r="AS1762" s="210"/>
      <c r="AT1762" s="210"/>
      <c r="AU1762" s="210"/>
      <c r="AV1762" s="210"/>
      <c r="AW1762" s="210"/>
      <c r="AX1762" s="210"/>
      <c r="AY1762" s="210"/>
      <c r="AZ1762" s="210"/>
      <c r="BA1762" s="210"/>
      <c r="BB1762" s="210"/>
      <c r="BC1762" s="210"/>
      <c r="BD1762" s="210"/>
      <c r="BE1762" s="210"/>
      <c r="BF1762" s="210"/>
      <c r="BG1762" s="210"/>
      <c r="BH1762" s="210"/>
    </row>
    <row r="1763" spans="1:60" outlineLevel="1" x14ac:dyDescent="0.2">
      <c r="A1763" s="232">
        <v>256</v>
      </c>
      <c r="B1763" s="233" t="s">
        <v>1714</v>
      </c>
      <c r="C1763" s="250" t="s">
        <v>1715</v>
      </c>
      <c r="D1763" s="234" t="s">
        <v>823</v>
      </c>
      <c r="E1763" s="235">
        <v>6</v>
      </c>
      <c r="F1763" s="236"/>
      <c r="G1763" s="237">
        <f>ROUND(E1763*F1763,2)</f>
        <v>0</v>
      </c>
      <c r="H1763" s="236"/>
      <c r="I1763" s="237">
        <f>ROUND(E1763*H1763,2)</f>
        <v>0</v>
      </c>
      <c r="J1763" s="236"/>
      <c r="K1763" s="237">
        <f>ROUND(E1763*J1763,2)</f>
        <v>0</v>
      </c>
      <c r="L1763" s="237">
        <v>21</v>
      </c>
      <c r="M1763" s="237">
        <f>G1763*(1+L1763/100)</f>
        <v>0</v>
      </c>
      <c r="N1763" s="235">
        <v>0</v>
      </c>
      <c r="O1763" s="235">
        <f>ROUND(E1763*N1763,2)</f>
        <v>0</v>
      </c>
      <c r="P1763" s="235">
        <v>0</v>
      </c>
      <c r="Q1763" s="235">
        <f>ROUND(E1763*P1763,2)</f>
        <v>0</v>
      </c>
      <c r="R1763" s="237"/>
      <c r="S1763" s="237" t="s">
        <v>313</v>
      </c>
      <c r="T1763" s="238" t="s">
        <v>303</v>
      </c>
      <c r="U1763" s="220">
        <v>0</v>
      </c>
      <c r="V1763" s="220">
        <f>ROUND(E1763*U1763,2)</f>
        <v>0</v>
      </c>
      <c r="W1763" s="220"/>
      <c r="X1763" s="220" t="s">
        <v>314</v>
      </c>
      <c r="Y1763" s="220" t="s">
        <v>305</v>
      </c>
      <c r="Z1763" s="210"/>
      <c r="AA1763" s="210"/>
      <c r="AB1763" s="210"/>
      <c r="AC1763" s="210"/>
      <c r="AD1763" s="210"/>
      <c r="AE1763" s="210"/>
      <c r="AF1763" s="210"/>
      <c r="AG1763" s="210" t="s">
        <v>315</v>
      </c>
      <c r="AH1763" s="210"/>
      <c r="AI1763" s="210"/>
      <c r="AJ1763" s="210"/>
      <c r="AK1763" s="210"/>
      <c r="AL1763" s="210"/>
      <c r="AM1763" s="210"/>
      <c r="AN1763" s="210"/>
      <c r="AO1763" s="210"/>
      <c r="AP1763" s="210"/>
      <c r="AQ1763" s="210"/>
      <c r="AR1763" s="210"/>
      <c r="AS1763" s="210"/>
      <c r="AT1763" s="210"/>
      <c r="AU1763" s="210"/>
      <c r="AV1763" s="210"/>
      <c r="AW1763" s="210"/>
      <c r="AX1763" s="210"/>
      <c r="AY1763" s="210"/>
      <c r="AZ1763" s="210"/>
      <c r="BA1763" s="210"/>
      <c r="BB1763" s="210"/>
      <c r="BC1763" s="210"/>
      <c r="BD1763" s="210"/>
      <c r="BE1763" s="210"/>
      <c r="BF1763" s="210"/>
      <c r="BG1763" s="210"/>
      <c r="BH1763" s="210"/>
    </row>
    <row r="1764" spans="1:60" outlineLevel="2" x14ac:dyDescent="0.2">
      <c r="A1764" s="217"/>
      <c r="B1764" s="218"/>
      <c r="C1764" s="251" t="s">
        <v>1637</v>
      </c>
      <c r="D1764" s="247"/>
      <c r="E1764" s="247"/>
      <c r="F1764" s="247"/>
      <c r="G1764" s="247"/>
      <c r="H1764" s="220"/>
      <c r="I1764" s="220"/>
      <c r="J1764" s="220"/>
      <c r="K1764" s="220"/>
      <c r="L1764" s="220"/>
      <c r="M1764" s="220"/>
      <c r="N1764" s="219"/>
      <c r="O1764" s="219"/>
      <c r="P1764" s="219"/>
      <c r="Q1764" s="219"/>
      <c r="R1764" s="220"/>
      <c r="S1764" s="220"/>
      <c r="T1764" s="220"/>
      <c r="U1764" s="220"/>
      <c r="V1764" s="220"/>
      <c r="W1764" s="220"/>
      <c r="X1764" s="220"/>
      <c r="Y1764" s="220"/>
      <c r="Z1764" s="210"/>
      <c r="AA1764" s="210"/>
      <c r="AB1764" s="210"/>
      <c r="AC1764" s="210"/>
      <c r="AD1764" s="210"/>
      <c r="AE1764" s="210"/>
      <c r="AF1764" s="210"/>
      <c r="AG1764" s="210" t="s">
        <v>317</v>
      </c>
      <c r="AH1764" s="210"/>
      <c r="AI1764" s="210"/>
      <c r="AJ1764" s="210"/>
      <c r="AK1764" s="210"/>
      <c r="AL1764" s="210"/>
      <c r="AM1764" s="210"/>
      <c r="AN1764" s="210"/>
      <c r="AO1764" s="210"/>
      <c r="AP1764" s="210"/>
      <c r="AQ1764" s="210"/>
      <c r="AR1764" s="210"/>
      <c r="AS1764" s="210"/>
      <c r="AT1764" s="210"/>
      <c r="AU1764" s="210"/>
      <c r="AV1764" s="210"/>
      <c r="AW1764" s="210"/>
      <c r="AX1764" s="210"/>
      <c r="AY1764" s="210"/>
      <c r="AZ1764" s="210"/>
      <c r="BA1764" s="210"/>
      <c r="BB1764" s="210"/>
      <c r="BC1764" s="210"/>
      <c r="BD1764" s="210"/>
      <c r="BE1764" s="210"/>
      <c r="BF1764" s="210"/>
      <c r="BG1764" s="210"/>
      <c r="BH1764" s="210"/>
    </row>
    <row r="1765" spans="1:60" outlineLevel="2" x14ac:dyDescent="0.2">
      <c r="A1765" s="217"/>
      <c r="B1765" s="218"/>
      <c r="C1765" s="265" t="s">
        <v>1716</v>
      </c>
      <c r="D1765" s="255"/>
      <c r="E1765" s="256">
        <v>6</v>
      </c>
      <c r="F1765" s="220"/>
      <c r="G1765" s="220"/>
      <c r="H1765" s="220"/>
      <c r="I1765" s="220"/>
      <c r="J1765" s="220"/>
      <c r="K1765" s="220"/>
      <c r="L1765" s="220"/>
      <c r="M1765" s="220"/>
      <c r="N1765" s="219"/>
      <c r="O1765" s="219"/>
      <c r="P1765" s="219"/>
      <c r="Q1765" s="219"/>
      <c r="R1765" s="220"/>
      <c r="S1765" s="220"/>
      <c r="T1765" s="220"/>
      <c r="U1765" s="220"/>
      <c r="V1765" s="220"/>
      <c r="W1765" s="220"/>
      <c r="X1765" s="220"/>
      <c r="Y1765" s="220"/>
      <c r="Z1765" s="210"/>
      <c r="AA1765" s="210"/>
      <c r="AB1765" s="210"/>
      <c r="AC1765" s="210"/>
      <c r="AD1765" s="210"/>
      <c r="AE1765" s="210"/>
      <c r="AF1765" s="210"/>
      <c r="AG1765" s="210" t="s">
        <v>356</v>
      </c>
      <c r="AH1765" s="210">
        <v>0</v>
      </c>
      <c r="AI1765" s="210"/>
      <c r="AJ1765" s="210"/>
      <c r="AK1765" s="210"/>
      <c r="AL1765" s="210"/>
      <c r="AM1765" s="210"/>
      <c r="AN1765" s="210"/>
      <c r="AO1765" s="210"/>
      <c r="AP1765" s="210"/>
      <c r="AQ1765" s="210"/>
      <c r="AR1765" s="210"/>
      <c r="AS1765" s="210"/>
      <c r="AT1765" s="210"/>
      <c r="AU1765" s="210"/>
      <c r="AV1765" s="210"/>
      <c r="AW1765" s="210"/>
      <c r="AX1765" s="210"/>
      <c r="AY1765" s="210"/>
      <c r="AZ1765" s="210"/>
      <c r="BA1765" s="210"/>
      <c r="BB1765" s="210"/>
      <c r="BC1765" s="210"/>
      <c r="BD1765" s="210"/>
      <c r="BE1765" s="210"/>
      <c r="BF1765" s="210"/>
      <c r="BG1765" s="210"/>
      <c r="BH1765" s="210"/>
    </row>
    <row r="1766" spans="1:60" outlineLevel="1" x14ac:dyDescent="0.2">
      <c r="A1766" s="232">
        <v>257</v>
      </c>
      <c r="B1766" s="233" t="s">
        <v>1717</v>
      </c>
      <c r="C1766" s="250" t="s">
        <v>1718</v>
      </c>
      <c r="D1766" s="234" t="s">
        <v>823</v>
      </c>
      <c r="E1766" s="235">
        <v>1</v>
      </c>
      <c r="F1766" s="236"/>
      <c r="G1766" s="237">
        <f>ROUND(E1766*F1766,2)</f>
        <v>0</v>
      </c>
      <c r="H1766" s="236"/>
      <c r="I1766" s="237">
        <f>ROUND(E1766*H1766,2)</f>
        <v>0</v>
      </c>
      <c r="J1766" s="236"/>
      <c r="K1766" s="237">
        <f>ROUND(E1766*J1766,2)</f>
        <v>0</v>
      </c>
      <c r="L1766" s="237">
        <v>21</v>
      </c>
      <c r="M1766" s="237">
        <f>G1766*(1+L1766/100)</f>
        <v>0</v>
      </c>
      <c r="N1766" s="235">
        <v>0</v>
      </c>
      <c r="O1766" s="235">
        <f>ROUND(E1766*N1766,2)</f>
        <v>0</v>
      </c>
      <c r="P1766" s="235">
        <v>0</v>
      </c>
      <c r="Q1766" s="235">
        <f>ROUND(E1766*P1766,2)</f>
        <v>0</v>
      </c>
      <c r="R1766" s="237"/>
      <c r="S1766" s="237" t="s">
        <v>313</v>
      </c>
      <c r="T1766" s="238" t="s">
        <v>303</v>
      </c>
      <c r="U1766" s="220">
        <v>0</v>
      </c>
      <c r="V1766" s="220">
        <f>ROUND(E1766*U1766,2)</f>
        <v>0</v>
      </c>
      <c r="W1766" s="220"/>
      <c r="X1766" s="220" t="s">
        <v>314</v>
      </c>
      <c r="Y1766" s="220" t="s">
        <v>305</v>
      </c>
      <c r="Z1766" s="210"/>
      <c r="AA1766" s="210"/>
      <c r="AB1766" s="210"/>
      <c r="AC1766" s="210"/>
      <c r="AD1766" s="210"/>
      <c r="AE1766" s="210"/>
      <c r="AF1766" s="210"/>
      <c r="AG1766" s="210" t="s">
        <v>315</v>
      </c>
      <c r="AH1766" s="210"/>
      <c r="AI1766" s="210"/>
      <c r="AJ1766" s="210"/>
      <c r="AK1766" s="210"/>
      <c r="AL1766" s="210"/>
      <c r="AM1766" s="210"/>
      <c r="AN1766" s="210"/>
      <c r="AO1766" s="210"/>
      <c r="AP1766" s="210"/>
      <c r="AQ1766" s="210"/>
      <c r="AR1766" s="210"/>
      <c r="AS1766" s="210"/>
      <c r="AT1766" s="210"/>
      <c r="AU1766" s="210"/>
      <c r="AV1766" s="210"/>
      <c r="AW1766" s="210"/>
      <c r="AX1766" s="210"/>
      <c r="AY1766" s="210"/>
      <c r="AZ1766" s="210"/>
      <c r="BA1766" s="210"/>
      <c r="BB1766" s="210"/>
      <c r="BC1766" s="210"/>
      <c r="BD1766" s="210"/>
      <c r="BE1766" s="210"/>
      <c r="BF1766" s="210"/>
      <c r="BG1766" s="210"/>
      <c r="BH1766" s="210"/>
    </row>
    <row r="1767" spans="1:60" outlineLevel="2" x14ac:dyDescent="0.2">
      <c r="A1767" s="217"/>
      <c r="B1767" s="218"/>
      <c r="C1767" s="251" t="s">
        <v>1637</v>
      </c>
      <c r="D1767" s="247"/>
      <c r="E1767" s="247"/>
      <c r="F1767" s="247"/>
      <c r="G1767" s="247"/>
      <c r="H1767" s="220"/>
      <c r="I1767" s="220"/>
      <c r="J1767" s="220"/>
      <c r="K1767" s="220"/>
      <c r="L1767" s="220"/>
      <c r="M1767" s="220"/>
      <c r="N1767" s="219"/>
      <c r="O1767" s="219"/>
      <c r="P1767" s="219"/>
      <c r="Q1767" s="219"/>
      <c r="R1767" s="220"/>
      <c r="S1767" s="220"/>
      <c r="T1767" s="220"/>
      <c r="U1767" s="220"/>
      <c r="V1767" s="220"/>
      <c r="W1767" s="220"/>
      <c r="X1767" s="220"/>
      <c r="Y1767" s="220"/>
      <c r="Z1767" s="210"/>
      <c r="AA1767" s="210"/>
      <c r="AB1767" s="210"/>
      <c r="AC1767" s="210"/>
      <c r="AD1767" s="210"/>
      <c r="AE1767" s="210"/>
      <c r="AF1767" s="210"/>
      <c r="AG1767" s="210" t="s">
        <v>317</v>
      </c>
      <c r="AH1767" s="210"/>
      <c r="AI1767" s="210"/>
      <c r="AJ1767" s="210"/>
      <c r="AK1767" s="210"/>
      <c r="AL1767" s="210"/>
      <c r="AM1767" s="210"/>
      <c r="AN1767" s="210"/>
      <c r="AO1767" s="210"/>
      <c r="AP1767" s="210"/>
      <c r="AQ1767" s="210"/>
      <c r="AR1767" s="210"/>
      <c r="AS1767" s="210"/>
      <c r="AT1767" s="210"/>
      <c r="AU1767" s="210"/>
      <c r="AV1767" s="210"/>
      <c r="AW1767" s="210"/>
      <c r="AX1767" s="210"/>
      <c r="AY1767" s="210"/>
      <c r="AZ1767" s="210"/>
      <c r="BA1767" s="210"/>
      <c r="BB1767" s="210"/>
      <c r="BC1767" s="210"/>
      <c r="BD1767" s="210"/>
      <c r="BE1767" s="210"/>
      <c r="BF1767" s="210"/>
      <c r="BG1767" s="210"/>
      <c r="BH1767" s="210"/>
    </row>
    <row r="1768" spans="1:60" outlineLevel="2" x14ac:dyDescent="0.2">
      <c r="A1768" s="217"/>
      <c r="B1768" s="218"/>
      <c r="C1768" s="265" t="s">
        <v>1719</v>
      </c>
      <c r="D1768" s="255"/>
      <c r="E1768" s="256">
        <v>1</v>
      </c>
      <c r="F1768" s="220"/>
      <c r="G1768" s="220"/>
      <c r="H1768" s="220"/>
      <c r="I1768" s="220"/>
      <c r="J1768" s="220"/>
      <c r="K1768" s="220"/>
      <c r="L1768" s="220"/>
      <c r="M1768" s="220"/>
      <c r="N1768" s="219"/>
      <c r="O1768" s="219"/>
      <c r="P1768" s="219"/>
      <c r="Q1768" s="219"/>
      <c r="R1768" s="220"/>
      <c r="S1768" s="220"/>
      <c r="T1768" s="220"/>
      <c r="U1768" s="220"/>
      <c r="V1768" s="220"/>
      <c r="W1768" s="220"/>
      <c r="X1768" s="220"/>
      <c r="Y1768" s="220"/>
      <c r="Z1768" s="210"/>
      <c r="AA1768" s="210"/>
      <c r="AB1768" s="210"/>
      <c r="AC1768" s="210"/>
      <c r="AD1768" s="210"/>
      <c r="AE1768" s="210"/>
      <c r="AF1768" s="210"/>
      <c r="AG1768" s="210" t="s">
        <v>356</v>
      </c>
      <c r="AH1768" s="210">
        <v>0</v>
      </c>
      <c r="AI1768" s="210"/>
      <c r="AJ1768" s="210"/>
      <c r="AK1768" s="210"/>
      <c r="AL1768" s="210"/>
      <c r="AM1768" s="210"/>
      <c r="AN1768" s="210"/>
      <c r="AO1768" s="210"/>
      <c r="AP1768" s="210"/>
      <c r="AQ1768" s="210"/>
      <c r="AR1768" s="210"/>
      <c r="AS1768" s="210"/>
      <c r="AT1768" s="210"/>
      <c r="AU1768" s="210"/>
      <c r="AV1768" s="210"/>
      <c r="AW1768" s="210"/>
      <c r="AX1768" s="210"/>
      <c r="AY1768" s="210"/>
      <c r="AZ1768" s="210"/>
      <c r="BA1768" s="210"/>
      <c r="BB1768" s="210"/>
      <c r="BC1768" s="210"/>
      <c r="BD1768" s="210"/>
      <c r="BE1768" s="210"/>
      <c r="BF1768" s="210"/>
      <c r="BG1768" s="210"/>
      <c r="BH1768" s="210"/>
    </row>
    <row r="1769" spans="1:60" x14ac:dyDescent="0.2">
      <c r="A1769" s="225" t="s">
        <v>297</v>
      </c>
      <c r="B1769" s="226" t="s">
        <v>242</v>
      </c>
      <c r="C1769" s="248" t="s">
        <v>243</v>
      </c>
      <c r="D1769" s="227"/>
      <c r="E1769" s="228"/>
      <c r="F1769" s="229"/>
      <c r="G1769" s="229">
        <f>SUMIF(AG1770:AG1868,"&lt;&gt;NOR",G1770:G1868)</f>
        <v>0</v>
      </c>
      <c r="H1769" s="229"/>
      <c r="I1769" s="229">
        <f>SUM(I1770:I1868)</f>
        <v>0</v>
      </c>
      <c r="J1769" s="229"/>
      <c r="K1769" s="229">
        <f>SUM(K1770:K1868)</f>
        <v>0</v>
      </c>
      <c r="L1769" s="229"/>
      <c r="M1769" s="229">
        <f>SUM(M1770:M1868)</f>
        <v>0</v>
      </c>
      <c r="N1769" s="228"/>
      <c r="O1769" s="228">
        <f>SUM(O1770:O1868)</f>
        <v>0</v>
      </c>
      <c r="P1769" s="228"/>
      <c r="Q1769" s="228">
        <f>SUM(Q1770:Q1868)</f>
        <v>0</v>
      </c>
      <c r="R1769" s="229"/>
      <c r="S1769" s="229"/>
      <c r="T1769" s="230"/>
      <c r="U1769" s="224"/>
      <c r="V1769" s="224">
        <f>SUM(V1770:V1868)</f>
        <v>0</v>
      </c>
      <c r="W1769" s="224"/>
      <c r="X1769" s="224"/>
      <c r="Y1769" s="224"/>
      <c r="AG1769" t="s">
        <v>298</v>
      </c>
    </row>
    <row r="1770" spans="1:60" outlineLevel="1" x14ac:dyDescent="0.2">
      <c r="A1770" s="232">
        <v>258</v>
      </c>
      <c r="B1770" s="233" t="s">
        <v>1720</v>
      </c>
      <c r="C1770" s="250" t="s">
        <v>1721</v>
      </c>
      <c r="D1770" s="234" t="s">
        <v>823</v>
      </c>
      <c r="E1770" s="235">
        <v>1</v>
      </c>
      <c r="F1770" s="236"/>
      <c r="G1770" s="237">
        <f>ROUND(E1770*F1770,2)</f>
        <v>0</v>
      </c>
      <c r="H1770" s="236"/>
      <c r="I1770" s="237">
        <f>ROUND(E1770*H1770,2)</f>
        <v>0</v>
      </c>
      <c r="J1770" s="236"/>
      <c r="K1770" s="237">
        <f>ROUND(E1770*J1770,2)</f>
        <v>0</v>
      </c>
      <c r="L1770" s="237">
        <v>21</v>
      </c>
      <c r="M1770" s="237">
        <f>G1770*(1+L1770/100)</f>
        <v>0</v>
      </c>
      <c r="N1770" s="235">
        <v>0</v>
      </c>
      <c r="O1770" s="235">
        <f>ROUND(E1770*N1770,2)</f>
        <v>0</v>
      </c>
      <c r="P1770" s="235">
        <v>0</v>
      </c>
      <c r="Q1770" s="235">
        <f>ROUND(E1770*P1770,2)</f>
        <v>0</v>
      </c>
      <c r="R1770" s="237"/>
      <c r="S1770" s="237" t="s">
        <v>313</v>
      </c>
      <c r="T1770" s="238" t="s">
        <v>303</v>
      </c>
      <c r="U1770" s="220">
        <v>0</v>
      </c>
      <c r="V1770" s="220">
        <f>ROUND(E1770*U1770,2)</f>
        <v>0</v>
      </c>
      <c r="W1770" s="220"/>
      <c r="X1770" s="220" t="s">
        <v>314</v>
      </c>
      <c r="Y1770" s="220" t="s">
        <v>305</v>
      </c>
      <c r="Z1770" s="210"/>
      <c r="AA1770" s="210"/>
      <c r="AB1770" s="210"/>
      <c r="AC1770" s="210"/>
      <c r="AD1770" s="210"/>
      <c r="AE1770" s="210"/>
      <c r="AF1770" s="210"/>
      <c r="AG1770" s="210" t="s">
        <v>315</v>
      </c>
      <c r="AH1770" s="210"/>
      <c r="AI1770" s="210"/>
      <c r="AJ1770" s="210"/>
      <c r="AK1770" s="210"/>
      <c r="AL1770" s="210"/>
      <c r="AM1770" s="210"/>
      <c r="AN1770" s="210"/>
      <c r="AO1770" s="210"/>
      <c r="AP1770" s="210"/>
      <c r="AQ1770" s="210"/>
      <c r="AR1770" s="210"/>
      <c r="AS1770" s="210"/>
      <c r="AT1770" s="210"/>
      <c r="AU1770" s="210"/>
      <c r="AV1770" s="210"/>
      <c r="AW1770" s="210"/>
      <c r="AX1770" s="210"/>
      <c r="AY1770" s="210"/>
      <c r="AZ1770" s="210"/>
      <c r="BA1770" s="210"/>
      <c r="BB1770" s="210"/>
      <c r="BC1770" s="210"/>
      <c r="BD1770" s="210"/>
      <c r="BE1770" s="210"/>
      <c r="BF1770" s="210"/>
      <c r="BG1770" s="210"/>
      <c r="BH1770" s="210"/>
    </row>
    <row r="1771" spans="1:60" outlineLevel="2" x14ac:dyDescent="0.2">
      <c r="A1771" s="217"/>
      <c r="B1771" s="218"/>
      <c r="C1771" s="251" t="s">
        <v>1637</v>
      </c>
      <c r="D1771" s="247"/>
      <c r="E1771" s="247"/>
      <c r="F1771" s="247"/>
      <c r="G1771" s="247"/>
      <c r="H1771" s="220"/>
      <c r="I1771" s="220"/>
      <c r="J1771" s="220"/>
      <c r="K1771" s="220"/>
      <c r="L1771" s="220"/>
      <c r="M1771" s="220"/>
      <c r="N1771" s="219"/>
      <c r="O1771" s="219"/>
      <c r="P1771" s="219"/>
      <c r="Q1771" s="219"/>
      <c r="R1771" s="220"/>
      <c r="S1771" s="220"/>
      <c r="T1771" s="220"/>
      <c r="U1771" s="220"/>
      <c r="V1771" s="220"/>
      <c r="W1771" s="220"/>
      <c r="X1771" s="220"/>
      <c r="Y1771" s="220"/>
      <c r="Z1771" s="210"/>
      <c r="AA1771" s="210"/>
      <c r="AB1771" s="210"/>
      <c r="AC1771" s="210"/>
      <c r="AD1771" s="210"/>
      <c r="AE1771" s="210"/>
      <c r="AF1771" s="210"/>
      <c r="AG1771" s="210" t="s">
        <v>317</v>
      </c>
      <c r="AH1771" s="210"/>
      <c r="AI1771" s="210"/>
      <c r="AJ1771" s="210"/>
      <c r="AK1771" s="210"/>
      <c r="AL1771" s="210"/>
      <c r="AM1771" s="210"/>
      <c r="AN1771" s="210"/>
      <c r="AO1771" s="210"/>
      <c r="AP1771" s="210"/>
      <c r="AQ1771" s="210"/>
      <c r="AR1771" s="210"/>
      <c r="AS1771" s="210"/>
      <c r="AT1771" s="210"/>
      <c r="AU1771" s="210"/>
      <c r="AV1771" s="210"/>
      <c r="AW1771" s="210"/>
      <c r="AX1771" s="210"/>
      <c r="AY1771" s="210"/>
      <c r="AZ1771" s="210"/>
      <c r="BA1771" s="210"/>
      <c r="BB1771" s="210"/>
      <c r="BC1771" s="210"/>
      <c r="BD1771" s="210"/>
      <c r="BE1771" s="210"/>
      <c r="BF1771" s="210"/>
      <c r="BG1771" s="210"/>
      <c r="BH1771" s="210"/>
    </row>
    <row r="1772" spans="1:60" outlineLevel="2" x14ac:dyDescent="0.2">
      <c r="A1772" s="217"/>
      <c r="B1772" s="218"/>
      <c r="C1772" s="265" t="s">
        <v>1722</v>
      </c>
      <c r="D1772" s="255"/>
      <c r="E1772" s="256">
        <v>1</v>
      </c>
      <c r="F1772" s="220"/>
      <c r="G1772" s="220"/>
      <c r="H1772" s="220"/>
      <c r="I1772" s="220"/>
      <c r="J1772" s="220"/>
      <c r="K1772" s="220"/>
      <c r="L1772" s="220"/>
      <c r="M1772" s="220"/>
      <c r="N1772" s="219"/>
      <c r="O1772" s="219"/>
      <c r="P1772" s="219"/>
      <c r="Q1772" s="219"/>
      <c r="R1772" s="220"/>
      <c r="S1772" s="220"/>
      <c r="T1772" s="220"/>
      <c r="U1772" s="220"/>
      <c r="V1772" s="220"/>
      <c r="W1772" s="220"/>
      <c r="X1772" s="220"/>
      <c r="Y1772" s="220"/>
      <c r="Z1772" s="210"/>
      <c r="AA1772" s="210"/>
      <c r="AB1772" s="210"/>
      <c r="AC1772" s="210"/>
      <c r="AD1772" s="210"/>
      <c r="AE1772" s="210"/>
      <c r="AF1772" s="210"/>
      <c r="AG1772" s="210" t="s">
        <v>356</v>
      </c>
      <c r="AH1772" s="210">
        <v>0</v>
      </c>
      <c r="AI1772" s="210"/>
      <c r="AJ1772" s="210"/>
      <c r="AK1772" s="210"/>
      <c r="AL1772" s="210"/>
      <c r="AM1772" s="210"/>
      <c r="AN1772" s="210"/>
      <c r="AO1772" s="210"/>
      <c r="AP1772" s="210"/>
      <c r="AQ1772" s="210"/>
      <c r="AR1772" s="210"/>
      <c r="AS1772" s="210"/>
      <c r="AT1772" s="210"/>
      <c r="AU1772" s="210"/>
      <c r="AV1772" s="210"/>
      <c r="AW1772" s="210"/>
      <c r="AX1772" s="210"/>
      <c r="AY1772" s="210"/>
      <c r="AZ1772" s="210"/>
      <c r="BA1772" s="210"/>
      <c r="BB1772" s="210"/>
      <c r="BC1772" s="210"/>
      <c r="BD1772" s="210"/>
      <c r="BE1772" s="210"/>
      <c r="BF1772" s="210"/>
      <c r="BG1772" s="210"/>
      <c r="BH1772" s="210"/>
    </row>
    <row r="1773" spans="1:60" outlineLevel="1" x14ac:dyDescent="0.2">
      <c r="A1773" s="232">
        <v>259</v>
      </c>
      <c r="B1773" s="233" t="s">
        <v>1723</v>
      </c>
      <c r="C1773" s="250" t="s">
        <v>1724</v>
      </c>
      <c r="D1773" s="234" t="s">
        <v>823</v>
      </c>
      <c r="E1773" s="235">
        <v>2</v>
      </c>
      <c r="F1773" s="236"/>
      <c r="G1773" s="237">
        <f>ROUND(E1773*F1773,2)</f>
        <v>0</v>
      </c>
      <c r="H1773" s="236"/>
      <c r="I1773" s="237">
        <f>ROUND(E1773*H1773,2)</f>
        <v>0</v>
      </c>
      <c r="J1773" s="236"/>
      <c r="K1773" s="237">
        <f>ROUND(E1773*J1773,2)</f>
        <v>0</v>
      </c>
      <c r="L1773" s="237">
        <v>21</v>
      </c>
      <c r="M1773" s="237">
        <f>G1773*(1+L1773/100)</f>
        <v>0</v>
      </c>
      <c r="N1773" s="235">
        <v>0</v>
      </c>
      <c r="O1773" s="235">
        <f>ROUND(E1773*N1773,2)</f>
        <v>0</v>
      </c>
      <c r="P1773" s="235">
        <v>0</v>
      </c>
      <c r="Q1773" s="235">
        <f>ROUND(E1773*P1773,2)</f>
        <v>0</v>
      </c>
      <c r="R1773" s="237"/>
      <c r="S1773" s="237" t="s">
        <v>313</v>
      </c>
      <c r="T1773" s="238" t="s">
        <v>303</v>
      </c>
      <c r="U1773" s="220">
        <v>0</v>
      </c>
      <c r="V1773" s="220">
        <f>ROUND(E1773*U1773,2)</f>
        <v>0</v>
      </c>
      <c r="W1773" s="220"/>
      <c r="X1773" s="220" t="s">
        <v>314</v>
      </c>
      <c r="Y1773" s="220" t="s">
        <v>305</v>
      </c>
      <c r="Z1773" s="210"/>
      <c r="AA1773" s="210"/>
      <c r="AB1773" s="210"/>
      <c r="AC1773" s="210"/>
      <c r="AD1773" s="210"/>
      <c r="AE1773" s="210"/>
      <c r="AF1773" s="210"/>
      <c r="AG1773" s="210" t="s">
        <v>315</v>
      </c>
      <c r="AH1773" s="210"/>
      <c r="AI1773" s="210"/>
      <c r="AJ1773" s="210"/>
      <c r="AK1773" s="210"/>
      <c r="AL1773" s="210"/>
      <c r="AM1773" s="210"/>
      <c r="AN1773" s="210"/>
      <c r="AO1773" s="210"/>
      <c r="AP1773" s="210"/>
      <c r="AQ1773" s="210"/>
      <c r="AR1773" s="210"/>
      <c r="AS1773" s="210"/>
      <c r="AT1773" s="210"/>
      <c r="AU1773" s="210"/>
      <c r="AV1773" s="210"/>
      <c r="AW1773" s="210"/>
      <c r="AX1773" s="210"/>
      <c r="AY1773" s="210"/>
      <c r="AZ1773" s="210"/>
      <c r="BA1773" s="210"/>
      <c r="BB1773" s="210"/>
      <c r="BC1773" s="210"/>
      <c r="BD1773" s="210"/>
      <c r="BE1773" s="210"/>
      <c r="BF1773" s="210"/>
      <c r="BG1773" s="210"/>
      <c r="BH1773" s="210"/>
    </row>
    <row r="1774" spans="1:60" outlineLevel="2" x14ac:dyDescent="0.2">
      <c r="A1774" s="217"/>
      <c r="B1774" s="218"/>
      <c r="C1774" s="251" t="s">
        <v>1637</v>
      </c>
      <c r="D1774" s="247"/>
      <c r="E1774" s="247"/>
      <c r="F1774" s="247"/>
      <c r="G1774" s="247"/>
      <c r="H1774" s="220"/>
      <c r="I1774" s="220"/>
      <c r="J1774" s="220"/>
      <c r="K1774" s="220"/>
      <c r="L1774" s="220"/>
      <c r="M1774" s="220"/>
      <c r="N1774" s="219"/>
      <c r="O1774" s="219"/>
      <c r="P1774" s="219"/>
      <c r="Q1774" s="219"/>
      <c r="R1774" s="220"/>
      <c r="S1774" s="220"/>
      <c r="T1774" s="220"/>
      <c r="U1774" s="220"/>
      <c r="V1774" s="220"/>
      <c r="W1774" s="220"/>
      <c r="X1774" s="220"/>
      <c r="Y1774" s="220"/>
      <c r="Z1774" s="210"/>
      <c r="AA1774" s="210"/>
      <c r="AB1774" s="210"/>
      <c r="AC1774" s="210"/>
      <c r="AD1774" s="210"/>
      <c r="AE1774" s="210"/>
      <c r="AF1774" s="210"/>
      <c r="AG1774" s="210" t="s">
        <v>317</v>
      </c>
      <c r="AH1774" s="210"/>
      <c r="AI1774" s="210"/>
      <c r="AJ1774" s="210"/>
      <c r="AK1774" s="210"/>
      <c r="AL1774" s="210"/>
      <c r="AM1774" s="210"/>
      <c r="AN1774" s="210"/>
      <c r="AO1774" s="210"/>
      <c r="AP1774" s="210"/>
      <c r="AQ1774" s="210"/>
      <c r="AR1774" s="210"/>
      <c r="AS1774" s="210"/>
      <c r="AT1774" s="210"/>
      <c r="AU1774" s="210"/>
      <c r="AV1774" s="210"/>
      <c r="AW1774" s="210"/>
      <c r="AX1774" s="210"/>
      <c r="AY1774" s="210"/>
      <c r="AZ1774" s="210"/>
      <c r="BA1774" s="210"/>
      <c r="BB1774" s="210"/>
      <c r="BC1774" s="210"/>
      <c r="BD1774" s="210"/>
      <c r="BE1774" s="210"/>
      <c r="BF1774" s="210"/>
      <c r="BG1774" s="210"/>
      <c r="BH1774" s="210"/>
    </row>
    <row r="1775" spans="1:60" outlineLevel="2" x14ac:dyDescent="0.2">
      <c r="A1775" s="217"/>
      <c r="B1775" s="218"/>
      <c r="C1775" s="265" t="s">
        <v>1725</v>
      </c>
      <c r="D1775" s="255"/>
      <c r="E1775" s="256">
        <v>2</v>
      </c>
      <c r="F1775" s="220"/>
      <c r="G1775" s="220"/>
      <c r="H1775" s="220"/>
      <c r="I1775" s="220"/>
      <c r="J1775" s="220"/>
      <c r="K1775" s="220"/>
      <c r="L1775" s="220"/>
      <c r="M1775" s="220"/>
      <c r="N1775" s="219"/>
      <c r="O1775" s="219"/>
      <c r="P1775" s="219"/>
      <c r="Q1775" s="219"/>
      <c r="R1775" s="220"/>
      <c r="S1775" s="220"/>
      <c r="T1775" s="220"/>
      <c r="U1775" s="220"/>
      <c r="V1775" s="220"/>
      <c r="W1775" s="220"/>
      <c r="X1775" s="220"/>
      <c r="Y1775" s="220"/>
      <c r="Z1775" s="210"/>
      <c r="AA1775" s="210"/>
      <c r="AB1775" s="210"/>
      <c r="AC1775" s="210"/>
      <c r="AD1775" s="210"/>
      <c r="AE1775" s="210"/>
      <c r="AF1775" s="210"/>
      <c r="AG1775" s="210" t="s">
        <v>356</v>
      </c>
      <c r="AH1775" s="210">
        <v>0</v>
      </c>
      <c r="AI1775" s="210"/>
      <c r="AJ1775" s="210"/>
      <c r="AK1775" s="210"/>
      <c r="AL1775" s="210"/>
      <c r="AM1775" s="210"/>
      <c r="AN1775" s="210"/>
      <c r="AO1775" s="210"/>
      <c r="AP1775" s="210"/>
      <c r="AQ1775" s="210"/>
      <c r="AR1775" s="210"/>
      <c r="AS1775" s="210"/>
      <c r="AT1775" s="210"/>
      <c r="AU1775" s="210"/>
      <c r="AV1775" s="210"/>
      <c r="AW1775" s="210"/>
      <c r="AX1775" s="210"/>
      <c r="AY1775" s="210"/>
      <c r="AZ1775" s="210"/>
      <c r="BA1775" s="210"/>
      <c r="BB1775" s="210"/>
      <c r="BC1775" s="210"/>
      <c r="BD1775" s="210"/>
      <c r="BE1775" s="210"/>
      <c r="BF1775" s="210"/>
      <c r="BG1775" s="210"/>
      <c r="BH1775" s="210"/>
    </row>
    <row r="1776" spans="1:60" outlineLevel="1" x14ac:dyDescent="0.2">
      <c r="A1776" s="232">
        <v>260</v>
      </c>
      <c r="B1776" s="233" t="s">
        <v>1726</v>
      </c>
      <c r="C1776" s="250" t="s">
        <v>1724</v>
      </c>
      <c r="D1776" s="234" t="s">
        <v>823</v>
      </c>
      <c r="E1776" s="235">
        <v>2</v>
      </c>
      <c r="F1776" s="236"/>
      <c r="G1776" s="237">
        <f>ROUND(E1776*F1776,2)</f>
        <v>0</v>
      </c>
      <c r="H1776" s="236"/>
      <c r="I1776" s="237">
        <f>ROUND(E1776*H1776,2)</f>
        <v>0</v>
      </c>
      <c r="J1776" s="236"/>
      <c r="K1776" s="237">
        <f>ROUND(E1776*J1776,2)</f>
        <v>0</v>
      </c>
      <c r="L1776" s="237">
        <v>21</v>
      </c>
      <c r="M1776" s="237">
        <f>G1776*(1+L1776/100)</f>
        <v>0</v>
      </c>
      <c r="N1776" s="235">
        <v>0</v>
      </c>
      <c r="O1776" s="235">
        <f>ROUND(E1776*N1776,2)</f>
        <v>0</v>
      </c>
      <c r="P1776" s="235">
        <v>0</v>
      </c>
      <c r="Q1776" s="235">
        <f>ROUND(E1776*P1776,2)</f>
        <v>0</v>
      </c>
      <c r="R1776" s="237"/>
      <c r="S1776" s="237" t="s">
        <v>313</v>
      </c>
      <c r="T1776" s="238" t="s">
        <v>303</v>
      </c>
      <c r="U1776" s="220">
        <v>0</v>
      </c>
      <c r="V1776" s="220">
        <f>ROUND(E1776*U1776,2)</f>
        <v>0</v>
      </c>
      <c r="W1776" s="220"/>
      <c r="X1776" s="220" t="s">
        <v>314</v>
      </c>
      <c r="Y1776" s="220" t="s">
        <v>305</v>
      </c>
      <c r="Z1776" s="210"/>
      <c r="AA1776" s="210"/>
      <c r="AB1776" s="210"/>
      <c r="AC1776" s="210"/>
      <c r="AD1776" s="210"/>
      <c r="AE1776" s="210"/>
      <c r="AF1776" s="210"/>
      <c r="AG1776" s="210" t="s">
        <v>315</v>
      </c>
      <c r="AH1776" s="210"/>
      <c r="AI1776" s="210"/>
      <c r="AJ1776" s="210"/>
      <c r="AK1776" s="210"/>
      <c r="AL1776" s="210"/>
      <c r="AM1776" s="210"/>
      <c r="AN1776" s="210"/>
      <c r="AO1776" s="210"/>
      <c r="AP1776" s="210"/>
      <c r="AQ1776" s="210"/>
      <c r="AR1776" s="210"/>
      <c r="AS1776" s="210"/>
      <c r="AT1776" s="210"/>
      <c r="AU1776" s="210"/>
      <c r="AV1776" s="210"/>
      <c r="AW1776" s="210"/>
      <c r="AX1776" s="210"/>
      <c r="AY1776" s="210"/>
      <c r="AZ1776" s="210"/>
      <c r="BA1776" s="210"/>
      <c r="BB1776" s="210"/>
      <c r="BC1776" s="210"/>
      <c r="BD1776" s="210"/>
      <c r="BE1776" s="210"/>
      <c r="BF1776" s="210"/>
      <c r="BG1776" s="210"/>
      <c r="BH1776" s="210"/>
    </row>
    <row r="1777" spans="1:60" outlineLevel="2" x14ac:dyDescent="0.2">
      <c r="A1777" s="217"/>
      <c r="B1777" s="218"/>
      <c r="C1777" s="251" t="s">
        <v>1637</v>
      </c>
      <c r="D1777" s="247"/>
      <c r="E1777" s="247"/>
      <c r="F1777" s="247"/>
      <c r="G1777" s="247"/>
      <c r="H1777" s="220"/>
      <c r="I1777" s="220"/>
      <c r="J1777" s="220"/>
      <c r="K1777" s="220"/>
      <c r="L1777" s="220"/>
      <c r="M1777" s="220"/>
      <c r="N1777" s="219"/>
      <c r="O1777" s="219"/>
      <c r="P1777" s="219"/>
      <c r="Q1777" s="219"/>
      <c r="R1777" s="220"/>
      <c r="S1777" s="220"/>
      <c r="T1777" s="220"/>
      <c r="U1777" s="220"/>
      <c r="V1777" s="220"/>
      <c r="W1777" s="220"/>
      <c r="X1777" s="220"/>
      <c r="Y1777" s="220"/>
      <c r="Z1777" s="210"/>
      <c r="AA1777" s="210"/>
      <c r="AB1777" s="210"/>
      <c r="AC1777" s="210"/>
      <c r="AD1777" s="210"/>
      <c r="AE1777" s="210"/>
      <c r="AF1777" s="210"/>
      <c r="AG1777" s="210" t="s">
        <v>317</v>
      </c>
      <c r="AH1777" s="210"/>
      <c r="AI1777" s="210"/>
      <c r="AJ1777" s="210"/>
      <c r="AK1777" s="210"/>
      <c r="AL1777" s="210"/>
      <c r="AM1777" s="210"/>
      <c r="AN1777" s="210"/>
      <c r="AO1777" s="210"/>
      <c r="AP1777" s="210"/>
      <c r="AQ1777" s="210"/>
      <c r="AR1777" s="210"/>
      <c r="AS1777" s="210"/>
      <c r="AT1777" s="210"/>
      <c r="AU1777" s="210"/>
      <c r="AV1777" s="210"/>
      <c r="AW1777" s="210"/>
      <c r="AX1777" s="210"/>
      <c r="AY1777" s="210"/>
      <c r="AZ1777" s="210"/>
      <c r="BA1777" s="210"/>
      <c r="BB1777" s="210"/>
      <c r="BC1777" s="210"/>
      <c r="BD1777" s="210"/>
      <c r="BE1777" s="210"/>
      <c r="BF1777" s="210"/>
      <c r="BG1777" s="210"/>
      <c r="BH1777" s="210"/>
    </row>
    <row r="1778" spans="1:60" outlineLevel="2" x14ac:dyDescent="0.2">
      <c r="A1778" s="217"/>
      <c r="B1778" s="218"/>
      <c r="C1778" s="265" t="s">
        <v>1727</v>
      </c>
      <c r="D1778" s="255"/>
      <c r="E1778" s="256">
        <v>2</v>
      </c>
      <c r="F1778" s="220"/>
      <c r="G1778" s="220"/>
      <c r="H1778" s="220"/>
      <c r="I1778" s="220"/>
      <c r="J1778" s="220"/>
      <c r="K1778" s="220"/>
      <c r="L1778" s="220"/>
      <c r="M1778" s="220"/>
      <c r="N1778" s="219"/>
      <c r="O1778" s="219"/>
      <c r="P1778" s="219"/>
      <c r="Q1778" s="219"/>
      <c r="R1778" s="220"/>
      <c r="S1778" s="220"/>
      <c r="T1778" s="220"/>
      <c r="U1778" s="220"/>
      <c r="V1778" s="220"/>
      <c r="W1778" s="220"/>
      <c r="X1778" s="220"/>
      <c r="Y1778" s="220"/>
      <c r="Z1778" s="210"/>
      <c r="AA1778" s="210"/>
      <c r="AB1778" s="210"/>
      <c r="AC1778" s="210"/>
      <c r="AD1778" s="210"/>
      <c r="AE1778" s="210"/>
      <c r="AF1778" s="210"/>
      <c r="AG1778" s="210" t="s">
        <v>356</v>
      </c>
      <c r="AH1778" s="210">
        <v>0</v>
      </c>
      <c r="AI1778" s="210"/>
      <c r="AJ1778" s="210"/>
      <c r="AK1778" s="210"/>
      <c r="AL1778" s="210"/>
      <c r="AM1778" s="210"/>
      <c r="AN1778" s="210"/>
      <c r="AO1778" s="210"/>
      <c r="AP1778" s="210"/>
      <c r="AQ1778" s="210"/>
      <c r="AR1778" s="210"/>
      <c r="AS1778" s="210"/>
      <c r="AT1778" s="210"/>
      <c r="AU1778" s="210"/>
      <c r="AV1778" s="210"/>
      <c r="AW1778" s="210"/>
      <c r="AX1778" s="210"/>
      <c r="AY1778" s="210"/>
      <c r="AZ1778" s="210"/>
      <c r="BA1778" s="210"/>
      <c r="BB1778" s="210"/>
      <c r="BC1778" s="210"/>
      <c r="BD1778" s="210"/>
      <c r="BE1778" s="210"/>
      <c r="BF1778" s="210"/>
      <c r="BG1778" s="210"/>
      <c r="BH1778" s="210"/>
    </row>
    <row r="1779" spans="1:60" outlineLevel="1" x14ac:dyDescent="0.2">
      <c r="A1779" s="232">
        <v>261</v>
      </c>
      <c r="B1779" s="233" t="s">
        <v>1728</v>
      </c>
      <c r="C1779" s="250" t="s">
        <v>1729</v>
      </c>
      <c r="D1779" s="234" t="s">
        <v>1730</v>
      </c>
      <c r="E1779" s="235">
        <v>3</v>
      </c>
      <c r="F1779" s="236"/>
      <c r="G1779" s="237">
        <f>ROUND(E1779*F1779,2)</f>
        <v>0</v>
      </c>
      <c r="H1779" s="236"/>
      <c r="I1779" s="237">
        <f>ROUND(E1779*H1779,2)</f>
        <v>0</v>
      </c>
      <c r="J1779" s="236"/>
      <c r="K1779" s="237">
        <f>ROUND(E1779*J1779,2)</f>
        <v>0</v>
      </c>
      <c r="L1779" s="237">
        <v>21</v>
      </c>
      <c r="M1779" s="237">
        <f>G1779*(1+L1779/100)</f>
        <v>0</v>
      </c>
      <c r="N1779" s="235">
        <v>0</v>
      </c>
      <c r="O1779" s="235">
        <f>ROUND(E1779*N1779,2)</f>
        <v>0</v>
      </c>
      <c r="P1779" s="235">
        <v>0</v>
      </c>
      <c r="Q1779" s="235">
        <f>ROUND(E1779*P1779,2)</f>
        <v>0</v>
      </c>
      <c r="R1779" s="237"/>
      <c r="S1779" s="237" t="s">
        <v>313</v>
      </c>
      <c r="T1779" s="238" t="s">
        <v>303</v>
      </c>
      <c r="U1779" s="220">
        <v>0</v>
      </c>
      <c r="V1779" s="220">
        <f>ROUND(E1779*U1779,2)</f>
        <v>0</v>
      </c>
      <c r="W1779" s="220"/>
      <c r="X1779" s="220" t="s">
        <v>314</v>
      </c>
      <c r="Y1779" s="220" t="s">
        <v>305</v>
      </c>
      <c r="Z1779" s="210"/>
      <c r="AA1779" s="210"/>
      <c r="AB1779" s="210"/>
      <c r="AC1779" s="210"/>
      <c r="AD1779" s="210"/>
      <c r="AE1779" s="210"/>
      <c r="AF1779" s="210"/>
      <c r="AG1779" s="210" t="s">
        <v>315</v>
      </c>
      <c r="AH1779" s="210"/>
      <c r="AI1779" s="210"/>
      <c r="AJ1779" s="210"/>
      <c r="AK1779" s="210"/>
      <c r="AL1779" s="210"/>
      <c r="AM1779" s="210"/>
      <c r="AN1779" s="210"/>
      <c r="AO1779" s="210"/>
      <c r="AP1779" s="210"/>
      <c r="AQ1779" s="210"/>
      <c r="AR1779" s="210"/>
      <c r="AS1779" s="210"/>
      <c r="AT1779" s="210"/>
      <c r="AU1779" s="210"/>
      <c r="AV1779" s="210"/>
      <c r="AW1779" s="210"/>
      <c r="AX1779" s="210"/>
      <c r="AY1779" s="210"/>
      <c r="AZ1779" s="210"/>
      <c r="BA1779" s="210"/>
      <c r="BB1779" s="210"/>
      <c r="BC1779" s="210"/>
      <c r="BD1779" s="210"/>
      <c r="BE1779" s="210"/>
      <c r="BF1779" s="210"/>
      <c r="BG1779" s="210"/>
      <c r="BH1779" s="210"/>
    </row>
    <row r="1780" spans="1:60" outlineLevel="2" x14ac:dyDescent="0.2">
      <c r="A1780" s="217"/>
      <c r="B1780" s="218"/>
      <c r="C1780" s="251" t="s">
        <v>1637</v>
      </c>
      <c r="D1780" s="247"/>
      <c r="E1780" s="247"/>
      <c r="F1780" s="247"/>
      <c r="G1780" s="247"/>
      <c r="H1780" s="220"/>
      <c r="I1780" s="220"/>
      <c r="J1780" s="220"/>
      <c r="K1780" s="220"/>
      <c r="L1780" s="220"/>
      <c r="M1780" s="220"/>
      <c r="N1780" s="219"/>
      <c r="O1780" s="219"/>
      <c r="P1780" s="219"/>
      <c r="Q1780" s="219"/>
      <c r="R1780" s="220"/>
      <c r="S1780" s="220"/>
      <c r="T1780" s="220"/>
      <c r="U1780" s="220"/>
      <c r="V1780" s="220"/>
      <c r="W1780" s="220"/>
      <c r="X1780" s="220"/>
      <c r="Y1780" s="220"/>
      <c r="Z1780" s="210"/>
      <c r="AA1780" s="210"/>
      <c r="AB1780" s="210"/>
      <c r="AC1780" s="210"/>
      <c r="AD1780" s="210"/>
      <c r="AE1780" s="210"/>
      <c r="AF1780" s="210"/>
      <c r="AG1780" s="210" t="s">
        <v>317</v>
      </c>
      <c r="AH1780" s="210"/>
      <c r="AI1780" s="210"/>
      <c r="AJ1780" s="210"/>
      <c r="AK1780" s="210"/>
      <c r="AL1780" s="210"/>
      <c r="AM1780" s="210"/>
      <c r="AN1780" s="210"/>
      <c r="AO1780" s="210"/>
      <c r="AP1780" s="210"/>
      <c r="AQ1780" s="210"/>
      <c r="AR1780" s="210"/>
      <c r="AS1780" s="210"/>
      <c r="AT1780" s="210"/>
      <c r="AU1780" s="210"/>
      <c r="AV1780" s="210"/>
      <c r="AW1780" s="210"/>
      <c r="AX1780" s="210"/>
      <c r="AY1780" s="210"/>
      <c r="AZ1780" s="210"/>
      <c r="BA1780" s="210"/>
      <c r="BB1780" s="210"/>
      <c r="BC1780" s="210"/>
      <c r="BD1780" s="210"/>
      <c r="BE1780" s="210"/>
      <c r="BF1780" s="210"/>
      <c r="BG1780" s="210"/>
      <c r="BH1780" s="210"/>
    </row>
    <row r="1781" spans="1:60" outlineLevel="2" x14ac:dyDescent="0.2">
      <c r="A1781" s="217"/>
      <c r="B1781" s="218"/>
      <c r="C1781" s="265" t="s">
        <v>1731</v>
      </c>
      <c r="D1781" s="255"/>
      <c r="E1781" s="256">
        <v>3</v>
      </c>
      <c r="F1781" s="220"/>
      <c r="G1781" s="220"/>
      <c r="H1781" s="220"/>
      <c r="I1781" s="220"/>
      <c r="J1781" s="220"/>
      <c r="K1781" s="220"/>
      <c r="L1781" s="220"/>
      <c r="M1781" s="220"/>
      <c r="N1781" s="219"/>
      <c r="O1781" s="219"/>
      <c r="P1781" s="219"/>
      <c r="Q1781" s="219"/>
      <c r="R1781" s="220"/>
      <c r="S1781" s="220"/>
      <c r="T1781" s="220"/>
      <c r="U1781" s="220"/>
      <c r="V1781" s="220"/>
      <c r="W1781" s="220"/>
      <c r="X1781" s="220"/>
      <c r="Y1781" s="220"/>
      <c r="Z1781" s="210"/>
      <c r="AA1781" s="210"/>
      <c r="AB1781" s="210"/>
      <c r="AC1781" s="210"/>
      <c r="AD1781" s="210"/>
      <c r="AE1781" s="210"/>
      <c r="AF1781" s="210"/>
      <c r="AG1781" s="210" t="s">
        <v>356</v>
      </c>
      <c r="AH1781" s="210">
        <v>0</v>
      </c>
      <c r="AI1781" s="210"/>
      <c r="AJ1781" s="210"/>
      <c r="AK1781" s="210"/>
      <c r="AL1781" s="210"/>
      <c r="AM1781" s="210"/>
      <c r="AN1781" s="210"/>
      <c r="AO1781" s="210"/>
      <c r="AP1781" s="210"/>
      <c r="AQ1781" s="210"/>
      <c r="AR1781" s="210"/>
      <c r="AS1781" s="210"/>
      <c r="AT1781" s="210"/>
      <c r="AU1781" s="210"/>
      <c r="AV1781" s="210"/>
      <c r="AW1781" s="210"/>
      <c r="AX1781" s="210"/>
      <c r="AY1781" s="210"/>
      <c r="AZ1781" s="210"/>
      <c r="BA1781" s="210"/>
      <c r="BB1781" s="210"/>
      <c r="BC1781" s="210"/>
      <c r="BD1781" s="210"/>
      <c r="BE1781" s="210"/>
      <c r="BF1781" s="210"/>
      <c r="BG1781" s="210"/>
      <c r="BH1781" s="210"/>
    </row>
    <row r="1782" spans="1:60" outlineLevel="1" x14ac:dyDescent="0.2">
      <c r="A1782" s="232">
        <v>262</v>
      </c>
      <c r="B1782" s="233" t="s">
        <v>1732</v>
      </c>
      <c r="C1782" s="250" t="s">
        <v>1733</v>
      </c>
      <c r="D1782" s="234" t="s">
        <v>823</v>
      </c>
      <c r="E1782" s="235">
        <v>2</v>
      </c>
      <c r="F1782" s="236"/>
      <c r="G1782" s="237">
        <f>ROUND(E1782*F1782,2)</f>
        <v>0</v>
      </c>
      <c r="H1782" s="236"/>
      <c r="I1782" s="237">
        <f>ROUND(E1782*H1782,2)</f>
        <v>0</v>
      </c>
      <c r="J1782" s="236"/>
      <c r="K1782" s="237">
        <f>ROUND(E1782*J1782,2)</f>
        <v>0</v>
      </c>
      <c r="L1782" s="237">
        <v>21</v>
      </c>
      <c r="M1782" s="237">
        <f>G1782*(1+L1782/100)</f>
        <v>0</v>
      </c>
      <c r="N1782" s="235">
        <v>0</v>
      </c>
      <c r="O1782" s="235">
        <f>ROUND(E1782*N1782,2)</f>
        <v>0</v>
      </c>
      <c r="P1782" s="235">
        <v>0</v>
      </c>
      <c r="Q1782" s="235">
        <f>ROUND(E1782*P1782,2)</f>
        <v>0</v>
      </c>
      <c r="R1782" s="237"/>
      <c r="S1782" s="237" t="s">
        <v>313</v>
      </c>
      <c r="T1782" s="238" t="s">
        <v>303</v>
      </c>
      <c r="U1782" s="220">
        <v>0</v>
      </c>
      <c r="V1782" s="220">
        <f>ROUND(E1782*U1782,2)</f>
        <v>0</v>
      </c>
      <c r="W1782" s="220"/>
      <c r="X1782" s="220" t="s">
        <v>314</v>
      </c>
      <c r="Y1782" s="220" t="s">
        <v>305</v>
      </c>
      <c r="Z1782" s="210"/>
      <c r="AA1782" s="210"/>
      <c r="AB1782" s="210"/>
      <c r="AC1782" s="210"/>
      <c r="AD1782" s="210"/>
      <c r="AE1782" s="210"/>
      <c r="AF1782" s="210"/>
      <c r="AG1782" s="210" t="s">
        <v>315</v>
      </c>
      <c r="AH1782" s="210"/>
      <c r="AI1782" s="210"/>
      <c r="AJ1782" s="210"/>
      <c r="AK1782" s="210"/>
      <c r="AL1782" s="210"/>
      <c r="AM1782" s="210"/>
      <c r="AN1782" s="210"/>
      <c r="AO1782" s="210"/>
      <c r="AP1782" s="210"/>
      <c r="AQ1782" s="210"/>
      <c r="AR1782" s="210"/>
      <c r="AS1782" s="210"/>
      <c r="AT1782" s="210"/>
      <c r="AU1782" s="210"/>
      <c r="AV1782" s="210"/>
      <c r="AW1782" s="210"/>
      <c r="AX1782" s="210"/>
      <c r="AY1782" s="210"/>
      <c r="AZ1782" s="210"/>
      <c r="BA1782" s="210"/>
      <c r="BB1782" s="210"/>
      <c r="BC1782" s="210"/>
      <c r="BD1782" s="210"/>
      <c r="BE1782" s="210"/>
      <c r="BF1782" s="210"/>
      <c r="BG1782" s="210"/>
      <c r="BH1782" s="210"/>
    </row>
    <row r="1783" spans="1:60" outlineLevel="2" x14ac:dyDescent="0.2">
      <c r="A1783" s="217"/>
      <c r="B1783" s="218"/>
      <c r="C1783" s="251" t="s">
        <v>1637</v>
      </c>
      <c r="D1783" s="247"/>
      <c r="E1783" s="247"/>
      <c r="F1783" s="247"/>
      <c r="G1783" s="247"/>
      <c r="H1783" s="220"/>
      <c r="I1783" s="220"/>
      <c r="J1783" s="220"/>
      <c r="K1783" s="220"/>
      <c r="L1783" s="220"/>
      <c r="M1783" s="220"/>
      <c r="N1783" s="219"/>
      <c r="O1783" s="219"/>
      <c r="P1783" s="219"/>
      <c r="Q1783" s="219"/>
      <c r="R1783" s="220"/>
      <c r="S1783" s="220"/>
      <c r="T1783" s="220"/>
      <c r="U1783" s="220"/>
      <c r="V1783" s="220"/>
      <c r="W1783" s="220"/>
      <c r="X1783" s="220"/>
      <c r="Y1783" s="220"/>
      <c r="Z1783" s="210"/>
      <c r="AA1783" s="210"/>
      <c r="AB1783" s="210"/>
      <c r="AC1783" s="210"/>
      <c r="AD1783" s="210"/>
      <c r="AE1783" s="210"/>
      <c r="AF1783" s="210"/>
      <c r="AG1783" s="210" t="s">
        <v>317</v>
      </c>
      <c r="AH1783" s="210"/>
      <c r="AI1783" s="210"/>
      <c r="AJ1783" s="210"/>
      <c r="AK1783" s="210"/>
      <c r="AL1783" s="210"/>
      <c r="AM1783" s="210"/>
      <c r="AN1783" s="210"/>
      <c r="AO1783" s="210"/>
      <c r="AP1783" s="210"/>
      <c r="AQ1783" s="210"/>
      <c r="AR1783" s="210"/>
      <c r="AS1783" s="210"/>
      <c r="AT1783" s="210"/>
      <c r="AU1783" s="210"/>
      <c r="AV1783" s="210"/>
      <c r="AW1783" s="210"/>
      <c r="AX1783" s="210"/>
      <c r="AY1783" s="210"/>
      <c r="AZ1783" s="210"/>
      <c r="BA1783" s="210"/>
      <c r="BB1783" s="210"/>
      <c r="BC1783" s="210"/>
      <c r="BD1783" s="210"/>
      <c r="BE1783" s="210"/>
      <c r="BF1783" s="210"/>
      <c r="BG1783" s="210"/>
      <c r="BH1783" s="210"/>
    </row>
    <row r="1784" spans="1:60" outlineLevel="2" x14ac:dyDescent="0.2">
      <c r="A1784" s="217"/>
      <c r="B1784" s="218"/>
      <c r="C1784" s="265" t="s">
        <v>1734</v>
      </c>
      <c r="D1784" s="255"/>
      <c r="E1784" s="256">
        <v>2</v>
      </c>
      <c r="F1784" s="220"/>
      <c r="G1784" s="220"/>
      <c r="H1784" s="220"/>
      <c r="I1784" s="220"/>
      <c r="J1784" s="220"/>
      <c r="K1784" s="220"/>
      <c r="L1784" s="220"/>
      <c r="M1784" s="220"/>
      <c r="N1784" s="219"/>
      <c r="O1784" s="219"/>
      <c r="P1784" s="219"/>
      <c r="Q1784" s="219"/>
      <c r="R1784" s="220"/>
      <c r="S1784" s="220"/>
      <c r="T1784" s="220"/>
      <c r="U1784" s="220"/>
      <c r="V1784" s="220"/>
      <c r="W1784" s="220"/>
      <c r="X1784" s="220"/>
      <c r="Y1784" s="220"/>
      <c r="Z1784" s="210"/>
      <c r="AA1784" s="210"/>
      <c r="AB1784" s="210"/>
      <c r="AC1784" s="210"/>
      <c r="AD1784" s="210"/>
      <c r="AE1784" s="210"/>
      <c r="AF1784" s="210"/>
      <c r="AG1784" s="210" t="s">
        <v>356</v>
      </c>
      <c r="AH1784" s="210">
        <v>0</v>
      </c>
      <c r="AI1784" s="210"/>
      <c r="AJ1784" s="210"/>
      <c r="AK1784" s="210"/>
      <c r="AL1784" s="210"/>
      <c r="AM1784" s="210"/>
      <c r="AN1784" s="210"/>
      <c r="AO1784" s="210"/>
      <c r="AP1784" s="210"/>
      <c r="AQ1784" s="210"/>
      <c r="AR1784" s="210"/>
      <c r="AS1784" s="210"/>
      <c r="AT1784" s="210"/>
      <c r="AU1784" s="210"/>
      <c r="AV1784" s="210"/>
      <c r="AW1784" s="210"/>
      <c r="AX1784" s="210"/>
      <c r="AY1784" s="210"/>
      <c r="AZ1784" s="210"/>
      <c r="BA1784" s="210"/>
      <c r="BB1784" s="210"/>
      <c r="BC1784" s="210"/>
      <c r="BD1784" s="210"/>
      <c r="BE1784" s="210"/>
      <c r="BF1784" s="210"/>
      <c r="BG1784" s="210"/>
      <c r="BH1784" s="210"/>
    </row>
    <row r="1785" spans="1:60" outlineLevel="1" x14ac:dyDescent="0.2">
      <c r="A1785" s="232">
        <v>263</v>
      </c>
      <c r="B1785" s="233" t="s">
        <v>1735</v>
      </c>
      <c r="C1785" s="250" t="s">
        <v>1733</v>
      </c>
      <c r="D1785" s="234" t="s">
        <v>823</v>
      </c>
      <c r="E1785" s="235">
        <v>2</v>
      </c>
      <c r="F1785" s="236"/>
      <c r="G1785" s="237">
        <f>ROUND(E1785*F1785,2)</f>
        <v>0</v>
      </c>
      <c r="H1785" s="236"/>
      <c r="I1785" s="237">
        <f>ROUND(E1785*H1785,2)</f>
        <v>0</v>
      </c>
      <c r="J1785" s="236"/>
      <c r="K1785" s="237">
        <f>ROUND(E1785*J1785,2)</f>
        <v>0</v>
      </c>
      <c r="L1785" s="237">
        <v>21</v>
      </c>
      <c r="M1785" s="237">
        <f>G1785*(1+L1785/100)</f>
        <v>0</v>
      </c>
      <c r="N1785" s="235">
        <v>0</v>
      </c>
      <c r="O1785" s="235">
        <f>ROUND(E1785*N1785,2)</f>
        <v>0</v>
      </c>
      <c r="P1785" s="235">
        <v>0</v>
      </c>
      <c r="Q1785" s="235">
        <f>ROUND(E1785*P1785,2)</f>
        <v>0</v>
      </c>
      <c r="R1785" s="237"/>
      <c r="S1785" s="237" t="s">
        <v>313</v>
      </c>
      <c r="T1785" s="238" t="s">
        <v>303</v>
      </c>
      <c r="U1785" s="220">
        <v>0</v>
      </c>
      <c r="V1785" s="220">
        <f>ROUND(E1785*U1785,2)</f>
        <v>0</v>
      </c>
      <c r="W1785" s="220"/>
      <c r="X1785" s="220" t="s">
        <v>314</v>
      </c>
      <c r="Y1785" s="220" t="s">
        <v>305</v>
      </c>
      <c r="Z1785" s="210"/>
      <c r="AA1785" s="210"/>
      <c r="AB1785" s="210"/>
      <c r="AC1785" s="210"/>
      <c r="AD1785" s="210"/>
      <c r="AE1785" s="210"/>
      <c r="AF1785" s="210"/>
      <c r="AG1785" s="210" t="s">
        <v>315</v>
      </c>
      <c r="AH1785" s="210"/>
      <c r="AI1785" s="210"/>
      <c r="AJ1785" s="210"/>
      <c r="AK1785" s="210"/>
      <c r="AL1785" s="210"/>
      <c r="AM1785" s="210"/>
      <c r="AN1785" s="210"/>
      <c r="AO1785" s="210"/>
      <c r="AP1785" s="210"/>
      <c r="AQ1785" s="210"/>
      <c r="AR1785" s="210"/>
      <c r="AS1785" s="210"/>
      <c r="AT1785" s="210"/>
      <c r="AU1785" s="210"/>
      <c r="AV1785" s="210"/>
      <c r="AW1785" s="210"/>
      <c r="AX1785" s="210"/>
      <c r="AY1785" s="210"/>
      <c r="AZ1785" s="210"/>
      <c r="BA1785" s="210"/>
      <c r="BB1785" s="210"/>
      <c r="BC1785" s="210"/>
      <c r="BD1785" s="210"/>
      <c r="BE1785" s="210"/>
      <c r="BF1785" s="210"/>
      <c r="BG1785" s="210"/>
      <c r="BH1785" s="210"/>
    </row>
    <row r="1786" spans="1:60" outlineLevel="2" x14ac:dyDescent="0.2">
      <c r="A1786" s="217"/>
      <c r="B1786" s="218"/>
      <c r="C1786" s="251" t="s">
        <v>1637</v>
      </c>
      <c r="D1786" s="247"/>
      <c r="E1786" s="247"/>
      <c r="F1786" s="247"/>
      <c r="G1786" s="247"/>
      <c r="H1786" s="220"/>
      <c r="I1786" s="220"/>
      <c r="J1786" s="220"/>
      <c r="K1786" s="220"/>
      <c r="L1786" s="220"/>
      <c r="M1786" s="220"/>
      <c r="N1786" s="219"/>
      <c r="O1786" s="219"/>
      <c r="P1786" s="219"/>
      <c r="Q1786" s="219"/>
      <c r="R1786" s="220"/>
      <c r="S1786" s="220"/>
      <c r="T1786" s="220"/>
      <c r="U1786" s="220"/>
      <c r="V1786" s="220"/>
      <c r="W1786" s="220"/>
      <c r="X1786" s="220"/>
      <c r="Y1786" s="220"/>
      <c r="Z1786" s="210"/>
      <c r="AA1786" s="210"/>
      <c r="AB1786" s="210"/>
      <c r="AC1786" s="210"/>
      <c r="AD1786" s="210"/>
      <c r="AE1786" s="210"/>
      <c r="AF1786" s="210"/>
      <c r="AG1786" s="210" t="s">
        <v>317</v>
      </c>
      <c r="AH1786" s="210"/>
      <c r="AI1786" s="210"/>
      <c r="AJ1786" s="210"/>
      <c r="AK1786" s="210"/>
      <c r="AL1786" s="210"/>
      <c r="AM1786" s="210"/>
      <c r="AN1786" s="210"/>
      <c r="AO1786" s="210"/>
      <c r="AP1786" s="210"/>
      <c r="AQ1786" s="210"/>
      <c r="AR1786" s="210"/>
      <c r="AS1786" s="210"/>
      <c r="AT1786" s="210"/>
      <c r="AU1786" s="210"/>
      <c r="AV1786" s="210"/>
      <c r="AW1786" s="210"/>
      <c r="AX1786" s="210"/>
      <c r="AY1786" s="210"/>
      <c r="AZ1786" s="210"/>
      <c r="BA1786" s="210"/>
      <c r="BB1786" s="210"/>
      <c r="BC1786" s="210"/>
      <c r="BD1786" s="210"/>
      <c r="BE1786" s="210"/>
      <c r="BF1786" s="210"/>
      <c r="BG1786" s="210"/>
      <c r="BH1786" s="210"/>
    </row>
    <row r="1787" spans="1:60" outlineLevel="2" x14ac:dyDescent="0.2">
      <c r="A1787" s="217"/>
      <c r="B1787" s="218"/>
      <c r="C1787" s="265" t="s">
        <v>1736</v>
      </c>
      <c r="D1787" s="255"/>
      <c r="E1787" s="256">
        <v>2</v>
      </c>
      <c r="F1787" s="220"/>
      <c r="G1787" s="220"/>
      <c r="H1787" s="220"/>
      <c r="I1787" s="220"/>
      <c r="J1787" s="220"/>
      <c r="K1787" s="220"/>
      <c r="L1787" s="220"/>
      <c r="M1787" s="220"/>
      <c r="N1787" s="219"/>
      <c r="O1787" s="219"/>
      <c r="P1787" s="219"/>
      <c r="Q1787" s="219"/>
      <c r="R1787" s="220"/>
      <c r="S1787" s="220"/>
      <c r="T1787" s="220"/>
      <c r="U1787" s="220"/>
      <c r="V1787" s="220"/>
      <c r="W1787" s="220"/>
      <c r="X1787" s="220"/>
      <c r="Y1787" s="220"/>
      <c r="Z1787" s="210"/>
      <c r="AA1787" s="210"/>
      <c r="AB1787" s="210"/>
      <c r="AC1787" s="210"/>
      <c r="AD1787" s="210"/>
      <c r="AE1787" s="210"/>
      <c r="AF1787" s="210"/>
      <c r="AG1787" s="210" t="s">
        <v>356</v>
      </c>
      <c r="AH1787" s="210">
        <v>0</v>
      </c>
      <c r="AI1787" s="210"/>
      <c r="AJ1787" s="210"/>
      <c r="AK1787" s="210"/>
      <c r="AL1787" s="210"/>
      <c r="AM1787" s="210"/>
      <c r="AN1787" s="210"/>
      <c r="AO1787" s="210"/>
      <c r="AP1787" s="210"/>
      <c r="AQ1787" s="210"/>
      <c r="AR1787" s="210"/>
      <c r="AS1787" s="210"/>
      <c r="AT1787" s="210"/>
      <c r="AU1787" s="210"/>
      <c r="AV1787" s="210"/>
      <c r="AW1787" s="210"/>
      <c r="AX1787" s="210"/>
      <c r="AY1787" s="210"/>
      <c r="AZ1787" s="210"/>
      <c r="BA1787" s="210"/>
      <c r="BB1787" s="210"/>
      <c r="BC1787" s="210"/>
      <c r="BD1787" s="210"/>
      <c r="BE1787" s="210"/>
      <c r="BF1787" s="210"/>
      <c r="BG1787" s="210"/>
      <c r="BH1787" s="210"/>
    </row>
    <row r="1788" spans="1:60" outlineLevel="1" x14ac:dyDescent="0.2">
      <c r="A1788" s="232">
        <v>264</v>
      </c>
      <c r="B1788" s="233" t="s">
        <v>1737</v>
      </c>
      <c r="C1788" s="250" t="s">
        <v>1733</v>
      </c>
      <c r="D1788" s="234" t="s">
        <v>823</v>
      </c>
      <c r="E1788" s="235">
        <v>2</v>
      </c>
      <c r="F1788" s="236"/>
      <c r="G1788" s="237">
        <f>ROUND(E1788*F1788,2)</f>
        <v>0</v>
      </c>
      <c r="H1788" s="236"/>
      <c r="I1788" s="237">
        <f>ROUND(E1788*H1788,2)</f>
        <v>0</v>
      </c>
      <c r="J1788" s="236"/>
      <c r="K1788" s="237">
        <f>ROUND(E1788*J1788,2)</f>
        <v>0</v>
      </c>
      <c r="L1788" s="237">
        <v>21</v>
      </c>
      <c r="M1788" s="237">
        <f>G1788*(1+L1788/100)</f>
        <v>0</v>
      </c>
      <c r="N1788" s="235">
        <v>0</v>
      </c>
      <c r="O1788" s="235">
        <f>ROUND(E1788*N1788,2)</f>
        <v>0</v>
      </c>
      <c r="P1788" s="235">
        <v>0</v>
      </c>
      <c r="Q1788" s="235">
        <f>ROUND(E1788*P1788,2)</f>
        <v>0</v>
      </c>
      <c r="R1788" s="237"/>
      <c r="S1788" s="237" t="s">
        <v>313</v>
      </c>
      <c r="T1788" s="238" t="s">
        <v>303</v>
      </c>
      <c r="U1788" s="220">
        <v>0</v>
      </c>
      <c r="V1788" s="220">
        <f>ROUND(E1788*U1788,2)</f>
        <v>0</v>
      </c>
      <c r="W1788" s="220"/>
      <c r="X1788" s="220" t="s">
        <v>314</v>
      </c>
      <c r="Y1788" s="220" t="s">
        <v>305</v>
      </c>
      <c r="Z1788" s="210"/>
      <c r="AA1788" s="210"/>
      <c r="AB1788" s="210"/>
      <c r="AC1788" s="210"/>
      <c r="AD1788" s="210"/>
      <c r="AE1788" s="210"/>
      <c r="AF1788" s="210"/>
      <c r="AG1788" s="210" t="s">
        <v>315</v>
      </c>
      <c r="AH1788" s="210"/>
      <c r="AI1788" s="210"/>
      <c r="AJ1788" s="210"/>
      <c r="AK1788" s="210"/>
      <c r="AL1788" s="210"/>
      <c r="AM1788" s="210"/>
      <c r="AN1788" s="210"/>
      <c r="AO1788" s="210"/>
      <c r="AP1788" s="210"/>
      <c r="AQ1788" s="210"/>
      <c r="AR1788" s="210"/>
      <c r="AS1788" s="210"/>
      <c r="AT1788" s="210"/>
      <c r="AU1788" s="210"/>
      <c r="AV1788" s="210"/>
      <c r="AW1788" s="210"/>
      <c r="AX1788" s="210"/>
      <c r="AY1788" s="210"/>
      <c r="AZ1788" s="210"/>
      <c r="BA1788" s="210"/>
      <c r="BB1788" s="210"/>
      <c r="BC1788" s="210"/>
      <c r="BD1788" s="210"/>
      <c r="BE1788" s="210"/>
      <c r="BF1788" s="210"/>
      <c r="BG1788" s="210"/>
      <c r="BH1788" s="210"/>
    </row>
    <row r="1789" spans="1:60" outlineLevel="2" x14ac:dyDescent="0.2">
      <c r="A1789" s="217"/>
      <c r="B1789" s="218"/>
      <c r="C1789" s="251" t="s">
        <v>1637</v>
      </c>
      <c r="D1789" s="247"/>
      <c r="E1789" s="247"/>
      <c r="F1789" s="247"/>
      <c r="G1789" s="247"/>
      <c r="H1789" s="220"/>
      <c r="I1789" s="220"/>
      <c r="J1789" s="220"/>
      <c r="K1789" s="220"/>
      <c r="L1789" s="220"/>
      <c r="M1789" s="220"/>
      <c r="N1789" s="219"/>
      <c r="O1789" s="219"/>
      <c r="P1789" s="219"/>
      <c r="Q1789" s="219"/>
      <c r="R1789" s="220"/>
      <c r="S1789" s="220"/>
      <c r="T1789" s="220"/>
      <c r="U1789" s="220"/>
      <c r="V1789" s="220"/>
      <c r="W1789" s="220"/>
      <c r="X1789" s="220"/>
      <c r="Y1789" s="220"/>
      <c r="Z1789" s="210"/>
      <c r="AA1789" s="210"/>
      <c r="AB1789" s="210"/>
      <c r="AC1789" s="210"/>
      <c r="AD1789" s="210"/>
      <c r="AE1789" s="210"/>
      <c r="AF1789" s="210"/>
      <c r="AG1789" s="210" t="s">
        <v>317</v>
      </c>
      <c r="AH1789" s="210"/>
      <c r="AI1789" s="210"/>
      <c r="AJ1789" s="210"/>
      <c r="AK1789" s="210"/>
      <c r="AL1789" s="210"/>
      <c r="AM1789" s="210"/>
      <c r="AN1789" s="210"/>
      <c r="AO1789" s="210"/>
      <c r="AP1789" s="210"/>
      <c r="AQ1789" s="210"/>
      <c r="AR1789" s="210"/>
      <c r="AS1789" s="210"/>
      <c r="AT1789" s="210"/>
      <c r="AU1789" s="210"/>
      <c r="AV1789" s="210"/>
      <c r="AW1789" s="210"/>
      <c r="AX1789" s="210"/>
      <c r="AY1789" s="210"/>
      <c r="AZ1789" s="210"/>
      <c r="BA1789" s="210"/>
      <c r="BB1789" s="210"/>
      <c r="BC1789" s="210"/>
      <c r="BD1789" s="210"/>
      <c r="BE1789" s="210"/>
      <c r="BF1789" s="210"/>
      <c r="BG1789" s="210"/>
      <c r="BH1789" s="210"/>
    </row>
    <row r="1790" spans="1:60" outlineLevel="2" x14ac:dyDescent="0.2">
      <c r="A1790" s="217"/>
      <c r="B1790" s="218"/>
      <c r="C1790" s="265" t="s">
        <v>1738</v>
      </c>
      <c r="D1790" s="255"/>
      <c r="E1790" s="256">
        <v>2</v>
      </c>
      <c r="F1790" s="220"/>
      <c r="G1790" s="220"/>
      <c r="H1790" s="220"/>
      <c r="I1790" s="220"/>
      <c r="J1790" s="220"/>
      <c r="K1790" s="220"/>
      <c r="L1790" s="220"/>
      <c r="M1790" s="220"/>
      <c r="N1790" s="219"/>
      <c r="O1790" s="219"/>
      <c r="P1790" s="219"/>
      <c r="Q1790" s="219"/>
      <c r="R1790" s="220"/>
      <c r="S1790" s="220"/>
      <c r="T1790" s="220"/>
      <c r="U1790" s="220"/>
      <c r="V1790" s="220"/>
      <c r="W1790" s="220"/>
      <c r="X1790" s="220"/>
      <c r="Y1790" s="220"/>
      <c r="Z1790" s="210"/>
      <c r="AA1790" s="210"/>
      <c r="AB1790" s="210"/>
      <c r="AC1790" s="210"/>
      <c r="AD1790" s="210"/>
      <c r="AE1790" s="210"/>
      <c r="AF1790" s="210"/>
      <c r="AG1790" s="210" t="s">
        <v>356</v>
      </c>
      <c r="AH1790" s="210">
        <v>0</v>
      </c>
      <c r="AI1790" s="210"/>
      <c r="AJ1790" s="210"/>
      <c r="AK1790" s="210"/>
      <c r="AL1790" s="210"/>
      <c r="AM1790" s="210"/>
      <c r="AN1790" s="210"/>
      <c r="AO1790" s="210"/>
      <c r="AP1790" s="210"/>
      <c r="AQ1790" s="210"/>
      <c r="AR1790" s="210"/>
      <c r="AS1790" s="210"/>
      <c r="AT1790" s="210"/>
      <c r="AU1790" s="210"/>
      <c r="AV1790" s="210"/>
      <c r="AW1790" s="210"/>
      <c r="AX1790" s="210"/>
      <c r="AY1790" s="210"/>
      <c r="AZ1790" s="210"/>
      <c r="BA1790" s="210"/>
      <c r="BB1790" s="210"/>
      <c r="BC1790" s="210"/>
      <c r="BD1790" s="210"/>
      <c r="BE1790" s="210"/>
      <c r="BF1790" s="210"/>
      <c r="BG1790" s="210"/>
      <c r="BH1790" s="210"/>
    </row>
    <row r="1791" spans="1:60" outlineLevel="1" x14ac:dyDescent="0.2">
      <c r="A1791" s="232">
        <v>265</v>
      </c>
      <c r="B1791" s="233" t="s">
        <v>1739</v>
      </c>
      <c r="C1791" s="250" t="s">
        <v>1733</v>
      </c>
      <c r="D1791" s="234" t="s">
        <v>823</v>
      </c>
      <c r="E1791" s="235">
        <v>4</v>
      </c>
      <c r="F1791" s="236"/>
      <c r="G1791" s="237">
        <f>ROUND(E1791*F1791,2)</f>
        <v>0</v>
      </c>
      <c r="H1791" s="236"/>
      <c r="I1791" s="237">
        <f>ROUND(E1791*H1791,2)</f>
        <v>0</v>
      </c>
      <c r="J1791" s="236"/>
      <c r="K1791" s="237">
        <f>ROUND(E1791*J1791,2)</f>
        <v>0</v>
      </c>
      <c r="L1791" s="237">
        <v>21</v>
      </c>
      <c r="M1791" s="237">
        <f>G1791*(1+L1791/100)</f>
        <v>0</v>
      </c>
      <c r="N1791" s="235">
        <v>0</v>
      </c>
      <c r="O1791" s="235">
        <f>ROUND(E1791*N1791,2)</f>
        <v>0</v>
      </c>
      <c r="P1791" s="235">
        <v>0</v>
      </c>
      <c r="Q1791" s="235">
        <f>ROUND(E1791*P1791,2)</f>
        <v>0</v>
      </c>
      <c r="R1791" s="237"/>
      <c r="S1791" s="237" t="s">
        <v>313</v>
      </c>
      <c r="T1791" s="238" t="s">
        <v>303</v>
      </c>
      <c r="U1791" s="220">
        <v>0</v>
      </c>
      <c r="V1791" s="220">
        <f>ROUND(E1791*U1791,2)</f>
        <v>0</v>
      </c>
      <c r="W1791" s="220"/>
      <c r="X1791" s="220" t="s">
        <v>314</v>
      </c>
      <c r="Y1791" s="220" t="s">
        <v>305</v>
      </c>
      <c r="Z1791" s="210"/>
      <c r="AA1791" s="210"/>
      <c r="AB1791" s="210"/>
      <c r="AC1791" s="210"/>
      <c r="AD1791" s="210"/>
      <c r="AE1791" s="210"/>
      <c r="AF1791" s="210"/>
      <c r="AG1791" s="210" t="s">
        <v>315</v>
      </c>
      <c r="AH1791" s="210"/>
      <c r="AI1791" s="210"/>
      <c r="AJ1791" s="210"/>
      <c r="AK1791" s="210"/>
      <c r="AL1791" s="210"/>
      <c r="AM1791" s="210"/>
      <c r="AN1791" s="210"/>
      <c r="AO1791" s="210"/>
      <c r="AP1791" s="210"/>
      <c r="AQ1791" s="210"/>
      <c r="AR1791" s="210"/>
      <c r="AS1791" s="210"/>
      <c r="AT1791" s="210"/>
      <c r="AU1791" s="210"/>
      <c r="AV1791" s="210"/>
      <c r="AW1791" s="210"/>
      <c r="AX1791" s="210"/>
      <c r="AY1791" s="210"/>
      <c r="AZ1791" s="210"/>
      <c r="BA1791" s="210"/>
      <c r="BB1791" s="210"/>
      <c r="BC1791" s="210"/>
      <c r="BD1791" s="210"/>
      <c r="BE1791" s="210"/>
      <c r="BF1791" s="210"/>
      <c r="BG1791" s="210"/>
      <c r="BH1791" s="210"/>
    </row>
    <row r="1792" spans="1:60" outlineLevel="2" x14ac:dyDescent="0.2">
      <c r="A1792" s="217"/>
      <c r="B1792" s="218"/>
      <c r="C1792" s="251" t="s">
        <v>1637</v>
      </c>
      <c r="D1792" s="247"/>
      <c r="E1792" s="247"/>
      <c r="F1792" s="247"/>
      <c r="G1792" s="247"/>
      <c r="H1792" s="220"/>
      <c r="I1792" s="220"/>
      <c r="J1792" s="220"/>
      <c r="K1792" s="220"/>
      <c r="L1792" s="220"/>
      <c r="M1792" s="220"/>
      <c r="N1792" s="219"/>
      <c r="O1792" s="219"/>
      <c r="P1792" s="219"/>
      <c r="Q1792" s="219"/>
      <c r="R1792" s="220"/>
      <c r="S1792" s="220"/>
      <c r="T1792" s="220"/>
      <c r="U1792" s="220"/>
      <c r="V1792" s="220"/>
      <c r="W1792" s="220"/>
      <c r="X1792" s="220"/>
      <c r="Y1792" s="220"/>
      <c r="Z1792" s="210"/>
      <c r="AA1792" s="210"/>
      <c r="AB1792" s="210"/>
      <c r="AC1792" s="210"/>
      <c r="AD1792" s="210"/>
      <c r="AE1792" s="210"/>
      <c r="AF1792" s="210"/>
      <c r="AG1792" s="210" t="s">
        <v>317</v>
      </c>
      <c r="AH1792" s="210"/>
      <c r="AI1792" s="210"/>
      <c r="AJ1792" s="210"/>
      <c r="AK1792" s="210"/>
      <c r="AL1792" s="210"/>
      <c r="AM1792" s="210"/>
      <c r="AN1792" s="210"/>
      <c r="AO1792" s="210"/>
      <c r="AP1792" s="210"/>
      <c r="AQ1792" s="210"/>
      <c r="AR1792" s="210"/>
      <c r="AS1792" s="210"/>
      <c r="AT1792" s="210"/>
      <c r="AU1792" s="210"/>
      <c r="AV1792" s="210"/>
      <c r="AW1792" s="210"/>
      <c r="AX1792" s="210"/>
      <c r="AY1792" s="210"/>
      <c r="AZ1792" s="210"/>
      <c r="BA1792" s="210"/>
      <c r="BB1792" s="210"/>
      <c r="BC1792" s="210"/>
      <c r="BD1792" s="210"/>
      <c r="BE1792" s="210"/>
      <c r="BF1792" s="210"/>
      <c r="BG1792" s="210"/>
      <c r="BH1792" s="210"/>
    </row>
    <row r="1793" spans="1:60" outlineLevel="2" x14ac:dyDescent="0.2">
      <c r="A1793" s="217"/>
      <c r="B1793" s="218"/>
      <c r="C1793" s="265" t="s">
        <v>1740</v>
      </c>
      <c r="D1793" s="255"/>
      <c r="E1793" s="256">
        <v>4</v>
      </c>
      <c r="F1793" s="220"/>
      <c r="G1793" s="220"/>
      <c r="H1793" s="220"/>
      <c r="I1793" s="220"/>
      <c r="J1793" s="220"/>
      <c r="K1793" s="220"/>
      <c r="L1793" s="220"/>
      <c r="M1793" s="220"/>
      <c r="N1793" s="219"/>
      <c r="O1793" s="219"/>
      <c r="P1793" s="219"/>
      <c r="Q1793" s="219"/>
      <c r="R1793" s="220"/>
      <c r="S1793" s="220"/>
      <c r="T1793" s="220"/>
      <c r="U1793" s="220"/>
      <c r="V1793" s="220"/>
      <c r="W1793" s="220"/>
      <c r="X1793" s="220"/>
      <c r="Y1793" s="220"/>
      <c r="Z1793" s="210"/>
      <c r="AA1793" s="210"/>
      <c r="AB1793" s="210"/>
      <c r="AC1793" s="210"/>
      <c r="AD1793" s="210"/>
      <c r="AE1793" s="210"/>
      <c r="AF1793" s="210"/>
      <c r="AG1793" s="210" t="s">
        <v>356</v>
      </c>
      <c r="AH1793" s="210">
        <v>0</v>
      </c>
      <c r="AI1793" s="210"/>
      <c r="AJ1793" s="210"/>
      <c r="AK1793" s="210"/>
      <c r="AL1793" s="210"/>
      <c r="AM1793" s="210"/>
      <c r="AN1793" s="210"/>
      <c r="AO1793" s="210"/>
      <c r="AP1793" s="210"/>
      <c r="AQ1793" s="210"/>
      <c r="AR1793" s="210"/>
      <c r="AS1793" s="210"/>
      <c r="AT1793" s="210"/>
      <c r="AU1793" s="210"/>
      <c r="AV1793" s="210"/>
      <c r="AW1793" s="210"/>
      <c r="AX1793" s="210"/>
      <c r="AY1793" s="210"/>
      <c r="AZ1793" s="210"/>
      <c r="BA1793" s="210"/>
      <c r="BB1793" s="210"/>
      <c r="BC1793" s="210"/>
      <c r="BD1793" s="210"/>
      <c r="BE1793" s="210"/>
      <c r="BF1793" s="210"/>
      <c r="BG1793" s="210"/>
      <c r="BH1793" s="210"/>
    </row>
    <row r="1794" spans="1:60" outlineLevel="1" x14ac:dyDescent="0.2">
      <c r="A1794" s="232">
        <v>266</v>
      </c>
      <c r="B1794" s="233" t="s">
        <v>1741</v>
      </c>
      <c r="C1794" s="250" t="s">
        <v>1742</v>
      </c>
      <c r="D1794" s="234" t="s">
        <v>823</v>
      </c>
      <c r="E1794" s="235">
        <v>4</v>
      </c>
      <c r="F1794" s="236"/>
      <c r="G1794" s="237">
        <f>ROUND(E1794*F1794,2)</f>
        <v>0</v>
      </c>
      <c r="H1794" s="236"/>
      <c r="I1794" s="237">
        <f>ROUND(E1794*H1794,2)</f>
        <v>0</v>
      </c>
      <c r="J1794" s="236"/>
      <c r="K1794" s="237">
        <f>ROUND(E1794*J1794,2)</f>
        <v>0</v>
      </c>
      <c r="L1794" s="237">
        <v>21</v>
      </c>
      <c r="M1794" s="237">
        <f>G1794*(1+L1794/100)</f>
        <v>0</v>
      </c>
      <c r="N1794" s="235">
        <v>0</v>
      </c>
      <c r="O1794" s="235">
        <f>ROUND(E1794*N1794,2)</f>
        <v>0</v>
      </c>
      <c r="P1794" s="235">
        <v>0</v>
      </c>
      <c r="Q1794" s="235">
        <f>ROUND(E1794*P1794,2)</f>
        <v>0</v>
      </c>
      <c r="R1794" s="237"/>
      <c r="S1794" s="237" t="s">
        <v>313</v>
      </c>
      <c r="T1794" s="238" t="s">
        <v>303</v>
      </c>
      <c r="U1794" s="220">
        <v>0</v>
      </c>
      <c r="V1794" s="220">
        <f>ROUND(E1794*U1794,2)</f>
        <v>0</v>
      </c>
      <c r="W1794" s="220"/>
      <c r="X1794" s="220" t="s">
        <v>314</v>
      </c>
      <c r="Y1794" s="220" t="s">
        <v>305</v>
      </c>
      <c r="Z1794" s="210"/>
      <c r="AA1794" s="210"/>
      <c r="AB1794" s="210"/>
      <c r="AC1794" s="210"/>
      <c r="AD1794" s="210"/>
      <c r="AE1794" s="210"/>
      <c r="AF1794" s="210"/>
      <c r="AG1794" s="210" t="s">
        <v>315</v>
      </c>
      <c r="AH1794" s="210"/>
      <c r="AI1794" s="210"/>
      <c r="AJ1794" s="210"/>
      <c r="AK1794" s="210"/>
      <c r="AL1794" s="210"/>
      <c r="AM1794" s="210"/>
      <c r="AN1794" s="210"/>
      <c r="AO1794" s="210"/>
      <c r="AP1794" s="210"/>
      <c r="AQ1794" s="210"/>
      <c r="AR1794" s="210"/>
      <c r="AS1794" s="210"/>
      <c r="AT1794" s="210"/>
      <c r="AU1794" s="210"/>
      <c r="AV1794" s="210"/>
      <c r="AW1794" s="210"/>
      <c r="AX1794" s="210"/>
      <c r="AY1794" s="210"/>
      <c r="AZ1794" s="210"/>
      <c r="BA1794" s="210"/>
      <c r="BB1794" s="210"/>
      <c r="BC1794" s="210"/>
      <c r="BD1794" s="210"/>
      <c r="BE1794" s="210"/>
      <c r="BF1794" s="210"/>
      <c r="BG1794" s="210"/>
      <c r="BH1794" s="210"/>
    </row>
    <row r="1795" spans="1:60" outlineLevel="2" x14ac:dyDescent="0.2">
      <c r="A1795" s="217"/>
      <c r="B1795" s="218"/>
      <c r="C1795" s="251" t="s">
        <v>1637</v>
      </c>
      <c r="D1795" s="247"/>
      <c r="E1795" s="247"/>
      <c r="F1795" s="247"/>
      <c r="G1795" s="247"/>
      <c r="H1795" s="220"/>
      <c r="I1795" s="220"/>
      <c r="J1795" s="220"/>
      <c r="K1795" s="220"/>
      <c r="L1795" s="220"/>
      <c r="M1795" s="220"/>
      <c r="N1795" s="219"/>
      <c r="O1795" s="219"/>
      <c r="P1795" s="219"/>
      <c r="Q1795" s="219"/>
      <c r="R1795" s="220"/>
      <c r="S1795" s="220"/>
      <c r="T1795" s="220"/>
      <c r="U1795" s="220"/>
      <c r="V1795" s="220"/>
      <c r="W1795" s="220"/>
      <c r="X1795" s="220"/>
      <c r="Y1795" s="220"/>
      <c r="Z1795" s="210"/>
      <c r="AA1795" s="210"/>
      <c r="AB1795" s="210"/>
      <c r="AC1795" s="210"/>
      <c r="AD1795" s="210"/>
      <c r="AE1795" s="210"/>
      <c r="AF1795" s="210"/>
      <c r="AG1795" s="210" t="s">
        <v>317</v>
      </c>
      <c r="AH1795" s="210"/>
      <c r="AI1795" s="210"/>
      <c r="AJ1795" s="210"/>
      <c r="AK1795" s="210"/>
      <c r="AL1795" s="210"/>
      <c r="AM1795" s="210"/>
      <c r="AN1795" s="210"/>
      <c r="AO1795" s="210"/>
      <c r="AP1795" s="210"/>
      <c r="AQ1795" s="210"/>
      <c r="AR1795" s="210"/>
      <c r="AS1795" s="210"/>
      <c r="AT1795" s="210"/>
      <c r="AU1795" s="210"/>
      <c r="AV1795" s="210"/>
      <c r="AW1795" s="210"/>
      <c r="AX1795" s="210"/>
      <c r="AY1795" s="210"/>
      <c r="AZ1795" s="210"/>
      <c r="BA1795" s="210"/>
      <c r="BB1795" s="210"/>
      <c r="BC1795" s="210"/>
      <c r="BD1795" s="210"/>
      <c r="BE1795" s="210"/>
      <c r="BF1795" s="210"/>
      <c r="BG1795" s="210"/>
      <c r="BH1795" s="210"/>
    </row>
    <row r="1796" spans="1:60" outlineLevel="2" x14ac:dyDescent="0.2">
      <c r="A1796" s="217"/>
      <c r="B1796" s="218"/>
      <c r="C1796" s="265" t="s">
        <v>1743</v>
      </c>
      <c r="D1796" s="255"/>
      <c r="E1796" s="256">
        <v>4</v>
      </c>
      <c r="F1796" s="220"/>
      <c r="G1796" s="220"/>
      <c r="H1796" s="220"/>
      <c r="I1796" s="220"/>
      <c r="J1796" s="220"/>
      <c r="K1796" s="220"/>
      <c r="L1796" s="220"/>
      <c r="M1796" s="220"/>
      <c r="N1796" s="219"/>
      <c r="O1796" s="219"/>
      <c r="P1796" s="219"/>
      <c r="Q1796" s="219"/>
      <c r="R1796" s="220"/>
      <c r="S1796" s="220"/>
      <c r="T1796" s="220"/>
      <c r="U1796" s="220"/>
      <c r="V1796" s="220"/>
      <c r="W1796" s="220"/>
      <c r="X1796" s="220"/>
      <c r="Y1796" s="220"/>
      <c r="Z1796" s="210"/>
      <c r="AA1796" s="210"/>
      <c r="AB1796" s="210"/>
      <c r="AC1796" s="210"/>
      <c r="AD1796" s="210"/>
      <c r="AE1796" s="210"/>
      <c r="AF1796" s="210"/>
      <c r="AG1796" s="210" t="s">
        <v>356</v>
      </c>
      <c r="AH1796" s="210">
        <v>0</v>
      </c>
      <c r="AI1796" s="210"/>
      <c r="AJ1796" s="210"/>
      <c r="AK1796" s="210"/>
      <c r="AL1796" s="210"/>
      <c r="AM1796" s="210"/>
      <c r="AN1796" s="210"/>
      <c r="AO1796" s="210"/>
      <c r="AP1796" s="210"/>
      <c r="AQ1796" s="210"/>
      <c r="AR1796" s="210"/>
      <c r="AS1796" s="210"/>
      <c r="AT1796" s="210"/>
      <c r="AU1796" s="210"/>
      <c r="AV1796" s="210"/>
      <c r="AW1796" s="210"/>
      <c r="AX1796" s="210"/>
      <c r="AY1796" s="210"/>
      <c r="AZ1796" s="210"/>
      <c r="BA1796" s="210"/>
      <c r="BB1796" s="210"/>
      <c r="BC1796" s="210"/>
      <c r="BD1796" s="210"/>
      <c r="BE1796" s="210"/>
      <c r="BF1796" s="210"/>
      <c r="BG1796" s="210"/>
      <c r="BH1796" s="210"/>
    </row>
    <row r="1797" spans="1:60" outlineLevel="1" x14ac:dyDescent="0.2">
      <c r="A1797" s="232">
        <v>267</v>
      </c>
      <c r="B1797" s="233" t="s">
        <v>1744</v>
      </c>
      <c r="C1797" s="250" t="s">
        <v>1742</v>
      </c>
      <c r="D1797" s="234" t="s">
        <v>823</v>
      </c>
      <c r="E1797" s="235">
        <v>2</v>
      </c>
      <c r="F1797" s="236"/>
      <c r="G1797" s="237">
        <f>ROUND(E1797*F1797,2)</f>
        <v>0</v>
      </c>
      <c r="H1797" s="236"/>
      <c r="I1797" s="237">
        <f>ROUND(E1797*H1797,2)</f>
        <v>0</v>
      </c>
      <c r="J1797" s="236"/>
      <c r="K1797" s="237">
        <f>ROUND(E1797*J1797,2)</f>
        <v>0</v>
      </c>
      <c r="L1797" s="237">
        <v>21</v>
      </c>
      <c r="M1797" s="237">
        <f>G1797*(1+L1797/100)</f>
        <v>0</v>
      </c>
      <c r="N1797" s="235">
        <v>0</v>
      </c>
      <c r="O1797" s="235">
        <f>ROUND(E1797*N1797,2)</f>
        <v>0</v>
      </c>
      <c r="P1797" s="235">
        <v>0</v>
      </c>
      <c r="Q1797" s="235">
        <f>ROUND(E1797*P1797,2)</f>
        <v>0</v>
      </c>
      <c r="R1797" s="237"/>
      <c r="S1797" s="237" t="s">
        <v>313</v>
      </c>
      <c r="T1797" s="238" t="s">
        <v>303</v>
      </c>
      <c r="U1797" s="220">
        <v>0</v>
      </c>
      <c r="V1797" s="220">
        <f>ROUND(E1797*U1797,2)</f>
        <v>0</v>
      </c>
      <c r="W1797" s="220"/>
      <c r="X1797" s="220" t="s">
        <v>314</v>
      </c>
      <c r="Y1797" s="220" t="s">
        <v>305</v>
      </c>
      <c r="Z1797" s="210"/>
      <c r="AA1797" s="210"/>
      <c r="AB1797" s="210"/>
      <c r="AC1797" s="210"/>
      <c r="AD1797" s="210"/>
      <c r="AE1797" s="210"/>
      <c r="AF1797" s="210"/>
      <c r="AG1797" s="210" t="s">
        <v>315</v>
      </c>
      <c r="AH1797" s="210"/>
      <c r="AI1797" s="210"/>
      <c r="AJ1797" s="210"/>
      <c r="AK1797" s="210"/>
      <c r="AL1797" s="210"/>
      <c r="AM1797" s="210"/>
      <c r="AN1797" s="210"/>
      <c r="AO1797" s="210"/>
      <c r="AP1797" s="210"/>
      <c r="AQ1797" s="210"/>
      <c r="AR1797" s="210"/>
      <c r="AS1797" s="210"/>
      <c r="AT1797" s="210"/>
      <c r="AU1797" s="210"/>
      <c r="AV1797" s="210"/>
      <c r="AW1797" s="210"/>
      <c r="AX1797" s="210"/>
      <c r="AY1797" s="210"/>
      <c r="AZ1797" s="210"/>
      <c r="BA1797" s="210"/>
      <c r="BB1797" s="210"/>
      <c r="BC1797" s="210"/>
      <c r="BD1797" s="210"/>
      <c r="BE1797" s="210"/>
      <c r="BF1797" s="210"/>
      <c r="BG1797" s="210"/>
      <c r="BH1797" s="210"/>
    </row>
    <row r="1798" spans="1:60" outlineLevel="2" x14ac:dyDescent="0.2">
      <c r="A1798" s="217"/>
      <c r="B1798" s="218"/>
      <c r="C1798" s="251" t="s">
        <v>1637</v>
      </c>
      <c r="D1798" s="247"/>
      <c r="E1798" s="247"/>
      <c r="F1798" s="247"/>
      <c r="G1798" s="247"/>
      <c r="H1798" s="220"/>
      <c r="I1798" s="220"/>
      <c r="J1798" s="220"/>
      <c r="K1798" s="220"/>
      <c r="L1798" s="220"/>
      <c r="M1798" s="220"/>
      <c r="N1798" s="219"/>
      <c r="O1798" s="219"/>
      <c r="P1798" s="219"/>
      <c r="Q1798" s="219"/>
      <c r="R1798" s="220"/>
      <c r="S1798" s="220"/>
      <c r="T1798" s="220"/>
      <c r="U1798" s="220"/>
      <c r="V1798" s="220"/>
      <c r="W1798" s="220"/>
      <c r="X1798" s="220"/>
      <c r="Y1798" s="220"/>
      <c r="Z1798" s="210"/>
      <c r="AA1798" s="210"/>
      <c r="AB1798" s="210"/>
      <c r="AC1798" s="210"/>
      <c r="AD1798" s="210"/>
      <c r="AE1798" s="210"/>
      <c r="AF1798" s="210"/>
      <c r="AG1798" s="210" t="s">
        <v>317</v>
      </c>
      <c r="AH1798" s="210"/>
      <c r="AI1798" s="210"/>
      <c r="AJ1798" s="210"/>
      <c r="AK1798" s="210"/>
      <c r="AL1798" s="210"/>
      <c r="AM1798" s="210"/>
      <c r="AN1798" s="210"/>
      <c r="AO1798" s="210"/>
      <c r="AP1798" s="210"/>
      <c r="AQ1798" s="210"/>
      <c r="AR1798" s="210"/>
      <c r="AS1798" s="210"/>
      <c r="AT1798" s="210"/>
      <c r="AU1798" s="210"/>
      <c r="AV1798" s="210"/>
      <c r="AW1798" s="210"/>
      <c r="AX1798" s="210"/>
      <c r="AY1798" s="210"/>
      <c r="AZ1798" s="210"/>
      <c r="BA1798" s="210"/>
      <c r="BB1798" s="210"/>
      <c r="BC1798" s="210"/>
      <c r="BD1798" s="210"/>
      <c r="BE1798" s="210"/>
      <c r="BF1798" s="210"/>
      <c r="BG1798" s="210"/>
      <c r="BH1798" s="210"/>
    </row>
    <row r="1799" spans="1:60" outlineLevel="2" x14ac:dyDescent="0.2">
      <c r="A1799" s="217"/>
      <c r="B1799" s="218"/>
      <c r="C1799" s="265" t="s">
        <v>1745</v>
      </c>
      <c r="D1799" s="255"/>
      <c r="E1799" s="256">
        <v>2</v>
      </c>
      <c r="F1799" s="220"/>
      <c r="G1799" s="220"/>
      <c r="H1799" s="220"/>
      <c r="I1799" s="220"/>
      <c r="J1799" s="220"/>
      <c r="K1799" s="220"/>
      <c r="L1799" s="220"/>
      <c r="M1799" s="220"/>
      <c r="N1799" s="219"/>
      <c r="O1799" s="219"/>
      <c r="P1799" s="219"/>
      <c r="Q1799" s="219"/>
      <c r="R1799" s="220"/>
      <c r="S1799" s="220"/>
      <c r="T1799" s="220"/>
      <c r="U1799" s="220"/>
      <c r="V1799" s="220"/>
      <c r="W1799" s="220"/>
      <c r="X1799" s="220"/>
      <c r="Y1799" s="220"/>
      <c r="Z1799" s="210"/>
      <c r="AA1799" s="210"/>
      <c r="AB1799" s="210"/>
      <c r="AC1799" s="210"/>
      <c r="AD1799" s="210"/>
      <c r="AE1799" s="210"/>
      <c r="AF1799" s="210"/>
      <c r="AG1799" s="210" t="s">
        <v>356</v>
      </c>
      <c r="AH1799" s="210">
        <v>0</v>
      </c>
      <c r="AI1799" s="210"/>
      <c r="AJ1799" s="210"/>
      <c r="AK1799" s="210"/>
      <c r="AL1799" s="210"/>
      <c r="AM1799" s="210"/>
      <c r="AN1799" s="210"/>
      <c r="AO1799" s="210"/>
      <c r="AP1799" s="210"/>
      <c r="AQ1799" s="210"/>
      <c r="AR1799" s="210"/>
      <c r="AS1799" s="210"/>
      <c r="AT1799" s="210"/>
      <c r="AU1799" s="210"/>
      <c r="AV1799" s="210"/>
      <c r="AW1799" s="210"/>
      <c r="AX1799" s="210"/>
      <c r="AY1799" s="210"/>
      <c r="AZ1799" s="210"/>
      <c r="BA1799" s="210"/>
      <c r="BB1799" s="210"/>
      <c r="BC1799" s="210"/>
      <c r="BD1799" s="210"/>
      <c r="BE1799" s="210"/>
      <c r="BF1799" s="210"/>
      <c r="BG1799" s="210"/>
      <c r="BH1799" s="210"/>
    </row>
    <row r="1800" spans="1:60" outlineLevel="1" x14ac:dyDescent="0.2">
      <c r="A1800" s="232">
        <v>268</v>
      </c>
      <c r="B1800" s="233" t="s">
        <v>1746</v>
      </c>
      <c r="C1800" s="250" t="s">
        <v>1742</v>
      </c>
      <c r="D1800" s="234" t="s">
        <v>823</v>
      </c>
      <c r="E1800" s="235">
        <v>2</v>
      </c>
      <c r="F1800" s="236"/>
      <c r="G1800" s="237">
        <f>ROUND(E1800*F1800,2)</f>
        <v>0</v>
      </c>
      <c r="H1800" s="236"/>
      <c r="I1800" s="237">
        <f>ROUND(E1800*H1800,2)</f>
        <v>0</v>
      </c>
      <c r="J1800" s="236"/>
      <c r="K1800" s="237">
        <f>ROUND(E1800*J1800,2)</f>
        <v>0</v>
      </c>
      <c r="L1800" s="237">
        <v>21</v>
      </c>
      <c r="M1800" s="237">
        <f>G1800*(1+L1800/100)</f>
        <v>0</v>
      </c>
      <c r="N1800" s="235">
        <v>0</v>
      </c>
      <c r="O1800" s="235">
        <f>ROUND(E1800*N1800,2)</f>
        <v>0</v>
      </c>
      <c r="P1800" s="235">
        <v>0</v>
      </c>
      <c r="Q1800" s="235">
        <f>ROUND(E1800*P1800,2)</f>
        <v>0</v>
      </c>
      <c r="R1800" s="237"/>
      <c r="S1800" s="237" t="s">
        <v>313</v>
      </c>
      <c r="T1800" s="238" t="s">
        <v>303</v>
      </c>
      <c r="U1800" s="220">
        <v>0</v>
      </c>
      <c r="V1800" s="220">
        <f>ROUND(E1800*U1800,2)</f>
        <v>0</v>
      </c>
      <c r="W1800" s="220"/>
      <c r="X1800" s="220" t="s">
        <v>314</v>
      </c>
      <c r="Y1800" s="220" t="s">
        <v>305</v>
      </c>
      <c r="Z1800" s="210"/>
      <c r="AA1800" s="210"/>
      <c r="AB1800" s="210"/>
      <c r="AC1800" s="210"/>
      <c r="AD1800" s="210"/>
      <c r="AE1800" s="210"/>
      <c r="AF1800" s="210"/>
      <c r="AG1800" s="210" t="s">
        <v>315</v>
      </c>
      <c r="AH1800" s="210"/>
      <c r="AI1800" s="210"/>
      <c r="AJ1800" s="210"/>
      <c r="AK1800" s="210"/>
      <c r="AL1800" s="210"/>
      <c r="AM1800" s="210"/>
      <c r="AN1800" s="210"/>
      <c r="AO1800" s="210"/>
      <c r="AP1800" s="210"/>
      <c r="AQ1800" s="210"/>
      <c r="AR1800" s="210"/>
      <c r="AS1800" s="210"/>
      <c r="AT1800" s="210"/>
      <c r="AU1800" s="210"/>
      <c r="AV1800" s="210"/>
      <c r="AW1800" s="210"/>
      <c r="AX1800" s="210"/>
      <c r="AY1800" s="210"/>
      <c r="AZ1800" s="210"/>
      <c r="BA1800" s="210"/>
      <c r="BB1800" s="210"/>
      <c r="BC1800" s="210"/>
      <c r="BD1800" s="210"/>
      <c r="BE1800" s="210"/>
      <c r="BF1800" s="210"/>
      <c r="BG1800" s="210"/>
      <c r="BH1800" s="210"/>
    </row>
    <row r="1801" spans="1:60" outlineLevel="2" x14ac:dyDescent="0.2">
      <c r="A1801" s="217"/>
      <c r="B1801" s="218"/>
      <c r="C1801" s="251" t="s">
        <v>1637</v>
      </c>
      <c r="D1801" s="247"/>
      <c r="E1801" s="247"/>
      <c r="F1801" s="247"/>
      <c r="G1801" s="247"/>
      <c r="H1801" s="220"/>
      <c r="I1801" s="220"/>
      <c r="J1801" s="220"/>
      <c r="K1801" s="220"/>
      <c r="L1801" s="220"/>
      <c r="M1801" s="220"/>
      <c r="N1801" s="219"/>
      <c r="O1801" s="219"/>
      <c r="P1801" s="219"/>
      <c r="Q1801" s="219"/>
      <c r="R1801" s="220"/>
      <c r="S1801" s="220"/>
      <c r="T1801" s="220"/>
      <c r="U1801" s="220"/>
      <c r="V1801" s="220"/>
      <c r="W1801" s="220"/>
      <c r="X1801" s="220"/>
      <c r="Y1801" s="220"/>
      <c r="Z1801" s="210"/>
      <c r="AA1801" s="210"/>
      <c r="AB1801" s="210"/>
      <c r="AC1801" s="210"/>
      <c r="AD1801" s="210"/>
      <c r="AE1801" s="210"/>
      <c r="AF1801" s="210"/>
      <c r="AG1801" s="210" t="s">
        <v>317</v>
      </c>
      <c r="AH1801" s="210"/>
      <c r="AI1801" s="210"/>
      <c r="AJ1801" s="210"/>
      <c r="AK1801" s="210"/>
      <c r="AL1801" s="210"/>
      <c r="AM1801" s="210"/>
      <c r="AN1801" s="210"/>
      <c r="AO1801" s="210"/>
      <c r="AP1801" s="210"/>
      <c r="AQ1801" s="210"/>
      <c r="AR1801" s="210"/>
      <c r="AS1801" s="210"/>
      <c r="AT1801" s="210"/>
      <c r="AU1801" s="210"/>
      <c r="AV1801" s="210"/>
      <c r="AW1801" s="210"/>
      <c r="AX1801" s="210"/>
      <c r="AY1801" s="210"/>
      <c r="AZ1801" s="210"/>
      <c r="BA1801" s="210"/>
      <c r="BB1801" s="210"/>
      <c r="BC1801" s="210"/>
      <c r="BD1801" s="210"/>
      <c r="BE1801" s="210"/>
      <c r="BF1801" s="210"/>
      <c r="BG1801" s="210"/>
      <c r="BH1801" s="210"/>
    </row>
    <row r="1802" spans="1:60" outlineLevel="2" x14ac:dyDescent="0.2">
      <c r="A1802" s="217"/>
      <c r="B1802" s="218"/>
      <c r="C1802" s="265" t="s">
        <v>1747</v>
      </c>
      <c r="D1802" s="255"/>
      <c r="E1802" s="256">
        <v>2</v>
      </c>
      <c r="F1802" s="220"/>
      <c r="G1802" s="220"/>
      <c r="H1802" s="220"/>
      <c r="I1802" s="220"/>
      <c r="J1802" s="220"/>
      <c r="K1802" s="220"/>
      <c r="L1802" s="220"/>
      <c r="M1802" s="220"/>
      <c r="N1802" s="219"/>
      <c r="O1802" s="219"/>
      <c r="P1802" s="219"/>
      <c r="Q1802" s="219"/>
      <c r="R1802" s="220"/>
      <c r="S1802" s="220"/>
      <c r="T1802" s="220"/>
      <c r="U1802" s="220"/>
      <c r="V1802" s="220"/>
      <c r="W1802" s="220"/>
      <c r="X1802" s="220"/>
      <c r="Y1802" s="220"/>
      <c r="Z1802" s="210"/>
      <c r="AA1802" s="210"/>
      <c r="AB1802" s="210"/>
      <c r="AC1802" s="210"/>
      <c r="AD1802" s="210"/>
      <c r="AE1802" s="210"/>
      <c r="AF1802" s="210"/>
      <c r="AG1802" s="210" t="s">
        <v>356</v>
      </c>
      <c r="AH1802" s="210">
        <v>0</v>
      </c>
      <c r="AI1802" s="210"/>
      <c r="AJ1802" s="210"/>
      <c r="AK1802" s="210"/>
      <c r="AL1802" s="210"/>
      <c r="AM1802" s="210"/>
      <c r="AN1802" s="210"/>
      <c r="AO1802" s="210"/>
      <c r="AP1802" s="210"/>
      <c r="AQ1802" s="210"/>
      <c r="AR1802" s="210"/>
      <c r="AS1802" s="210"/>
      <c r="AT1802" s="210"/>
      <c r="AU1802" s="210"/>
      <c r="AV1802" s="210"/>
      <c r="AW1802" s="210"/>
      <c r="AX1802" s="210"/>
      <c r="AY1802" s="210"/>
      <c r="AZ1802" s="210"/>
      <c r="BA1802" s="210"/>
      <c r="BB1802" s="210"/>
      <c r="BC1802" s="210"/>
      <c r="BD1802" s="210"/>
      <c r="BE1802" s="210"/>
      <c r="BF1802" s="210"/>
      <c r="BG1802" s="210"/>
      <c r="BH1802" s="210"/>
    </row>
    <row r="1803" spans="1:60" outlineLevel="1" x14ac:dyDescent="0.2">
      <c r="A1803" s="232">
        <v>269</v>
      </c>
      <c r="B1803" s="233" t="s">
        <v>1748</v>
      </c>
      <c r="C1803" s="250" t="s">
        <v>1742</v>
      </c>
      <c r="D1803" s="234" t="s">
        <v>823</v>
      </c>
      <c r="E1803" s="235">
        <v>2</v>
      </c>
      <c r="F1803" s="236"/>
      <c r="G1803" s="237">
        <f>ROUND(E1803*F1803,2)</f>
        <v>0</v>
      </c>
      <c r="H1803" s="236"/>
      <c r="I1803" s="237">
        <f>ROUND(E1803*H1803,2)</f>
        <v>0</v>
      </c>
      <c r="J1803" s="236"/>
      <c r="K1803" s="237">
        <f>ROUND(E1803*J1803,2)</f>
        <v>0</v>
      </c>
      <c r="L1803" s="237">
        <v>21</v>
      </c>
      <c r="M1803" s="237">
        <f>G1803*(1+L1803/100)</f>
        <v>0</v>
      </c>
      <c r="N1803" s="235">
        <v>0</v>
      </c>
      <c r="O1803" s="235">
        <f>ROUND(E1803*N1803,2)</f>
        <v>0</v>
      </c>
      <c r="P1803" s="235">
        <v>0</v>
      </c>
      <c r="Q1803" s="235">
        <f>ROUND(E1803*P1803,2)</f>
        <v>0</v>
      </c>
      <c r="R1803" s="237"/>
      <c r="S1803" s="237" t="s">
        <v>313</v>
      </c>
      <c r="T1803" s="238" t="s">
        <v>303</v>
      </c>
      <c r="U1803" s="220">
        <v>0</v>
      </c>
      <c r="V1803" s="220">
        <f>ROUND(E1803*U1803,2)</f>
        <v>0</v>
      </c>
      <c r="W1803" s="220"/>
      <c r="X1803" s="220" t="s">
        <v>314</v>
      </c>
      <c r="Y1803" s="220" t="s">
        <v>305</v>
      </c>
      <c r="Z1803" s="210"/>
      <c r="AA1803" s="210"/>
      <c r="AB1803" s="210"/>
      <c r="AC1803" s="210"/>
      <c r="AD1803" s="210"/>
      <c r="AE1803" s="210"/>
      <c r="AF1803" s="210"/>
      <c r="AG1803" s="210" t="s">
        <v>315</v>
      </c>
      <c r="AH1803" s="210"/>
      <c r="AI1803" s="210"/>
      <c r="AJ1803" s="210"/>
      <c r="AK1803" s="210"/>
      <c r="AL1803" s="210"/>
      <c r="AM1803" s="210"/>
      <c r="AN1803" s="210"/>
      <c r="AO1803" s="210"/>
      <c r="AP1803" s="210"/>
      <c r="AQ1803" s="210"/>
      <c r="AR1803" s="210"/>
      <c r="AS1803" s="210"/>
      <c r="AT1803" s="210"/>
      <c r="AU1803" s="210"/>
      <c r="AV1803" s="210"/>
      <c r="AW1803" s="210"/>
      <c r="AX1803" s="210"/>
      <c r="AY1803" s="210"/>
      <c r="AZ1803" s="210"/>
      <c r="BA1803" s="210"/>
      <c r="BB1803" s="210"/>
      <c r="BC1803" s="210"/>
      <c r="BD1803" s="210"/>
      <c r="BE1803" s="210"/>
      <c r="BF1803" s="210"/>
      <c r="BG1803" s="210"/>
      <c r="BH1803" s="210"/>
    </row>
    <row r="1804" spans="1:60" outlineLevel="2" x14ac:dyDescent="0.2">
      <c r="A1804" s="217"/>
      <c r="B1804" s="218"/>
      <c r="C1804" s="251" t="s">
        <v>1637</v>
      </c>
      <c r="D1804" s="247"/>
      <c r="E1804" s="247"/>
      <c r="F1804" s="247"/>
      <c r="G1804" s="247"/>
      <c r="H1804" s="220"/>
      <c r="I1804" s="220"/>
      <c r="J1804" s="220"/>
      <c r="K1804" s="220"/>
      <c r="L1804" s="220"/>
      <c r="M1804" s="220"/>
      <c r="N1804" s="219"/>
      <c r="O1804" s="219"/>
      <c r="P1804" s="219"/>
      <c r="Q1804" s="219"/>
      <c r="R1804" s="220"/>
      <c r="S1804" s="220"/>
      <c r="T1804" s="220"/>
      <c r="U1804" s="220"/>
      <c r="V1804" s="220"/>
      <c r="W1804" s="220"/>
      <c r="X1804" s="220"/>
      <c r="Y1804" s="220"/>
      <c r="Z1804" s="210"/>
      <c r="AA1804" s="210"/>
      <c r="AB1804" s="210"/>
      <c r="AC1804" s="210"/>
      <c r="AD1804" s="210"/>
      <c r="AE1804" s="210"/>
      <c r="AF1804" s="210"/>
      <c r="AG1804" s="210" t="s">
        <v>317</v>
      </c>
      <c r="AH1804" s="210"/>
      <c r="AI1804" s="210"/>
      <c r="AJ1804" s="210"/>
      <c r="AK1804" s="210"/>
      <c r="AL1804" s="210"/>
      <c r="AM1804" s="210"/>
      <c r="AN1804" s="210"/>
      <c r="AO1804" s="210"/>
      <c r="AP1804" s="210"/>
      <c r="AQ1804" s="210"/>
      <c r="AR1804" s="210"/>
      <c r="AS1804" s="210"/>
      <c r="AT1804" s="210"/>
      <c r="AU1804" s="210"/>
      <c r="AV1804" s="210"/>
      <c r="AW1804" s="210"/>
      <c r="AX1804" s="210"/>
      <c r="AY1804" s="210"/>
      <c r="AZ1804" s="210"/>
      <c r="BA1804" s="210"/>
      <c r="BB1804" s="210"/>
      <c r="BC1804" s="210"/>
      <c r="BD1804" s="210"/>
      <c r="BE1804" s="210"/>
      <c r="BF1804" s="210"/>
      <c r="BG1804" s="210"/>
      <c r="BH1804" s="210"/>
    </row>
    <row r="1805" spans="1:60" outlineLevel="2" x14ac:dyDescent="0.2">
      <c r="A1805" s="217"/>
      <c r="B1805" s="218"/>
      <c r="C1805" s="265" t="s">
        <v>1749</v>
      </c>
      <c r="D1805" s="255"/>
      <c r="E1805" s="256">
        <v>2</v>
      </c>
      <c r="F1805" s="220"/>
      <c r="G1805" s="220"/>
      <c r="H1805" s="220"/>
      <c r="I1805" s="220"/>
      <c r="J1805" s="220"/>
      <c r="K1805" s="220"/>
      <c r="L1805" s="220"/>
      <c r="M1805" s="220"/>
      <c r="N1805" s="219"/>
      <c r="O1805" s="219"/>
      <c r="P1805" s="219"/>
      <c r="Q1805" s="219"/>
      <c r="R1805" s="220"/>
      <c r="S1805" s="220"/>
      <c r="T1805" s="220"/>
      <c r="U1805" s="220"/>
      <c r="V1805" s="220"/>
      <c r="W1805" s="220"/>
      <c r="X1805" s="220"/>
      <c r="Y1805" s="220"/>
      <c r="Z1805" s="210"/>
      <c r="AA1805" s="210"/>
      <c r="AB1805" s="210"/>
      <c r="AC1805" s="210"/>
      <c r="AD1805" s="210"/>
      <c r="AE1805" s="210"/>
      <c r="AF1805" s="210"/>
      <c r="AG1805" s="210" t="s">
        <v>356</v>
      </c>
      <c r="AH1805" s="210">
        <v>0</v>
      </c>
      <c r="AI1805" s="210"/>
      <c r="AJ1805" s="210"/>
      <c r="AK1805" s="210"/>
      <c r="AL1805" s="210"/>
      <c r="AM1805" s="210"/>
      <c r="AN1805" s="210"/>
      <c r="AO1805" s="210"/>
      <c r="AP1805" s="210"/>
      <c r="AQ1805" s="210"/>
      <c r="AR1805" s="210"/>
      <c r="AS1805" s="210"/>
      <c r="AT1805" s="210"/>
      <c r="AU1805" s="210"/>
      <c r="AV1805" s="210"/>
      <c r="AW1805" s="210"/>
      <c r="AX1805" s="210"/>
      <c r="AY1805" s="210"/>
      <c r="AZ1805" s="210"/>
      <c r="BA1805" s="210"/>
      <c r="BB1805" s="210"/>
      <c r="BC1805" s="210"/>
      <c r="BD1805" s="210"/>
      <c r="BE1805" s="210"/>
      <c r="BF1805" s="210"/>
      <c r="BG1805" s="210"/>
      <c r="BH1805" s="210"/>
    </row>
    <row r="1806" spans="1:60" outlineLevel="1" x14ac:dyDescent="0.2">
      <c r="A1806" s="232">
        <v>270</v>
      </c>
      <c r="B1806" s="233" t="s">
        <v>1750</v>
      </c>
      <c r="C1806" s="250" t="s">
        <v>1742</v>
      </c>
      <c r="D1806" s="234" t="s">
        <v>823</v>
      </c>
      <c r="E1806" s="235">
        <v>2</v>
      </c>
      <c r="F1806" s="236"/>
      <c r="G1806" s="237">
        <f>ROUND(E1806*F1806,2)</f>
        <v>0</v>
      </c>
      <c r="H1806" s="236"/>
      <c r="I1806" s="237">
        <f>ROUND(E1806*H1806,2)</f>
        <v>0</v>
      </c>
      <c r="J1806" s="236"/>
      <c r="K1806" s="237">
        <f>ROUND(E1806*J1806,2)</f>
        <v>0</v>
      </c>
      <c r="L1806" s="237">
        <v>21</v>
      </c>
      <c r="M1806" s="237">
        <f>G1806*(1+L1806/100)</f>
        <v>0</v>
      </c>
      <c r="N1806" s="235">
        <v>0</v>
      </c>
      <c r="O1806" s="235">
        <f>ROUND(E1806*N1806,2)</f>
        <v>0</v>
      </c>
      <c r="P1806" s="235">
        <v>0</v>
      </c>
      <c r="Q1806" s="235">
        <f>ROUND(E1806*P1806,2)</f>
        <v>0</v>
      </c>
      <c r="R1806" s="237"/>
      <c r="S1806" s="237" t="s">
        <v>313</v>
      </c>
      <c r="T1806" s="238" t="s">
        <v>303</v>
      </c>
      <c r="U1806" s="220">
        <v>0</v>
      </c>
      <c r="V1806" s="220">
        <f>ROUND(E1806*U1806,2)</f>
        <v>0</v>
      </c>
      <c r="W1806" s="220"/>
      <c r="X1806" s="220" t="s">
        <v>314</v>
      </c>
      <c r="Y1806" s="220" t="s">
        <v>305</v>
      </c>
      <c r="Z1806" s="210"/>
      <c r="AA1806" s="210"/>
      <c r="AB1806" s="210"/>
      <c r="AC1806" s="210"/>
      <c r="AD1806" s="210"/>
      <c r="AE1806" s="210"/>
      <c r="AF1806" s="210"/>
      <c r="AG1806" s="210" t="s">
        <v>315</v>
      </c>
      <c r="AH1806" s="210"/>
      <c r="AI1806" s="210"/>
      <c r="AJ1806" s="210"/>
      <c r="AK1806" s="210"/>
      <c r="AL1806" s="210"/>
      <c r="AM1806" s="210"/>
      <c r="AN1806" s="210"/>
      <c r="AO1806" s="210"/>
      <c r="AP1806" s="210"/>
      <c r="AQ1806" s="210"/>
      <c r="AR1806" s="210"/>
      <c r="AS1806" s="210"/>
      <c r="AT1806" s="210"/>
      <c r="AU1806" s="210"/>
      <c r="AV1806" s="210"/>
      <c r="AW1806" s="210"/>
      <c r="AX1806" s="210"/>
      <c r="AY1806" s="210"/>
      <c r="AZ1806" s="210"/>
      <c r="BA1806" s="210"/>
      <c r="BB1806" s="210"/>
      <c r="BC1806" s="210"/>
      <c r="BD1806" s="210"/>
      <c r="BE1806" s="210"/>
      <c r="BF1806" s="210"/>
      <c r="BG1806" s="210"/>
      <c r="BH1806" s="210"/>
    </row>
    <row r="1807" spans="1:60" outlineLevel="2" x14ac:dyDescent="0.2">
      <c r="A1807" s="217"/>
      <c r="B1807" s="218"/>
      <c r="C1807" s="251" t="s">
        <v>1637</v>
      </c>
      <c r="D1807" s="247"/>
      <c r="E1807" s="247"/>
      <c r="F1807" s="247"/>
      <c r="G1807" s="247"/>
      <c r="H1807" s="220"/>
      <c r="I1807" s="220"/>
      <c r="J1807" s="220"/>
      <c r="K1807" s="220"/>
      <c r="L1807" s="220"/>
      <c r="M1807" s="220"/>
      <c r="N1807" s="219"/>
      <c r="O1807" s="219"/>
      <c r="P1807" s="219"/>
      <c r="Q1807" s="219"/>
      <c r="R1807" s="220"/>
      <c r="S1807" s="220"/>
      <c r="T1807" s="220"/>
      <c r="U1807" s="220"/>
      <c r="V1807" s="220"/>
      <c r="W1807" s="220"/>
      <c r="X1807" s="220"/>
      <c r="Y1807" s="220"/>
      <c r="Z1807" s="210"/>
      <c r="AA1807" s="210"/>
      <c r="AB1807" s="210"/>
      <c r="AC1807" s="210"/>
      <c r="AD1807" s="210"/>
      <c r="AE1807" s="210"/>
      <c r="AF1807" s="210"/>
      <c r="AG1807" s="210" t="s">
        <v>317</v>
      </c>
      <c r="AH1807" s="210"/>
      <c r="AI1807" s="210"/>
      <c r="AJ1807" s="210"/>
      <c r="AK1807" s="210"/>
      <c r="AL1807" s="210"/>
      <c r="AM1807" s="210"/>
      <c r="AN1807" s="210"/>
      <c r="AO1807" s="210"/>
      <c r="AP1807" s="210"/>
      <c r="AQ1807" s="210"/>
      <c r="AR1807" s="210"/>
      <c r="AS1807" s="210"/>
      <c r="AT1807" s="210"/>
      <c r="AU1807" s="210"/>
      <c r="AV1807" s="210"/>
      <c r="AW1807" s="210"/>
      <c r="AX1807" s="210"/>
      <c r="AY1807" s="210"/>
      <c r="AZ1807" s="210"/>
      <c r="BA1807" s="210"/>
      <c r="BB1807" s="210"/>
      <c r="BC1807" s="210"/>
      <c r="BD1807" s="210"/>
      <c r="BE1807" s="210"/>
      <c r="BF1807" s="210"/>
      <c r="BG1807" s="210"/>
      <c r="BH1807" s="210"/>
    </row>
    <row r="1808" spans="1:60" outlineLevel="2" x14ac:dyDescent="0.2">
      <c r="A1808" s="217"/>
      <c r="B1808" s="218"/>
      <c r="C1808" s="265" t="s">
        <v>1751</v>
      </c>
      <c r="D1808" s="255"/>
      <c r="E1808" s="256">
        <v>2</v>
      </c>
      <c r="F1808" s="220"/>
      <c r="G1808" s="220"/>
      <c r="H1808" s="220"/>
      <c r="I1808" s="220"/>
      <c r="J1808" s="220"/>
      <c r="K1808" s="220"/>
      <c r="L1808" s="220"/>
      <c r="M1808" s="220"/>
      <c r="N1808" s="219"/>
      <c r="O1808" s="219"/>
      <c r="P1808" s="219"/>
      <c r="Q1808" s="219"/>
      <c r="R1808" s="220"/>
      <c r="S1808" s="220"/>
      <c r="T1808" s="220"/>
      <c r="U1808" s="220"/>
      <c r="V1808" s="220"/>
      <c r="W1808" s="220"/>
      <c r="X1808" s="220"/>
      <c r="Y1808" s="220"/>
      <c r="Z1808" s="210"/>
      <c r="AA1808" s="210"/>
      <c r="AB1808" s="210"/>
      <c r="AC1808" s="210"/>
      <c r="AD1808" s="210"/>
      <c r="AE1808" s="210"/>
      <c r="AF1808" s="210"/>
      <c r="AG1808" s="210" t="s">
        <v>356</v>
      </c>
      <c r="AH1808" s="210">
        <v>0</v>
      </c>
      <c r="AI1808" s="210"/>
      <c r="AJ1808" s="210"/>
      <c r="AK1808" s="210"/>
      <c r="AL1808" s="210"/>
      <c r="AM1808" s="210"/>
      <c r="AN1808" s="210"/>
      <c r="AO1808" s="210"/>
      <c r="AP1808" s="210"/>
      <c r="AQ1808" s="210"/>
      <c r="AR1808" s="210"/>
      <c r="AS1808" s="210"/>
      <c r="AT1808" s="210"/>
      <c r="AU1808" s="210"/>
      <c r="AV1808" s="210"/>
      <c r="AW1808" s="210"/>
      <c r="AX1808" s="210"/>
      <c r="AY1808" s="210"/>
      <c r="AZ1808" s="210"/>
      <c r="BA1808" s="210"/>
      <c r="BB1808" s="210"/>
      <c r="BC1808" s="210"/>
      <c r="BD1808" s="210"/>
      <c r="BE1808" s="210"/>
      <c r="BF1808" s="210"/>
      <c r="BG1808" s="210"/>
      <c r="BH1808" s="210"/>
    </row>
    <row r="1809" spans="1:60" outlineLevel="1" x14ac:dyDescent="0.2">
      <c r="A1809" s="232">
        <v>271</v>
      </c>
      <c r="B1809" s="233" t="s">
        <v>1752</v>
      </c>
      <c r="C1809" s="250" t="s">
        <v>1742</v>
      </c>
      <c r="D1809" s="234" t="s">
        <v>823</v>
      </c>
      <c r="E1809" s="235">
        <v>2</v>
      </c>
      <c r="F1809" s="236"/>
      <c r="G1809" s="237">
        <f>ROUND(E1809*F1809,2)</f>
        <v>0</v>
      </c>
      <c r="H1809" s="236"/>
      <c r="I1809" s="237">
        <f>ROUND(E1809*H1809,2)</f>
        <v>0</v>
      </c>
      <c r="J1809" s="236"/>
      <c r="K1809" s="237">
        <f>ROUND(E1809*J1809,2)</f>
        <v>0</v>
      </c>
      <c r="L1809" s="237">
        <v>21</v>
      </c>
      <c r="M1809" s="237">
        <f>G1809*(1+L1809/100)</f>
        <v>0</v>
      </c>
      <c r="N1809" s="235">
        <v>0</v>
      </c>
      <c r="O1809" s="235">
        <f>ROUND(E1809*N1809,2)</f>
        <v>0</v>
      </c>
      <c r="P1809" s="235">
        <v>0</v>
      </c>
      <c r="Q1809" s="235">
        <f>ROUND(E1809*P1809,2)</f>
        <v>0</v>
      </c>
      <c r="R1809" s="237"/>
      <c r="S1809" s="237" t="s">
        <v>313</v>
      </c>
      <c r="T1809" s="238" t="s">
        <v>303</v>
      </c>
      <c r="U1809" s="220">
        <v>0</v>
      </c>
      <c r="V1809" s="220">
        <f>ROUND(E1809*U1809,2)</f>
        <v>0</v>
      </c>
      <c r="W1809" s="220"/>
      <c r="X1809" s="220" t="s">
        <v>314</v>
      </c>
      <c r="Y1809" s="220" t="s">
        <v>305</v>
      </c>
      <c r="Z1809" s="210"/>
      <c r="AA1809" s="210"/>
      <c r="AB1809" s="210"/>
      <c r="AC1809" s="210"/>
      <c r="AD1809" s="210"/>
      <c r="AE1809" s="210"/>
      <c r="AF1809" s="210"/>
      <c r="AG1809" s="210" t="s">
        <v>315</v>
      </c>
      <c r="AH1809" s="210"/>
      <c r="AI1809" s="210"/>
      <c r="AJ1809" s="210"/>
      <c r="AK1809" s="210"/>
      <c r="AL1809" s="210"/>
      <c r="AM1809" s="210"/>
      <c r="AN1809" s="210"/>
      <c r="AO1809" s="210"/>
      <c r="AP1809" s="210"/>
      <c r="AQ1809" s="210"/>
      <c r="AR1809" s="210"/>
      <c r="AS1809" s="210"/>
      <c r="AT1809" s="210"/>
      <c r="AU1809" s="210"/>
      <c r="AV1809" s="210"/>
      <c r="AW1809" s="210"/>
      <c r="AX1809" s="210"/>
      <c r="AY1809" s="210"/>
      <c r="AZ1809" s="210"/>
      <c r="BA1809" s="210"/>
      <c r="BB1809" s="210"/>
      <c r="BC1809" s="210"/>
      <c r="BD1809" s="210"/>
      <c r="BE1809" s="210"/>
      <c r="BF1809" s="210"/>
      <c r="BG1809" s="210"/>
      <c r="BH1809" s="210"/>
    </row>
    <row r="1810" spans="1:60" outlineLevel="2" x14ac:dyDescent="0.2">
      <c r="A1810" s="217"/>
      <c r="B1810" s="218"/>
      <c r="C1810" s="251" t="s">
        <v>1637</v>
      </c>
      <c r="D1810" s="247"/>
      <c r="E1810" s="247"/>
      <c r="F1810" s="247"/>
      <c r="G1810" s="247"/>
      <c r="H1810" s="220"/>
      <c r="I1810" s="220"/>
      <c r="J1810" s="220"/>
      <c r="K1810" s="220"/>
      <c r="L1810" s="220"/>
      <c r="M1810" s="220"/>
      <c r="N1810" s="219"/>
      <c r="O1810" s="219"/>
      <c r="P1810" s="219"/>
      <c r="Q1810" s="219"/>
      <c r="R1810" s="220"/>
      <c r="S1810" s="220"/>
      <c r="T1810" s="220"/>
      <c r="U1810" s="220"/>
      <c r="V1810" s="220"/>
      <c r="W1810" s="220"/>
      <c r="X1810" s="220"/>
      <c r="Y1810" s="220"/>
      <c r="Z1810" s="210"/>
      <c r="AA1810" s="210"/>
      <c r="AB1810" s="210"/>
      <c r="AC1810" s="210"/>
      <c r="AD1810" s="210"/>
      <c r="AE1810" s="210"/>
      <c r="AF1810" s="210"/>
      <c r="AG1810" s="210" t="s">
        <v>317</v>
      </c>
      <c r="AH1810" s="210"/>
      <c r="AI1810" s="210"/>
      <c r="AJ1810" s="210"/>
      <c r="AK1810" s="210"/>
      <c r="AL1810" s="210"/>
      <c r="AM1810" s="210"/>
      <c r="AN1810" s="210"/>
      <c r="AO1810" s="210"/>
      <c r="AP1810" s="210"/>
      <c r="AQ1810" s="210"/>
      <c r="AR1810" s="210"/>
      <c r="AS1810" s="210"/>
      <c r="AT1810" s="210"/>
      <c r="AU1810" s="210"/>
      <c r="AV1810" s="210"/>
      <c r="AW1810" s="210"/>
      <c r="AX1810" s="210"/>
      <c r="AY1810" s="210"/>
      <c r="AZ1810" s="210"/>
      <c r="BA1810" s="210"/>
      <c r="BB1810" s="210"/>
      <c r="BC1810" s="210"/>
      <c r="BD1810" s="210"/>
      <c r="BE1810" s="210"/>
      <c r="BF1810" s="210"/>
      <c r="BG1810" s="210"/>
      <c r="BH1810" s="210"/>
    </row>
    <row r="1811" spans="1:60" outlineLevel="2" x14ac:dyDescent="0.2">
      <c r="A1811" s="217"/>
      <c r="B1811" s="218"/>
      <c r="C1811" s="265" t="s">
        <v>1753</v>
      </c>
      <c r="D1811" s="255"/>
      <c r="E1811" s="256">
        <v>2</v>
      </c>
      <c r="F1811" s="220"/>
      <c r="G1811" s="220"/>
      <c r="H1811" s="220"/>
      <c r="I1811" s="220"/>
      <c r="J1811" s="220"/>
      <c r="K1811" s="220"/>
      <c r="L1811" s="220"/>
      <c r="M1811" s="220"/>
      <c r="N1811" s="219"/>
      <c r="O1811" s="219"/>
      <c r="P1811" s="219"/>
      <c r="Q1811" s="219"/>
      <c r="R1811" s="220"/>
      <c r="S1811" s="220"/>
      <c r="T1811" s="220"/>
      <c r="U1811" s="220"/>
      <c r="V1811" s="220"/>
      <c r="W1811" s="220"/>
      <c r="X1811" s="220"/>
      <c r="Y1811" s="220"/>
      <c r="Z1811" s="210"/>
      <c r="AA1811" s="210"/>
      <c r="AB1811" s="210"/>
      <c r="AC1811" s="210"/>
      <c r="AD1811" s="210"/>
      <c r="AE1811" s="210"/>
      <c r="AF1811" s="210"/>
      <c r="AG1811" s="210" t="s">
        <v>356</v>
      </c>
      <c r="AH1811" s="210">
        <v>0</v>
      </c>
      <c r="AI1811" s="210"/>
      <c r="AJ1811" s="210"/>
      <c r="AK1811" s="210"/>
      <c r="AL1811" s="210"/>
      <c r="AM1811" s="210"/>
      <c r="AN1811" s="210"/>
      <c r="AO1811" s="210"/>
      <c r="AP1811" s="210"/>
      <c r="AQ1811" s="210"/>
      <c r="AR1811" s="210"/>
      <c r="AS1811" s="210"/>
      <c r="AT1811" s="210"/>
      <c r="AU1811" s="210"/>
      <c r="AV1811" s="210"/>
      <c r="AW1811" s="210"/>
      <c r="AX1811" s="210"/>
      <c r="AY1811" s="210"/>
      <c r="AZ1811" s="210"/>
      <c r="BA1811" s="210"/>
      <c r="BB1811" s="210"/>
      <c r="BC1811" s="210"/>
      <c r="BD1811" s="210"/>
      <c r="BE1811" s="210"/>
      <c r="BF1811" s="210"/>
      <c r="BG1811" s="210"/>
      <c r="BH1811" s="210"/>
    </row>
    <row r="1812" spans="1:60" outlineLevel="1" x14ac:dyDescent="0.2">
      <c r="A1812" s="232">
        <v>272</v>
      </c>
      <c r="B1812" s="233" t="s">
        <v>1754</v>
      </c>
      <c r="C1812" s="250" t="s">
        <v>1742</v>
      </c>
      <c r="D1812" s="234" t="s">
        <v>823</v>
      </c>
      <c r="E1812" s="235">
        <v>1</v>
      </c>
      <c r="F1812" s="236"/>
      <c r="G1812" s="237">
        <f>ROUND(E1812*F1812,2)</f>
        <v>0</v>
      </c>
      <c r="H1812" s="236"/>
      <c r="I1812" s="237">
        <f>ROUND(E1812*H1812,2)</f>
        <v>0</v>
      </c>
      <c r="J1812" s="236"/>
      <c r="K1812" s="237">
        <f>ROUND(E1812*J1812,2)</f>
        <v>0</v>
      </c>
      <c r="L1812" s="237">
        <v>21</v>
      </c>
      <c r="M1812" s="237">
        <f>G1812*(1+L1812/100)</f>
        <v>0</v>
      </c>
      <c r="N1812" s="235">
        <v>0</v>
      </c>
      <c r="O1812" s="235">
        <f>ROUND(E1812*N1812,2)</f>
        <v>0</v>
      </c>
      <c r="P1812" s="235">
        <v>0</v>
      </c>
      <c r="Q1812" s="235">
        <f>ROUND(E1812*P1812,2)</f>
        <v>0</v>
      </c>
      <c r="R1812" s="237"/>
      <c r="S1812" s="237" t="s">
        <v>313</v>
      </c>
      <c r="T1812" s="238" t="s">
        <v>303</v>
      </c>
      <c r="U1812" s="220">
        <v>0</v>
      </c>
      <c r="V1812" s="220">
        <f>ROUND(E1812*U1812,2)</f>
        <v>0</v>
      </c>
      <c r="W1812" s="220"/>
      <c r="X1812" s="220" t="s">
        <v>314</v>
      </c>
      <c r="Y1812" s="220" t="s">
        <v>305</v>
      </c>
      <c r="Z1812" s="210"/>
      <c r="AA1812" s="210"/>
      <c r="AB1812" s="210"/>
      <c r="AC1812" s="210"/>
      <c r="AD1812" s="210"/>
      <c r="AE1812" s="210"/>
      <c r="AF1812" s="210"/>
      <c r="AG1812" s="210" t="s">
        <v>315</v>
      </c>
      <c r="AH1812" s="210"/>
      <c r="AI1812" s="210"/>
      <c r="AJ1812" s="210"/>
      <c r="AK1812" s="210"/>
      <c r="AL1812" s="210"/>
      <c r="AM1812" s="210"/>
      <c r="AN1812" s="210"/>
      <c r="AO1812" s="210"/>
      <c r="AP1812" s="210"/>
      <c r="AQ1812" s="210"/>
      <c r="AR1812" s="210"/>
      <c r="AS1812" s="210"/>
      <c r="AT1812" s="210"/>
      <c r="AU1812" s="210"/>
      <c r="AV1812" s="210"/>
      <c r="AW1812" s="210"/>
      <c r="AX1812" s="210"/>
      <c r="AY1812" s="210"/>
      <c r="AZ1812" s="210"/>
      <c r="BA1812" s="210"/>
      <c r="BB1812" s="210"/>
      <c r="BC1812" s="210"/>
      <c r="BD1812" s="210"/>
      <c r="BE1812" s="210"/>
      <c r="BF1812" s="210"/>
      <c r="BG1812" s="210"/>
      <c r="BH1812" s="210"/>
    </row>
    <row r="1813" spans="1:60" outlineLevel="2" x14ac:dyDescent="0.2">
      <c r="A1813" s="217"/>
      <c r="B1813" s="218"/>
      <c r="C1813" s="251" t="s">
        <v>1637</v>
      </c>
      <c r="D1813" s="247"/>
      <c r="E1813" s="247"/>
      <c r="F1813" s="247"/>
      <c r="G1813" s="247"/>
      <c r="H1813" s="220"/>
      <c r="I1813" s="220"/>
      <c r="J1813" s="220"/>
      <c r="K1813" s="220"/>
      <c r="L1813" s="220"/>
      <c r="M1813" s="220"/>
      <c r="N1813" s="219"/>
      <c r="O1813" s="219"/>
      <c r="P1813" s="219"/>
      <c r="Q1813" s="219"/>
      <c r="R1813" s="220"/>
      <c r="S1813" s="220"/>
      <c r="T1813" s="220"/>
      <c r="U1813" s="220"/>
      <c r="V1813" s="220"/>
      <c r="W1813" s="220"/>
      <c r="X1813" s="220"/>
      <c r="Y1813" s="220"/>
      <c r="Z1813" s="210"/>
      <c r="AA1813" s="210"/>
      <c r="AB1813" s="210"/>
      <c r="AC1813" s="210"/>
      <c r="AD1813" s="210"/>
      <c r="AE1813" s="210"/>
      <c r="AF1813" s="210"/>
      <c r="AG1813" s="210" t="s">
        <v>317</v>
      </c>
      <c r="AH1813" s="210"/>
      <c r="AI1813" s="210"/>
      <c r="AJ1813" s="210"/>
      <c r="AK1813" s="210"/>
      <c r="AL1813" s="210"/>
      <c r="AM1813" s="210"/>
      <c r="AN1813" s="210"/>
      <c r="AO1813" s="210"/>
      <c r="AP1813" s="210"/>
      <c r="AQ1813" s="210"/>
      <c r="AR1813" s="210"/>
      <c r="AS1813" s="210"/>
      <c r="AT1813" s="210"/>
      <c r="AU1813" s="210"/>
      <c r="AV1813" s="210"/>
      <c r="AW1813" s="210"/>
      <c r="AX1813" s="210"/>
      <c r="AY1813" s="210"/>
      <c r="AZ1813" s="210"/>
      <c r="BA1813" s="210"/>
      <c r="BB1813" s="210"/>
      <c r="BC1813" s="210"/>
      <c r="BD1813" s="210"/>
      <c r="BE1813" s="210"/>
      <c r="BF1813" s="210"/>
      <c r="BG1813" s="210"/>
      <c r="BH1813" s="210"/>
    </row>
    <row r="1814" spans="1:60" outlineLevel="2" x14ac:dyDescent="0.2">
      <c r="A1814" s="217"/>
      <c r="B1814" s="218"/>
      <c r="C1814" s="265" t="s">
        <v>1755</v>
      </c>
      <c r="D1814" s="255"/>
      <c r="E1814" s="256">
        <v>1</v>
      </c>
      <c r="F1814" s="220"/>
      <c r="G1814" s="220"/>
      <c r="H1814" s="220"/>
      <c r="I1814" s="220"/>
      <c r="J1814" s="220"/>
      <c r="K1814" s="220"/>
      <c r="L1814" s="220"/>
      <c r="M1814" s="220"/>
      <c r="N1814" s="219"/>
      <c r="O1814" s="219"/>
      <c r="P1814" s="219"/>
      <c r="Q1814" s="219"/>
      <c r="R1814" s="220"/>
      <c r="S1814" s="220"/>
      <c r="T1814" s="220"/>
      <c r="U1814" s="220"/>
      <c r="V1814" s="220"/>
      <c r="W1814" s="220"/>
      <c r="X1814" s="220"/>
      <c r="Y1814" s="220"/>
      <c r="Z1814" s="210"/>
      <c r="AA1814" s="210"/>
      <c r="AB1814" s="210"/>
      <c r="AC1814" s="210"/>
      <c r="AD1814" s="210"/>
      <c r="AE1814" s="210"/>
      <c r="AF1814" s="210"/>
      <c r="AG1814" s="210" t="s">
        <v>356</v>
      </c>
      <c r="AH1814" s="210">
        <v>0</v>
      </c>
      <c r="AI1814" s="210"/>
      <c r="AJ1814" s="210"/>
      <c r="AK1814" s="210"/>
      <c r="AL1814" s="210"/>
      <c r="AM1814" s="210"/>
      <c r="AN1814" s="210"/>
      <c r="AO1814" s="210"/>
      <c r="AP1814" s="210"/>
      <c r="AQ1814" s="210"/>
      <c r="AR1814" s="210"/>
      <c r="AS1814" s="210"/>
      <c r="AT1814" s="210"/>
      <c r="AU1814" s="210"/>
      <c r="AV1814" s="210"/>
      <c r="AW1814" s="210"/>
      <c r="AX1814" s="210"/>
      <c r="AY1814" s="210"/>
      <c r="AZ1814" s="210"/>
      <c r="BA1814" s="210"/>
      <c r="BB1814" s="210"/>
      <c r="BC1814" s="210"/>
      <c r="BD1814" s="210"/>
      <c r="BE1814" s="210"/>
      <c r="BF1814" s="210"/>
      <c r="BG1814" s="210"/>
      <c r="BH1814" s="210"/>
    </row>
    <row r="1815" spans="1:60" outlineLevel="1" x14ac:dyDescent="0.2">
      <c r="A1815" s="232">
        <v>273</v>
      </c>
      <c r="B1815" s="233" t="s">
        <v>1756</v>
      </c>
      <c r="C1815" s="250" t="s">
        <v>1757</v>
      </c>
      <c r="D1815" s="234" t="s">
        <v>823</v>
      </c>
      <c r="E1815" s="235">
        <v>2</v>
      </c>
      <c r="F1815" s="236"/>
      <c r="G1815" s="237">
        <f>ROUND(E1815*F1815,2)</f>
        <v>0</v>
      </c>
      <c r="H1815" s="236"/>
      <c r="I1815" s="237">
        <f>ROUND(E1815*H1815,2)</f>
        <v>0</v>
      </c>
      <c r="J1815" s="236"/>
      <c r="K1815" s="237">
        <f>ROUND(E1815*J1815,2)</f>
        <v>0</v>
      </c>
      <c r="L1815" s="237">
        <v>21</v>
      </c>
      <c r="M1815" s="237">
        <f>G1815*(1+L1815/100)</f>
        <v>0</v>
      </c>
      <c r="N1815" s="235">
        <v>0</v>
      </c>
      <c r="O1815" s="235">
        <f>ROUND(E1815*N1815,2)</f>
        <v>0</v>
      </c>
      <c r="P1815" s="235">
        <v>0</v>
      </c>
      <c r="Q1815" s="235">
        <f>ROUND(E1815*P1815,2)</f>
        <v>0</v>
      </c>
      <c r="R1815" s="237"/>
      <c r="S1815" s="237" t="s">
        <v>313</v>
      </c>
      <c r="T1815" s="238" t="s">
        <v>303</v>
      </c>
      <c r="U1815" s="220">
        <v>0</v>
      </c>
      <c r="V1815" s="220">
        <f>ROUND(E1815*U1815,2)</f>
        <v>0</v>
      </c>
      <c r="W1815" s="220"/>
      <c r="X1815" s="220" t="s">
        <v>314</v>
      </c>
      <c r="Y1815" s="220" t="s">
        <v>305</v>
      </c>
      <c r="Z1815" s="210"/>
      <c r="AA1815" s="210"/>
      <c r="AB1815" s="210"/>
      <c r="AC1815" s="210"/>
      <c r="AD1815" s="210"/>
      <c r="AE1815" s="210"/>
      <c r="AF1815" s="210"/>
      <c r="AG1815" s="210" t="s">
        <v>315</v>
      </c>
      <c r="AH1815" s="210"/>
      <c r="AI1815" s="210"/>
      <c r="AJ1815" s="210"/>
      <c r="AK1815" s="210"/>
      <c r="AL1815" s="210"/>
      <c r="AM1815" s="210"/>
      <c r="AN1815" s="210"/>
      <c r="AO1815" s="210"/>
      <c r="AP1815" s="210"/>
      <c r="AQ1815" s="210"/>
      <c r="AR1815" s="210"/>
      <c r="AS1815" s="210"/>
      <c r="AT1815" s="210"/>
      <c r="AU1815" s="210"/>
      <c r="AV1815" s="210"/>
      <c r="AW1815" s="210"/>
      <c r="AX1815" s="210"/>
      <c r="AY1815" s="210"/>
      <c r="AZ1815" s="210"/>
      <c r="BA1815" s="210"/>
      <c r="BB1815" s="210"/>
      <c r="BC1815" s="210"/>
      <c r="BD1815" s="210"/>
      <c r="BE1815" s="210"/>
      <c r="BF1815" s="210"/>
      <c r="BG1815" s="210"/>
      <c r="BH1815" s="210"/>
    </row>
    <row r="1816" spans="1:60" outlineLevel="2" x14ac:dyDescent="0.2">
      <c r="A1816" s="217"/>
      <c r="B1816" s="218"/>
      <c r="C1816" s="251" t="s">
        <v>1637</v>
      </c>
      <c r="D1816" s="247"/>
      <c r="E1816" s="247"/>
      <c r="F1816" s="247"/>
      <c r="G1816" s="247"/>
      <c r="H1816" s="220"/>
      <c r="I1816" s="220"/>
      <c r="J1816" s="220"/>
      <c r="K1816" s="220"/>
      <c r="L1816" s="220"/>
      <c r="M1816" s="220"/>
      <c r="N1816" s="219"/>
      <c r="O1816" s="219"/>
      <c r="P1816" s="219"/>
      <c r="Q1816" s="219"/>
      <c r="R1816" s="220"/>
      <c r="S1816" s="220"/>
      <c r="T1816" s="220"/>
      <c r="U1816" s="220"/>
      <c r="V1816" s="220"/>
      <c r="W1816" s="220"/>
      <c r="X1816" s="220"/>
      <c r="Y1816" s="220"/>
      <c r="Z1816" s="210"/>
      <c r="AA1816" s="210"/>
      <c r="AB1816" s="210"/>
      <c r="AC1816" s="210"/>
      <c r="AD1816" s="210"/>
      <c r="AE1816" s="210"/>
      <c r="AF1816" s="210"/>
      <c r="AG1816" s="210" t="s">
        <v>317</v>
      </c>
      <c r="AH1816" s="210"/>
      <c r="AI1816" s="210"/>
      <c r="AJ1816" s="210"/>
      <c r="AK1816" s="210"/>
      <c r="AL1816" s="210"/>
      <c r="AM1816" s="210"/>
      <c r="AN1816" s="210"/>
      <c r="AO1816" s="210"/>
      <c r="AP1816" s="210"/>
      <c r="AQ1816" s="210"/>
      <c r="AR1816" s="210"/>
      <c r="AS1816" s="210"/>
      <c r="AT1816" s="210"/>
      <c r="AU1816" s="210"/>
      <c r="AV1816" s="210"/>
      <c r="AW1816" s="210"/>
      <c r="AX1816" s="210"/>
      <c r="AY1816" s="210"/>
      <c r="AZ1816" s="210"/>
      <c r="BA1816" s="210"/>
      <c r="BB1816" s="210"/>
      <c r="BC1816" s="210"/>
      <c r="BD1816" s="210"/>
      <c r="BE1816" s="210"/>
      <c r="BF1816" s="210"/>
      <c r="BG1816" s="210"/>
      <c r="BH1816" s="210"/>
    </row>
    <row r="1817" spans="1:60" outlineLevel="2" x14ac:dyDescent="0.2">
      <c r="A1817" s="217"/>
      <c r="B1817" s="218"/>
      <c r="C1817" s="265" t="s">
        <v>1758</v>
      </c>
      <c r="D1817" s="255"/>
      <c r="E1817" s="256">
        <v>2</v>
      </c>
      <c r="F1817" s="220"/>
      <c r="G1817" s="220"/>
      <c r="H1817" s="220"/>
      <c r="I1817" s="220"/>
      <c r="J1817" s="220"/>
      <c r="K1817" s="220"/>
      <c r="L1817" s="220"/>
      <c r="M1817" s="220"/>
      <c r="N1817" s="219"/>
      <c r="O1817" s="219"/>
      <c r="P1817" s="219"/>
      <c r="Q1817" s="219"/>
      <c r="R1817" s="220"/>
      <c r="S1817" s="220"/>
      <c r="T1817" s="220"/>
      <c r="U1817" s="220"/>
      <c r="V1817" s="220"/>
      <c r="W1817" s="220"/>
      <c r="X1817" s="220"/>
      <c r="Y1817" s="220"/>
      <c r="Z1817" s="210"/>
      <c r="AA1817" s="210"/>
      <c r="AB1817" s="210"/>
      <c r="AC1817" s="210"/>
      <c r="AD1817" s="210"/>
      <c r="AE1817" s="210"/>
      <c r="AF1817" s="210"/>
      <c r="AG1817" s="210" t="s">
        <v>356</v>
      </c>
      <c r="AH1817" s="210">
        <v>0</v>
      </c>
      <c r="AI1817" s="210"/>
      <c r="AJ1817" s="210"/>
      <c r="AK1817" s="210"/>
      <c r="AL1817" s="210"/>
      <c r="AM1817" s="210"/>
      <c r="AN1817" s="210"/>
      <c r="AO1817" s="210"/>
      <c r="AP1817" s="210"/>
      <c r="AQ1817" s="210"/>
      <c r="AR1817" s="210"/>
      <c r="AS1817" s="210"/>
      <c r="AT1817" s="210"/>
      <c r="AU1817" s="210"/>
      <c r="AV1817" s="210"/>
      <c r="AW1817" s="210"/>
      <c r="AX1817" s="210"/>
      <c r="AY1817" s="210"/>
      <c r="AZ1817" s="210"/>
      <c r="BA1817" s="210"/>
      <c r="BB1817" s="210"/>
      <c r="BC1817" s="210"/>
      <c r="BD1817" s="210"/>
      <c r="BE1817" s="210"/>
      <c r="BF1817" s="210"/>
      <c r="BG1817" s="210"/>
      <c r="BH1817" s="210"/>
    </row>
    <row r="1818" spans="1:60" outlineLevel="1" x14ac:dyDescent="0.2">
      <c r="A1818" s="232">
        <v>274</v>
      </c>
      <c r="B1818" s="233" t="s">
        <v>1759</v>
      </c>
      <c r="C1818" s="250" t="s">
        <v>1757</v>
      </c>
      <c r="D1818" s="234" t="s">
        <v>823</v>
      </c>
      <c r="E1818" s="235">
        <v>2</v>
      </c>
      <c r="F1818" s="236"/>
      <c r="G1818" s="237">
        <f>ROUND(E1818*F1818,2)</f>
        <v>0</v>
      </c>
      <c r="H1818" s="236"/>
      <c r="I1818" s="237">
        <f>ROUND(E1818*H1818,2)</f>
        <v>0</v>
      </c>
      <c r="J1818" s="236"/>
      <c r="K1818" s="237">
        <f>ROUND(E1818*J1818,2)</f>
        <v>0</v>
      </c>
      <c r="L1818" s="237">
        <v>21</v>
      </c>
      <c r="M1818" s="237">
        <f>G1818*(1+L1818/100)</f>
        <v>0</v>
      </c>
      <c r="N1818" s="235">
        <v>0</v>
      </c>
      <c r="O1818" s="235">
        <f>ROUND(E1818*N1818,2)</f>
        <v>0</v>
      </c>
      <c r="P1818" s="235">
        <v>0</v>
      </c>
      <c r="Q1818" s="235">
        <f>ROUND(E1818*P1818,2)</f>
        <v>0</v>
      </c>
      <c r="R1818" s="237"/>
      <c r="S1818" s="237" t="s">
        <v>313</v>
      </c>
      <c r="T1818" s="238" t="s">
        <v>303</v>
      </c>
      <c r="U1818" s="220">
        <v>0</v>
      </c>
      <c r="V1818" s="220">
        <f>ROUND(E1818*U1818,2)</f>
        <v>0</v>
      </c>
      <c r="W1818" s="220"/>
      <c r="X1818" s="220" t="s">
        <v>314</v>
      </c>
      <c r="Y1818" s="220" t="s">
        <v>305</v>
      </c>
      <c r="Z1818" s="210"/>
      <c r="AA1818" s="210"/>
      <c r="AB1818" s="210"/>
      <c r="AC1818" s="210"/>
      <c r="AD1818" s="210"/>
      <c r="AE1818" s="210"/>
      <c r="AF1818" s="210"/>
      <c r="AG1818" s="210" t="s">
        <v>315</v>
      </c>
      <c r="AH1818" s="210"/>
      <c r="AI1818" s="210"/>
      <c r="AJ1818" s="210"/>
      <c r="AK1818" s="210"/>
      <c r="AL1818" s="210"/>
      <c r="AM1818" s="210"/>
      <c r="AN1818" s="210"/>
      <c r="AO1818" s="210"/>
      <c r="AP1818" s="210"/>
      <c r="AQ1818" s="210"/>
      <c r="AR1818" s="210"/>
      <c r="AS1818" s="210"/>
      <c r="AT1818" s="210"/>
      <c r="AU1818" s="210"/>
      <c r="AV1818" s="210"/>
      <c r="AW1818" s="210"/>
      <c r="AX1818" s="210"/>
      <c r="AY1818" s="210"/>
      <c r="AZ1818" s="210"/>
      <c r="BA1818" s="210"/>
      <c r="BB1818" s="210"/>
      <c r="BC1818" s="210"/>
      <c r="BD1818" s="210"/>
      <c r="BE1818" s="210"/>
      <c r="BF1818" s="210"/>
      <c r="BG1818" s="210"/>
      <c r="BH1818" s="210"/>
    </row>
    <row r="1819" spans="1:60" outlineLevel="2" x14ac:dyDescent="0.2">
      <c r="A1819" s="217"/>
      <c r="B1819" s="218"/>
      <c r="C1819" s="251" t="s">
        <v>1637</v>
      </c>
      <c r="D1819" s="247"/>
      <c r="E1819" s="247"/>
      <c r="F1819" s="247"/>
      <c r="G1819" s="247"/>
      <c r="H1819" s="220"/>
      <c r="I1819" s="220"/>
      <c r="J1819" s="220"/>
      <c r="K1819" s="220"/>
      <c r="L1819" s="220"/>
      <c r="M1819" s="220"/>
      <c r="N1819" s="219"/>
      <c r="O1819" s="219"/>
      <c r="P1819" s="219"/>
      <c r="Q1819" s="219"/>
      <c r="R1819" s="220"/>
      <c r="S1819" s="220"/>
      <c r="T1819" s="220"/>
      <c r="U1819" s="220"/>
      <c r="V1819" s="220"/>
      <c r="W1819" s="220"/>
      <c r="X1819" s="220"/>
      <c r="Y1819" s="220"/>
      <c r="Z1819" s="210"/>
      <c r="AA1819" s="210"/>
      <c r="AB1819" s="210"/>
      <c r="AC1819" s="210"/>
      <c r="AD1819" s="210"/>
      <c r="AE1819" s="210"/>
      <c r="AF1819" s="210"/>
      <c r="AG1819" s="210" t="s">
        <v>317</v>
      </c>
      <c r="AH1819" s="210"/>
      <c r="AI1819" s="210"/>
      <c r="AJ1819" s="210"/>
      <c r="AK1819" s="210"/>
      <c r="AL1819" s="210"/>
      <c r="AM1819" s="210"/>
      <c r="AN1819" s="210"/>
      <c r="AO1819" s="210"/>
      <c r="AP1819" s="210"/>
      <c r="AQ1819" s="210"/>
      <c r="AR1819" s="210"/>
      <c r="AS1819" s="210"/>
      <c r="AT1819" s="210"/>
      <c r="AU1819" s="210"/>
      <c r="AV1819" s="210"/>
      <c r="AW1819" s="210"/>
      <c r="AX1819" s="210"/>
      <c r="AY1819" s="210"/>
      <c r="AZ1819" s="210"/>
      <c r="BA1819" s="210"/>
      <c r="BB1819" s="210"/>
      <c r="BC1819" s="210"/>
      <c r="BD1819" s="210"/>
      <c r="BE1819" s="210"/>
      <c r="BF1819" s="210"/>
      <c r="BG1819" s="210"/>
      <c r="BH1819" s="210"/>
    </row>
    <row r="1820" spans="1:60" outlineLevel="2" x14ac:dyDescent="0.2">
      <c r="A1820" s="217"/>
      <c r="B1820" s="218"/>
      <c r="C1820" s="265" t="s">
        <v>1760</v>
      </c>
      <c r="D1820" s="255"/>
      <c r="E1820" s="256">
        <v>2</v>
      </c>
      <c r="F1820" s="220"/>
      <c r="G1820" s="220"/>
      <c r="H1820" s="220"/>
      <c r="I1820" s="220"/>
      <c r="J1820" s="220"/>
      <c r="K1820" s="220"/>
      <c r="L1820" s="220"/>
      <c r="M1820" s="220"/>
      <c r="N1820" s="219"/>
      <c r="O1820" s="219"/>
      <c r="P1820" s="219"/>
      <c r="Q1820" s="219"/>
      <c r="R1820" s="220"/>
      <c r="S1820" s="220"/>
      <c r="T1820" s="220"/>
      <c r="U1820" s="220"/>
      <c r="V1820" s="220"/>
      <c r="W1820" s="220"/>
      <c r="X1820" s="220"/>
      <c r="Y1820" s="220"/>
      <c r="Z1820" s="210"/>
      <c r="AA1820" s="210"/>
      <c r="AB1820" s="210"/>
      <c r="AC1820" s="210"/>
      <c r="AD1820" s="210"/>
      <c r="AE1820" s="210"/>
      <c r="AF1820" s="210"/>
      <c r="AG1820" s="210" t="s">
        <v>356</v>
      </c>
      <c r="AH1820" s="210">
        <v>0</v>
      </c>
      <c r="AI1820" s="210"/>
      <c r="AJ1820" s="210"/>
      <c r="AK1820" s="210"/>
      <c r="AL1820" s="210"/>
      <c r="AM1820" s="210"/>
      <c r="AN1820" s="210"/>
      <c r="AO1820" s="210"/>
      <c r="AP1820" s="210"/>
      <c r="AQ1820" s="210"/>
      <c r="AR1820" s="210"/>
      <c r="AS1820" s="210"/>
      <c r="AT1820" s="210"/>
      <c r="AU1820" s="210"/>
      <c r="AV1820" s="210"/>
      <c r="AW1820" s="210"/>
      <c r="AX1820" s="210"/>
      <c r="AY1820" s="210"/>
      <c r="AZ1820" s="210"/>
      <c r="BA1820" s="210"/>
      <c r="BB1820" s="210"/>
      <c r="BC1820" s="210"/>
      <c r="BD1820" s="210"/>
      <c r="BE1820" s="210"/>
      <c r="BF1820" s="210"/>
      <c r="BG1820" s="210"/>
      <c r="BH1820" s="210"/>
    </row>
    <row r="1821" spans="1:60" outlineLevel="1" x14ac:dyDescent="0.2">
      <c r="A1821" s="232">
        <v>275</v>
      </c>
      <c r="B1821" s="233" t="s">
        <v>1761</v>
      </c>
      <c r="C1821" s="250" t="s">
        <v>1757</v>
      </c>
      <c r="D1821" s="234" t="s">
        <v>823</v>
      </c>
      <c r="E1821" s="235">
        <v>4</v>
      </c>
      <c r="F1821" s="236"/>
      <c r="G1821" s="237">
        <f>ROUND(E1821*F1821,2)</f>
        <v>0</v>
      </c>
      <c r="H1821" s="236"/>
      <c r="I1821" s="237">
        <f>ROUND(E1821*H1821,2)</f>
        <v>0</v>
      </c>
      <c r="J1821" s="236"/>
      <c r="K1821" s="237">
        <f>ROUND(E1821*J1821,2)</f>
        <v>0</v>
      </c>
      <c r="L1821" s="237">
        <v>21</v>
      </c>
      <c r="M1821" s="237">
        <f>G1821*(1+L1821/100)</f>
        <v>0</v>
      </c>
      <c r="N1821" s="235">
        <v>0</v>
      </c>
      <c r="O1821" s="235">
        <f>ROUND(E1821*N1821,2)</f>
        <v>0</v>
      </c>
      <c r="P1821" s="235">
        <v>0</v>
      </c>
      <c r="Q1821" s="235">
        <f>ROUND(E1821*P1821,2)</f>
        <v>0</v>
      </c>
      <c r="R1821" s="237"/>
      <c r="S1821" s="237" t="s">
        <v>313</v>
      </c>
      <c r="T1821" s="238" t="s">
        <v>303</v>
      </c>
      <c r="U1821" s="220">
        <v>0</v>
      </c>
      <c r="V1821" s="220">
        <f>ROUND(E1821*U1821,2)</f>
        <v>0</v>
      </c>
      <c r="W1821" s="220"/>
      <c r="X1821" s="220" t="s">
        <v>314</v>
      </c>
      <c r="Y1821" s="220" t="s">
        <v>305</v>
      </c>
      <c r="Z1821" s="210"/>
      <c r="AA1821" s="210"/>
      <c r="AB1821" s="210"/>
      <c r="AC1821" s="210"/>
      <c r="AD1821" s="210"/>
      <c r="AE1821" s="210"/>
      <c r="AF1821" s="210"/>
      <c r="AG1821" s="210" t="s">
        <v>315</v>
      </c>
      <c r="AH1821" s="210"/>
      <c r="AI1821" s="210"/>
      <c r="AJ1821" s="210"/>
      <c r="AK1821" s="210"/>
      <c r="AL1821" s="210"/>
      <c r="AM1821" s="210"/>
      <c r="AN1821" s="210"/>
      <c r="AO1821" s="210"/>
      <c r="AP1821" s="210"/>
      <c r="AQ1821" s="210"/>
      <c r="AR1821" s="210"/>
      <c r="AS1821" s="210"/>
      <c r="AT1821" s="210"/>
      <c r="AU1821" s="210"/>
      <c r="AV1821" s="210"/>
      <c r="AW1821" s="210"/>
      <c r="AX1821" s="210"/>
      <c r="AY1821" s="210"/>
      <c r="AZ1821" s="210"/>
      <c r="BA1821" s="210"/>
      <c r="BB1821" s="210"/>
      <c r="BC1821" s="210"/>
      <c r="BD1821" s="210"/>
      <c r="BE1821" s="210"/>
      <c r="BF1821" s="210"/>
      <c r="BG1821" s="210"/>
      <c r="BH1821" s="210"/>
    </row>
    <row r="1822" spans="1:60" outlineLevel="2" x14ac:dyDescent="0.2">
      <c r="A1822" s="217"/>
      <c r="B1822" s="218"/>
      <c r="C1822" s="251" t="s">
        <v>1637</v>
      </c>
      <c r="D1822" s="247"/>
      <c r="E1822" s="247"/>
      <c r="F1822" s="247"/>
      <c r="G1822" s="247"/>
      <c r="H1822" s="220"/>
      <c r="I1822" s="220"/>
      <c r="J1822" s="220"/>
      <c r="K1822" s="220"/>
      <c r="L1822" s="220"/>
      <c r="M1822" s="220"/>
      <c r="N1822" s="219"/>
      <c r="O1822" s="219"/>
      <c r="P1822" s="219"/>
      <c r="Q1822" s="219"/>
      <c r="R1822" s="220"/>
      <c r="S1822" s="220"/>
      <c r="T1822" s="220"/>
      <c r="U1822" s="220"/>
      <c r="V1822" s="220"/>
      <c r="W1822" s="220"/>
      <c r="X1822" s="220"/>
      <c r="Y1822" s="220"/>
      <c r="Z1822" s="210"/>
      <c r="AA1822" s="210"/>
      <c r="AB1822" s="210"/>
      <c r="AC1822" s="210"/>
      <c r="AD1822" s="210"/>
      <c r="AE1822" s="210"/>
      <c r="AF1822" s="210"/>
      <c r="AG1822" s="210" t="s">
        <v>317</v>
      </c>
      <c r="AH1822" s="210"/>
      <c r="AI1822" s="210"/>
      <c r="AJ1822" s="210"/>
      <c r="AK1822" s="210"/>
      <c r="AL1822" s="210"/>
      <c r="AM1822" s="210"/>
      <c r="AN1822" s="210"/>
      <c r="AO1822" s="210"/>
      <c r="AP1822" s="210"/>
      <c r="AQ1822" s="210"/>
      <c r="AR1822" s="210"/>
      <c r="AS1822" s="210"/>
      <c r="AT1822" s="210"/>
      <c r="AU1822" s="210"/>
      <c r="AV1822" s="210"/>
      <c r="AW1822" s="210"/>
      <c r="AX1822" s="210"/>
      <c r="AY1822" s="210"/>
      <c r="AZ1822" s="210"/>
      <c r="BA1822" s="210"/>
      <c r="BB1822" s="210"/>
      <c r="BC1822" s="210"/>
      <c r="BD1822" s="210"/>
      <c r="BE1822" s="210"/>
      <c r="BF1822" s="210"/>
      <c r="BG1822" s="210"/>
      <c r="BH1822" s="210"/>
    </row>
    <row r="1823" spans="1:60" outlineLevel="2" x14ac:dyDescent="0.2">
      <c r="A1823" s="217"/>
      <c r="B1823" s="218"/>
      <c r="C1823" s="265" t="s">
        <v>1762</v>
      </c>
      <c r="D1823" s="255"/>
      <c r="E1823" s="256">
        <v>4</v>
      </c>
      <c r="F1823" s="220"/>
      <c r="G1823" s="220"/>
      <c r="H1823" s="220"/>
      <c r="I1823" s="220"/>
      <c r="J1823" s="220"/>
      <c r="K1823" s="220"/>
      <c r="L1823" s="220"/>
      <c r="M1823" s="220"/>
      <c r="N1823" s="219"/>
      <c r="O1823" s="219"/>
      <c r="P1823" s="219"/>
      <c r="Q1823" s="219"/>
      <c r="R1823" s="220"/>
      <c r="S1823" s="220"/>
      <c r="T1823" s="220"/>
      <c r="U1823" s="220"/>
      <c r="V1823" s="220"/>
      <c r="W1823" s="220"/>
      <c r="X1823" s="220"/>
      <c r="Y1823" s="220"/>
      <c r="Z1823" s="210"/>
      <c r="AA1823" s="210"/>
      <c r="AB1823" s="210"/>
      <c r="AC1823" s="210"/>
      <c r="AD1823" s="210"/>
      <c r="AE1823" s="210"/>
      <c r="AF1823" s="210"/>
      <c r="AG1823" s="210" t="s">
        <v>356</v>
      </c>
      <c r="AH1823" s="210">
        <v>0</v>
      </c>
      <c r="AI1823" s="210"/>
      <c r="AJ1823" s="210"/>
      <c r="AK1823" s="210"/>
      <c r="AL1823" s="210"/>
      <c r="AM1823" s="210"/>
      <c r="AN1823" s="210"/>
      <c r="AO1823" s="210"/>
      <c r="AP1823" s="210"/>
      <c r="AQ1823" s="210"/>
      <c r="AR1823" s="210"/>
      <c r="AS1823" s="210"/>
      <c r="AT1823" s="210"/>
      <c r="AU1823" s="210"/>
      <c r="AV1823" s="210"/>
      <c r="AW1823" s="210"/>
      <c r="AX1823" s="210"/>
      <c r="AY1823" s="210"/>
      <c r="AZ1823" s="210"/>
      <c r="BA1823" s="210"/>
      <c r="BB1823" s="210"/>
      <c r="BC1823" s="210"/>
      <c r="BD1823" s="210"/>
      <c r="BE1823" s="210"/>
      <c r="BF1823" s="210"/>
      <c r="BG1823" s="210"/>
      <c r="BH1823" s="210"/>
    </row>
    <row r="1824" spans="1:60" outlineLevel="1" x14ac:dyDescent="0.2">
      <c r="A1824" s="232">
        <v>276</v>
      </c>
      <c r="B1824" s="233" t="s">
        <v>1763</v>
      </c>
      <c r="C1824" s="250" t="s">
        <v>1764</v>
      </c>
      <c r="D1824" s="234" t="s">
        <v>823</v>
      </c>
      <c r="E1824" s="235">
        <v>4</v>
      </c>
      <c r="F1824" s="236"/>
      <c r="G1824" s="237">
        <f>ROUND(E1824*F1824,2)</f>
        <v>0</v>
      </c>
      <c r="H1824" s="236"/>
      <c r="I1824" s="237">
        <f>ROUND(E1824*H1824,2)</f>
        <v>0</v>
      </c>
      <c r="J1824" s="236"/>
      <c r="K1824" s="237">
        <f>ROUND(E1824*J1824,2)</f>
        <v>0</v>
      </c>
      <c r="L1824" s="237">
        <v>21</v>
      </c>
      <c r="M1824" s="237">
        <f>G1824*(1+L1824/100)</f>
        <v>0</v>
      </c>
      <c r="N1824" s="235">
        <v>0</v>
      </c>
      <c r="O1824" s="235">
        <f>ROUND(E1824*N1824,2)</f>
        <v>0</v>
      </c>
      <c r="P1824" s="235">
        <v>0</v>
      </c>
      <c r="Q1824" s="235">
        <f>ROUND(E1824*P1824,2)</f>
        <v>0</v>
      </c>
      <c r="R1824" s="237"/>
      <c r="S1824" s="237" t="s">
        <v>313</v>
      </c>
      <c r="T1824" s="238" t="s">
        <v>303</v>
      </c>
      <c r="U1824" s="220">
        <v>0</v>
      </c>
      <c r="V1824" s="220">
        <f>ROUND(E1824*U1824,2)</f>
        <v>0</v>
      </c>
      <c r="W1824" s="220"/>
      <c r="X1824" s="220" t="s">
        <v>314</v>
      </c>
      <c r="Y1824" s="220" t="s">
        <v>305</v>
      </c>
      <c r="Z1824" s="210"/>
      <c r="AA1824" s="210"/>
      <c r="AB1824" s="210"/>
      <c r="AC1824" s="210"/>
      <c r="AD1824" s="210"/>
      <c r="AE1824" s="210"/>
      <c r="AF1824" s="210"/>
      <c r="AG1824" s="210" t="s">
        <v>315</v>
      </c>
      <c r="AH1824" s="210"/>
      <c r="AI1824" s="210"/>
      <c r="AJ1824" s="210"/>
      <c r="AK1824" s="210"/>
      <c r="AL1824" s="210"/>
      <c r="AM1824" s="210"/>
      <c r="AN1824" s="210"/>
      <c r="AO1824" s="210"/>
      <c r="AP1824" s="210"/>
      <c r="AQ1824" s="210"/>
      <c r="AR1824" s="210"/>
      <c r="AS1824" s="210"/>
      <c r="AT1824" s="210"/>
      <c r="AU1824" s="210"/>
      <c r="AV1824" s="210"/>
      <c r="AW1824" s="210"/>
      <c r="AX1824" s="210"/>
      <c r="AY1824" s="210"/>
      <c r="AZ1824" s="210"/>
      <c r="BA1824" s="210"/>
      <c r="BB1824" s="210"/>
      <c r="BC1824" s="210"/>
      <c r="BD1824" s="210"/>
      <c r="BE1824" s="210"/>
      <c r="BF1824" s="210"/>
      <c r="BG1824" s="210"/>
      <c r="BH1824" s="210"/>
    </row>
    <row r="1825" spans="1:60" outlineLevel="2" x14ac:dyDescent="0.2">
      <c r="A1825" s="217"/>
      <c r="B1825" s="218"/>
      <c r="C1825" s="251" t="s">
        <v>1637</v>
      </c>
      <c r="D1825" s="247"/>
      <c r="E1825" s="247"/>
      <c r="F1825" s="247"/>
      <c r="G1825" s="247"/>
      <c r="H1825" s="220"/>
      <c r="I1825" s="220"/>
      <c r="J1825" s="220"/>
      <c r="K1825" s="220"/>
      <c r="L1825" s="220"/>
      <c r="M1825" s="220"/>
      <c r="N1825" s="219"/>
      <c r="O1825" s="219"/>
      <c r="P1825" s="219"/>
      <c r="Q1825" s="219"/>
      <c r="R1825" s="220"/>
      <c r="S1825" s="220"/>
      <c r="T1825" s="220"/>
      <c r="U1825" s="220"/>
      <c r="V1825" s="220"/>
      <c r="W1825" s="220"/>
      <c r="X1825" s="220"/>
      <c r="Y1825" s="220"/>
      <c r="Z1825" s="210"/>
      <c r="AA1825" s="210"/>
      <c r="AB1825" s="210"/>
      <c r="AC1825" s="210"/>
      <c r="AD1825" s="210"/>
      <c r="AE1825" s="210"/>
      <c r="AF1825" s="210"/>
      <c r="AG1825" s="210" t="s">
        <v>317</v>
      </c>
      <c r="AH1825" s="210"/>
      <c r="AI1825" s="210"/>
      <c r="AJ1825" s="210"/>
      <c r="AK1825" s="210"/>
      <c r="AL1825" s="210"/>
      <c r="AM1825" s="210"/>
      <c r="AN1825" s="210"/>
      <c r="AO1825" s="210"/>
      <c r="AP1825" s="210"/>
      <c r="AQ1825" s="210"/>
      <c r="AR1825" s="210"/>
      <c r="AS1825" s="210"/>
      <c r="AT1825" s="210"/>
      <c r="AU1825" s="210"/>
      <c r="AV1825" s="210"/>
      <c r="AW1825" s="210"/>
      <c r="AX1825" s="210"/>
      <c r="AY1825" s="210"/>
      <c r="AZ1825" s="210"/>
      <c r="BA1825" s="210"/>
      <c r="BB1825" s="210"/>
      <c r="BC1825" s="210"/>
      <c r="BD1825" s="210"/>
      <c r="BE1825" s="210"/>
      <c r="BF1825" s="210"/>
      <c r="BG1825" s="210"/>
      <c r="BH1825" s="210"/>
    </row>
    <row r="1826" spans="1:60" outlineLevel="2" x14ac:dyDescent="0.2">
      <c r="A1826" s="217"/>
      <c r="B1826" s="218"/>
      <c r="C1826" s="265" t="s">
        <v>1765</v>
      </c>
      <c r="D1826" s="255"/>
      <c r="E1826" s="256">
        <v>4</v>
      </c>
      <c r="F1826" s="220"/>
      <c r="G1826" s="220"/>
      <c r="H1826" s="220"/>
      <c r="I1826" s="220"/>
      <c r="J1826" s="220"/>
      <c r="K1826" s="220"/>
      <c r="L1826" s="220"/>
      <c r="M1826" s="220"/>
      <c r="N1826" s="219"/>
      <c r="O1826" s="219"/>
      <c r="P1826" s="219"/>
      <c r="Q1826" s="219"/>
      <c r="R1826" s="220"/>
      <c r="S1826" s="220"/>
      <c r="T1826" s="220"/>
      <c r="U1826" s="220"/>
      <c r="V1826" s="220"/>
      <c r="W1826" s="220"/>
      <c r="X1826" s="220"/>
      <c r="Y1826" s="220"/>
      <c r="Z1826" s="210"/>
      <c r="AA1826" s="210"/>
      <c r="AB1826" s="210"/>
      <c r="AC1826" s="210"/>
      <c r="AD1826" s="210"/>
      <c r="AE1826" s="210"/>
      <c r="AF1826" s="210"/>
      <c r="AG1826" s="210" t="s">
        <v>356</v>
      </c>
      <c r="AH1826" s="210">
        <v>0</v>
      </c>
      <c r="AI1826" s="210"/>
      <c r="AJ1826" s="210"/>
      <c r="AK1826" s="210"/>
      <c r="AL1826" s="210"/>
      <c r="AM1826" s="210"/>
      <c r="AN1826" s="210"/>
      <c r="AO1826" s="210"/>
      <c r="AP1826" s="210"/>
      <c r="AQ1826" s="210"/>
      <c r="AR1826" s="210"/>
      <c r="AS1826" s="210"/>
      <c r="AT1826" s="210"/>
      <c r="AU1826" s="210"/>
      <c r="AV1826" s="210"/>
      <c r="AW1826" s="210"/>
      <c r="AX1826" s="210"/>
      <c r="AY1826" s="210"/>
      <c r="AZ1826" s="210"/>
      <c r="BA1826" s="210"/>
      <c r="BB1826" s="210"/>
      <c r="BC1826" s="210"/>
      <c r="BD1826" s="210"/>
      <c r="BE1826" s="210"/>
      <c r="BF1826" s="210"/>
      <c r="BG1826" s="210"/>
      <c r="BH1826" s="210"/>
    </row>
    <row r="1827" spans="1:60" outlineLevel="1" x14ac:dyDescent="0.2">
      <c r="A1827" s="232">
        <v>277</v>
      </c>
      <c r="B1827" s="233" t="s">
        <v>1766</v>
      </c>
      <c r="C1827" s="250" t="s">
        <v>1757</v>
      </c>
      <c r="D1827" s="234" t="s">
        <v>823</v>
      </c>
      <c r="E1827" s="235">
        <v>4</v>
      </c>
      <c r="F1827" s="236"/>
      <c r="G1827" s="237">
        <f>ROUND(E1827*F1827,2)</f>
        <v>0</v>
      </c>
      <c r="H1827" s="236"/>
      <c r="I1827" s="237">
        <f>ROUND(E1827*H1827,2)</f>
        <v>0</v>
      </c>
      <c r="J1827" s="236"/>
      <c r="K1827" s="237">
        <f>ROUND(E1827*J1827,2)</f>
        <v>0</v>
      </c>
      <c r="L1827" s="237">
        <v>21</v>
      </c>
      <c r="M1827" s="237">
        <f>G1827*(1+L1827/100)</f>
        <v>0</v>
      </c>
      <c r="N1827" s="235">
        <v>0</v>
      </c>
      <c r="O1827" s="235">
        <f>ROUND(E1827*N1827,2)</f>
        <v>0</v>
      </c>
      <c r="P1827" s="235">
        <v>0</v>
      </c>
      <c r="Q1827" s="235">
        <f>ROUND(E1827*P1827,2)</f>
        <v>0</v>
      </c>
      <c r="R1827" s="237"/>
      <c r="S1827" s="237" t="s">
        <v>313</v>
      </c>
      <c r="T1827" s="238" t="s">
        <v>303</v>
      </c>
      <c r="U1827" s="220">
        <v>0</v>
      </c>
      <c r="V1827" s="220">
        <f>ROUND(E1827*U1827,2)</f>
        <v>0</v>
      </c>
      <c r="W1827" s="220"/>
      <c r="X1827" s="220" t="s">
        <v>314</v>
      </c>
      <c r="Y1827" s="220" t="s">
        <v>305</v>
      </c>
      <c r="Z1827" s="210"/>
      <c r="AA1827" s="210"/>
      <c r="AB1827" s="210"/>
      <c r="AC1827" s="210"/>
      <c r="AD1827" s="210"/>
      <c r="AE1827" s="210"/>
      <c r="AF1827" s="210"/>
      <c r="AG1827" s="210" t="s">
        <v>315</v>
      </c>
      <c r="AH1827" s="210"/>
      <c r="AI1827" s="210"/>
      <c r="AJ1827" s="210"/>
      <c r="AK1827" s="210"/>
      <c r="AL1827" s="210"/>
      <c r="AM1827" s="210"/>
      <c r="AN1827" s="210"/>
      <c r="AO1827" s="210"/>
      <c r="AP1827" s="210"/>
      <c r="AQ1827" s="210"/>
      <c r="AR1827" s="210"/>
      <c r="AS1827" s="210"/>
      <c r="AT1827" s="210"/>
      <c r="AU1827" s="210"/>
      <c r="AV1827" s="210"/>
      <c r="AW1827" s="210"/>
      <c r="AX1827" s="210"/>
      <c r="AY1827" s="210"/>
      <c r="AZ1827" s="210"/>
      <c r="BA1827" s="210"/>
      <c r="BB1827" s="210"/>
      <c r="BC1827" s="210"/>
      <c r="BD1827" s="210"/>
      <c r="BE1827" s="210"/>
      <c r="BF1827" s="210"/>
      <c r="BG1827" s="210"/>
      <c r="BH1827" s="210"/>
    </row>
    <row r="1828" spans="1:60" outlineLevel="2" x14ac:dyDescent="0.2">
      <c r="A1828" s="217"/>
      <c r="B1828" s="218"/>
      <c r="C1828" s="251" t="s">
        <v>1637</v>
      </c>
      <c r="D1828" s="247"/>
      <c r="E1828" s="247"/>
      <c r="F1828" s="247"/>
      <c r="G1828" s="247"/>
      <c r="H1828" s="220"/>
      <c r="I1828" s="220"/>
      <c r="J1828" s="220"/>
      <c r="K1828" s="220"/>
      <c r="L1828" s="220"/>
      <c r="M1828" s="220"/>
      <c r="N1828" s="219"/>
      <c r="O1828" s="219"/>
      <c r="P1828" s="219"/>
      <c r="Q1828" s="219"/>
      <c r="R1828" s="220"/>
      <c r="S1828" s="220"/>
      <c r="T1828" s="220"/>
      <c r="U1828" s="220"/>
      <c r="V1828" s="220"/>
      <c r="W1828" s="220"/>
      <c r="X1828" s="220"/>
      <c r="Y1828" s="220"/>
      <c r="Z1828" s="210"/>
      <c r="AA1828" s="210"/>
      <c r="AB1828" s="210"/>
      <c r="AC1828" s="210"/>
      <c r="AD1828" s="210"/>
      <c r="AE1828" s="210"/>
      <c r="AF1828" s="210"/>
      <c r="AG1828" s="210" t="s">
        <v>317</v>
      </c>
      <c r="AH1828" s="210"/>
      <c r="AI1828" s="210"/>
      <c r="AJ1828" s="210"/>
      <c r="AK1828" s="210"/>
      <c r="AL1828" s="210"/>
      <c r="AM1828" s="210"/>
      <c r="AN1828" s="210"/>
      <c r="AO1828" s="210"/>
      <c r="AP1828" s="210"/>
      <c r="AQ1828" s="210"/>
      <c r="AR1828" s="210"/>
      <c r="AS1828" s="210"/>
      <c r="AT1828" s="210"/>
      <c r="AU1828" s="210"/>
      <c r="AV1828" s="210"/>
      <c r="AW1828" s="210"/>
      <c r="AX1828" s="210"/>
      <c r="AY1828" s="210"/>
      <c r="AZ1828" s="210"/>
      <c r="BA1828" s="210"/>
      <c r="BB1828" s="210"/>
      <c r="BC1828" s="210"/>
      <c r="BD1828" s="210"/>
      <c r="BE1828" s="210"/>
      <c r="BF1828" s="210"/>
      <c r="BG1828" s="210"/>
      <c r="BH1828" s="210"/>
    </row>
    <row r="1829" spans="1:60" outlineLevel="2" x14ac:dyDescent="0.2">
      <c r="A1829" s="217"/>
      <c r="B1829" s="218"/>
      <c r="C1829" s="265" t="s">
        <v>1767</v>
      </c>
      <c r="D1829" s="255"/>
      <c r="E1829" s="256">
        <v>4</v>
      </c>
      <c r="F1829" s="220"/>
      <c r="G1829" s="220"/>
      <c r="H1829" s="220"/>
      <c r="I1829" s="220"/>
      <c r="J1829" s="220"/>
      <c r="K1829" s="220"/>
      <c r="L1829" s="220"/>
      <c r="M1829" s="220"/>
      <c r="N1829" s="219"/>
      <c r="O1829" s="219"/>
      <c r="P1829" s="219"/>
      <c r="Q1829" s="219"/>
      <c r="R1829" s="220"/>
      <c r="S1829" s="220"/>
      <c r="T1829" s="220"/>
      <c r="U1829" s="220"/>
      <c r="V1829" s="220"/>
      <c r="W1829" s="220"/>
      <c r="X1829" s="220"/>
      <c r="Y1829" s="220"/>
      <c r="Z1829" s="210"/>
      <c r="AA1829" s="210"/>
      <c r="AB1829" s="210"/>
      <c r="AC1829" s="210"/>
      <c r="AD1829" s="210"/>
      <c r="AE1829" s="210"/>
      <c r="AF1829" s="210"/>
      <c r="AG1829" s="210" t="s">
        <v>356</v>
      </c>
      <c r="AH1829" s="210">
        <v>0</v>
      </c>
      <c r="AI1829" s="210"/>
      <c r="AJ1829" s="210"/>
      <c r="AK1829" s="210"/>
      <c r="AL1829" s="210"/>
      <c r="AM1829" s="210"/>
      <c r="AN1829" s="210"/>
      <c r="AO1829" s="210"/>
      <c r="AP1829" s="210"/>
      <c r="AQ1829" s="210"/>
      <c r="AR1829" s="210"/>
      <c r="AS1829" s="210"/>
      <c r="AT1829" s="210"/>
      <c r="AU1829" s="210"/>
      <c r="AV1829" s="210"/>
      <c r="AW1829" s="210"/>
      <c r="AX1829" s="210"/>
      <c r="AY1829" s="210"/>
      <c r="AZ1829" s="210"/>
      <c r="BA1829" s="210"/>
      <c r="BB1829" s="210"/>
      <c r="BC1829" s="210"/>
      <c r="BD1829" s="210"/>
      <c r="BE1829" s="210"/>
      <c r="BF1829" s="210"/>
      <c r="BG1829" s="210"/>
      <c r="BH1829" s="210"/>
    </row>
    <row r="1830" spans="1:60" outlineLevel="1" x14ac:dyDescent="0.2">
      <c r="A1830" s="232">
        <v>278</v>
      </c>
      <c r="B1830" s="233" t="s">
        <v>1768</v>
      </c>
      <c r="C1830" s="250" t="s">
        <v>1769</v>
      </c>
      <c r="D1830" s="234" t="s">
        <v>823</v>
      </c>
      <c r="E1830" s="235">
        <v>4</v>
      </c>
      <c r="F1830" s="236"/>
      <c r="G1830" s="237">
        <f>ROUND(E1830*F1830,2)</f>
        <v>0</v>
      </c>
      <c r="H1830" s="236"/>
      <c r="I1830" s="237">
        <f>ROUND(E1830*H1830,2)</f>
        <v>0</v>
      </c>
      <c r="J1830" s="236"/>
      <c r="K1830" s="237">
        <f>ROUND(E1830*J1830,2)</f>
        <v>0</v>
      </c>
      <c r="L1830" s="237">
        <v>21</v>
      </c>
      <c r="M1830" s="237">
        <f>G1830*(1+L1830/100)</f>
        <v>0</v>
      </c>
      <c r="N1830" s="235">
        <v>0</v>
      </c>
      <c r="O1830" s="235">
        <f>ROUND(E1830*N1830,2)</f>
        <v>0</v>
      </c>
      <c r="P1830" s="235">
        <v>0</v>
      </c>
      <c r="Q1830" s="235">
        <f>ROUND(E1830*P1830,2)</f>
        <v>0</v>
      </c>
      <c r="R1830" s="237"/>
      <c r="S1830" s="237" t="s">
        <v>313</v>
      </c>
      <c r="T1830" s="238" t="s">
        <v>303</v>
      </c>
      <c r="U1830" s="220">
        <v>0</v>
      </c>
      <c r="V1830" s="220">
        <f>ROUND(E1830*U1830,2)</f>
        <v>0</v>
      </c>
      <c r="W1830" s="220"/>
      <c r="X1830" s="220" t="s">
        <v>314</v>
      </c>
      <c r="Y1830" s="220" t="s">
        <v>305</v>
      </c>
      <c r="Z1830" s="210"/>
      <c r="AA1830" s="210"/>
      <c r="AB1830" s="210"/>
      <c r="AC1830" s="210"/>
      <c r="AD1830" s="210"/>
      <c r="AE1830" s="210"/>
      <c r="AF1830" s="210"/>
      <c r="AG1830" s="210" t="s">
        <v>315</v>
      </c>
      <c r="AH1830" s="210"/>
      <c r="AI1830" s="210"/>
      <c r="AJ1830" s="210"/>
      <c r="AK1830" s="210"/>
      <c r="AL1830" s="210"/>
      <c r="AM1830" s="210"/>
      <c r="AN1830" s="210"/>
      <c r="AO1830" s="210"/>
      <c r="AP1830" s="210"/>
      <c r="AQ1830" s="210"/>
      <c r="AR1830" s="210"/>
      <c r="AS1830" s="210"/>
      <c r="AT1830" s="210"/>
      <c r="AU1830" s="210"/>
      <c r="AV1830" s="210"/>
      <c r="AW1830" s="210"/>
      <c r="AX1830" s="210"/>
      <c r="AY1830" s="210"/>
      <c r="AZ1830" s="210"/>
      <c r="BA1830" s="210"/>
      <c r="BB1830" s="210"/>
      <c r="BC1830" s="210"/>
      <c r="BD1830" s="210"/>
      <c r="BE1830" s="210"/>
      <c r="BF1830" s="210"/>
      <c r="BG1830" s="210"/>
      <c r="BH1830" s="210"/>
    </row>
    <row r="1831" spans="1:60" outlineLevel="2" x14ac:dyDescent="0.2">
      <c r="A1831" s="217"/>
      <c r="B1831" s="218"/>
      <c r="C1831" s="251" t="s">
        <v>1637</v>
      </c>
      <c r="D1831" s="247"/>
      <c r="E1831" s="247"/>
      <c r="F1831" s="247"/>
      <c r="G1831" s="247"/>
      <c r="H1831" s="220"/>
      <c r="I1831" s="220"/>
      <c r="J1831" s="220"/>
      <c r="K1831" s="220"/>
      <c r="L1831" s="220"/>
      <c r="M1831" s="220"/>
      <c r="N1831" s="219"/>
      <c r="O1831" s="219"/>
      <c r="P1831" s="219"/>
      <c r="Q1831" s="219"/>
      <c r="R1831" s="220"/>
      <c r="S1831" s="220"/>
      <c r="T1831" s="220"/>
      <c r="U1831" s="220"/>
      <c r="V1831" s="220"/>
      <c r="W1831" s="220"/>
      <c r="X1831" s="220"/>
      <c r="Y1831" s="220"/>
      <c r="Z1831" s="210"/>
      <c r="AA1831" s="210"/>
      <c r="AB1831" s="210"/>
      <c r="AC1831" s="210"/>
      <c r="AD1831" s="210"/>
      <c r="AE1831" s="210"/>
      <c r="AF1831" s="210"/>
      <c r="AG1831" s="210" t="s">
        <v>317</v>
      </c>
      <c r="AH1831" s="210"/>
      <c r="AI1831" s="210"/>
      <c r="AJ1831" s="210"/>
      <c r="AK1831" s="210"/>
      <c r="AL1831" s="210"/>
      <c r="AM1831" s="210"/>
      <c r="AN1831" s="210"/>
      <c r="AO1831" s="210"/>
      <c r="AP1831" s="210"/>
      <c r="AQ1831" s="210"/>
      <c r="AR1831" s="210"/>
      <c r="AS1831" s="210"/>
      <c r="AT1831" s="210"/>
      <c r="AU1831" s="210"/>
      <c r="AV1831" s="210"/>
      <c r="AW1831" s="210"/>
      <c r="AX1831" s="210"/>
      <c r="AY1831" s="210"/>
      <c r="AZ1831" s="210"/>
      <c r="BA1831" s="210"/>
      <c r="BB1831" s="210"/>
      <c r="BC1831" s="210"/>
      <c r="BD1831" s="210"/>
      <c r="BE1831" s="210"/>
      <c r="BF1831" s="210"/>
      <c r="BG1831" s="210"/>
      <c r="BH1831" s="210"/>
    </row>
    <row r="1832" spans="1:60" outlineLevel="2" x14ac:dyDescent="0.2">
      <c r="A1832" s="217"/>
      <c r="B1832" s="218"/>
      <c r="C1832" s="265" t="s">
        <v>1770</v>
      </c>
      <c r="D1832" s="255"/>
      <c r="E1832" s="256">
        <v>4</v>
      </c>
      <c r="F1832" s="220"/>
      <c r="G1832" s="220"/>
      <c r="H1832" s="220"/>
      <c r="I1832" s="220"/>
      <c r="J1832" s="220"/>
      <c r="K1832" s="220"/>
      <c r="L1832" s="220"/>
      <c r="M1832" s="220"/>
      <c r="N1832" s="219"/>
      <c r="O1832" s="219"/>
      <c r="P1832" s="219"/>
      <c r="Q1832" s="219"/>
      <c r="R1832" s="220"/>
      <c r="S1832" s="220"/>
      <c r="T1832" s="220"/>
      <c r="U1832" s="220"/>
      <c r="V1832" s="220"/>
      <c r="W1832" s="220"/>
      <c r="X1832" s="220"/>
      <c r="Y1832" s="220"/>
      <c r="Z1832" s="210"/>
      <c r="AA1832" s="210"/>
      <c r="AB1832" s="210"/>
      <c r="AC1832" s="210"/>
      <c r="AD1832" s="210"/>
      <c r="AE1832" s="210"/>
      <c r="AF1832" s="210"/>
      <c r="AG1832" s="210" t="s">
        <v>356</v>
      </c>
      <c r="AH1832" s="210">
        <v>0</v>
      </c>
      <c r="AI1832" s="210"/>
      <c r="AJ1832" s="210"/>
      <c r="AK1832" s="210"/>
      <c r="AL1832" s="210"/>
      <c r="AM1832" s="210"/>
      <c r="AN1832" s="210"/>
      <c r="AO1832" s="210"/>
      <c r="AP1832" s="210"/>
      <c r="AQ1832" s="210"/>
      <c r="AR1832" s="210"/>
      <c r="AS1832" s="210"/>
      <c r="AT1832" s="210"/>
      <c r="AU1832" s="210"/>
      <c r="AV1832" s="210"/>
      <c r="AW1832" s="210"/>
      <c r="AX1832" s="210"/>
      <c r="AY1832" s="210"/>
      <c r="AZ1832" s="210"/>
      <c r="BA1832" s="210"/>
      <c r="BB1832" s="210"/>
      <c r="BC1832" s="210"/>
      <c r="BD1832" s="210"/>
      <c r="BE1832" s="210"/>
      <c r="BF1832" s="210"/>
      <c r="BG1832" s="210"/>
      <c r="BH1832" s="210"/>
    </row>
    <row r="1833" spans="1:60" outlineLevel="1" x14ac:dyDescent="0.2">
      <c r="A1833" s="232">
        <v>279</v>
      </c>
      <c r="B1833" s="233" t="s">
        <v>1771</v>
      </c>
      <c r="C1833" s="250" t="s">
        <v>1772</v>
      </c>
      <c r="D1833" s="234" t="s">
        <v>823</v>
      </c>
      <c r="E1833" s="235">
        <v>1</v>
      </c>
      <c r="F1833" s="236"/>
      <c r="G1833" s="237">
        <f>ROUND(E1833*F1833,2)</f>
        <v>0</v>
      </c>
      <c r="H1833" s="236"/>
      <c r="I1833" s="237">
        <f>ROUND(E1833*H1833,2)</f>
        <v>0</v>
      </c>
      <c r="J1833" s="236"/>
      <c r="K1833" s="237">
        <f>ROUND(E1833*J1833,2)</f>
        <v>0</v>
      </c>
      <c r="L1833" s="237">
        <v>21</v>
      </c>
      <c r="M1833" s="237">
        <f>G1833*(1+L1833/100)</f>
        <v>0</v>
      </c>
      <c r="N1833" s="235">
        <v>0</v>
      </c>
      <c r="O1833" s="235">
        <f>ROUND(E1833*N1833,2)</f>
        <v>0</v>
      </c>
      <c r="P1833" s="235">
        <v>0</v>
      </c>
      <c r="Q1833" s="235">
        <f>ROUND(E1833*P1833,2)</f>
        <v>0</v>
      </c>
      <c r="R1833" s="237"/>
      <c r="S1833" s="237" t="s">
        <v>313</v>
      </c>
      <c r="T1833" s="238" t="s">
        <v>303</v>
      </c>
      <c r="U1833" s="220">
        <v>0</v>
      </c>
      <c r="V1833" s="220">
        <f>ROUND(E1833*U1833,2)</f>
        <v>0</v>
      </c>
      <c r="W1833" s="220"/>
      <c r="X1833" s="220" t="s">
        <v>314</v>
      </c>
      <c r="Y1833" s="220" t="s">
        <v>305</v>
      </c>
      <c r="Z1833" s="210"/>
      <c r="AA1833" s="210"/>
      <c r="AB1833" s="210"/>
      <c r="AC1833" s="210"/>
      <c r="AD1833" s="210"/>
      <c r="AE1833" s="210"/>
      <c r="AF1833" s="210"/>
      <c r="AG1833" s="210" t="s">
        <v>315</v>
      </c>
      <c r="AH1833" s="210"/>
      <c r="AI1833" s="210"/>
      <c r="AJ1833" s="210"/>
      <c r="AK1833" s="210"/>
      <c r="AL1833" s="210"/>
      <c r="AM1833" s="210"/>
      <c r="AN1833" s="210"/>
      <c r="AO1833" s="210"/>
      <c r="AP1833" s="210"/>
      <c r="AQ1833" s="210"/>
      <c r="AR1833" s="210"/>
      <c r="AS1833" s="210"/>
      <c r="AT1833" s="210"/>
      <c r="AU1833" s="210"/>
      <c r="AV1833" s="210"/>
      <c r="AW1833" s="210"/>
      <c r="AX1833" s="210"/>
      <c r="AY1833" s="210"/>
      <c r="AZ1833" s="210"/>
      <c r="BA1833" s="210"/>
      <c r="BB1833" s="210"/>
      <c r="BC1833" s="210"/>
      <c r="BD1833" s="210"/>
      <c r="BE1833" s="210"/>
      <c r="BF1833" s="210"/>
      <c r="BG1833" s="210"/>
      <c r="BH1833" s="210"/>
    </row>
    <row r="1834" spans="1:60" outlineLevel="2" x14ac:dyDescent="0.2">
      <c r="A1834" s="217"/>
      <c r="B1834" s="218"/>
      <c r="C1834" s="251" t="s">
        <v>1637</v>
      </c>
      <c r="D1834" s="247"/>
      <c r="E1834" s="247"/>
      <c r="F1834" s="247"/>
      <c r="G1834" s="247"/>
      <c r="H1834" s="220"/>
      <c r="I1834" s="220"/>
      <c r="J1834" s="220"/>
      <c r="K1834" s="220"/>
      <c r="L1834" s="220"/>
      <c r="M1834" s="220"/>
      <c r="N1834" s="219"/>
      <c r="O1834" s="219"/>
      <c r="P1834" s="219"/>
      <c r="Q1834" s="219"/>
      <c r="R1834" s="220"/>
      <c r="S1834" s="220"/>
      <c r="T1834" s="220"/>
      <c r="U1834" s="220"/>
      <c r="V1834" s="220"/>
      <c r="W1834" s="220"/>
      <c r="X1834" s="220"/>
      <c r="Y1834" s="220"/>
      <c r="Z1834" s="210"/>
      <c r="AA1834" s="210"/>
      <c r="AB1834" s="210"/>
      <c r="AC1834" s="210"/>
      <c r="AD1834" s="210"/>
      <c r="AE1834" s="210"/>
      <c r="AF1834" s="210"/>
      <c r="AG1834" s="210" t="s">
        <v>317</v>
      </c>
      <c r="AH1834" s="210"/>
      <c r="AI1834" s="210"/>
      <c r="AJ1834" s="210"/>
      <c r="AK1834" s="210"/>
      <c r="AL1834" s="210"/>
      <c r="AM1834" s="210"/>
      <c r="AN1834" s="210"/>
      <c r="AO1834" s="210"/>
      <c r="AP1834" s="210"/>
      <c r="AQ1834" s="210"/>
      <c r="AR1834" s="210"/>
      <c r="AS1834" s="210"/>
      <c r="AT1834" s="210"/>
      <c r="AU1834" s="210"/>
      <c r="AV1834" s="210"/>
      <c r="AW1834" s="210"/>
      <c r="AX1834" s="210"/>
      <c r="AY1834" s="210"/>
      <c r="AZ1834" s="210"/>
      <c r="BA1834" s="210"/>
      <c r="BB1834" s="210"/>
      <c r="BC1834" s="210"/>
      <c r="BD1834" s="210"/>
      <c r="BE1834" s="210"/>
      <c r="BF1834" s="210"/>
      <c r="BG1834" s="210"/>
      <c r="BH1834" s="210"/>
    </row>
    <row r="1835" spans="1:60" outlineLevel="2" x14ac:dyDescent="0.2">
      <c r="A1835" s="217"/>
      <c r="B1835" s="218"/>
      <c r="C1835" s="265" t="s">
        <v>1773</v>
      </c>
      <c r="D1835" s="255"/>
      <c r="E1835" s="256">
        <v>1</v>
      </c>
      <c r="F1835" s="220"/>
      <c r="G1835" s="220"/>
      <c r="H1835" s="220"/>
      <c r="I1835" s="220"/>
      <c r="J1835" s="220"/>
      <c r="K1835" s="220"/>
      <c r="L1835" s="220"/>
      <c r="M1835" s="220"/>
      <c r="N1835" s="219"/>
      <c r="O1835" s="219"/>
      <c r="P1835" s="219"/>
      <c r="Q1835" s="219"/>
      <c r="R1835" s="220"/>
      <c r="S1835" s="220"/>
      <c r="T1835" s="220"/>
      <c r="U1835" s="220"/>
      <c r="V1835" s="220"/>
      <c r="W1835" s="220"/>
      <c r="X1835" s="220"/>
      <c r="Y1835" s="220"/>
      <c r="Z1835" s="210"/>
      <c r="AA1835" s="210"/>
      <c r="AB1835" s="210"/>
      <c r="AC1835" s="210"/>
      <c r="AD1835" s="210"/>
      <c r="AE1835" s="210"/>
      <c r="AF1835" s="210"/>
      <c r="AG1835" s="210" t="s">
        <v>356</v>
      </c>
      <c r="AH1835" s="210">
        <v>0</v>
      </c>
      <c r="AI1835" s="210"/>
      <c r="AJ1835" s="210"/>
      <c r="AK1835" s="210"/>
      <c r="AL1835" s="210"/>
      <c r="AM1835" s="210"/>
      <c r="AN1835" s="210"/>
      <c r="AO1835" s="210"/>
      <c r="AP1835" s="210"/>
      <c r="AQ1835" s="210"/>
      <c r="AR1835" s="210"/>
      <c r="AS1835" s="210"/>
      <c r="AT1835" s="210"/>
      <c r="AU1835" s="210"/>
      <c r="AV1835" s="210"/>
      <c r="AW1835" s="210"/>
      <c r="AX1835" s="210"/>
      <c r="AY1835" s="210"/>
      <c r="AZ1835" s="210"/>
      <c r="BA1835" s="210"/>
      <c r="BB1835" s="210"/>
      <c r="BC1835" s="210"/>
      <c r="BD1835" s="210"/>
      <c r="BE1835" s="210"/>
      <c r="BF1835" s="210"/>
      <c r="BG1835" s="210"/>
      <c r="BH1835" s="210"/>
    </row>
    <row r="1836" spans="1:60" outlineLevel="1" x14ac:dyDescent="0.2">
      <c r="A1836" s="232">
        <v>280</v>
      </c>
      <c r="B1836" s="233" t="s">
        <v>1774</v>
      </c>
      <c r="C1836" s="250" t="s">
        <v>1772</v>
      </c>
      <c r="D1836" s="234" t="s">
        <v>823</v>
      </c>
      <c r="E1836" s="235">
        <v>1</v>
      </c>
      <c r="F1836" s="236"/>
      <c r="G1836" s="237">
        <f>ROUND(E1836*F1836,2)</f>
        <v>0</v>
      </c>
      <c r="H1836" s="236"/>
      <c r="I1836" s="237">
        <f>ROUND(E1836*H1836,2)</f>
        <v>0</v>
      </c>
      <c r="J1836" s="236"/>
      <c r="K1836" s="237">
        <f>ROUND(E1836*J1836,2)</f>
        <v>0</v>
      </c>
      <c r="L1836" s="237">
        <v>21</v>
      </c>
      <c r="M1836" s="237">
        <f>G1836*(1+L1836/100)</f>
        <v>0</v>
      </c>
      <c r="N1836" s="235">
        <v>0</v>
      </c>
      <c r="O1836" s="235">
        <f>ROUND(E1836*N1836,2)</f>
        <v>0</v>
      </c>
      <c r="P1836" s="235">
        <v>0</v>
      </c>
      <c r="Q1836" s="235">
        <f>ROUND(E1836*P1836,2)</f>
        <v>0</v>
      </c>
      <c r="R1836" s="237"/>
      <c r="S1836" s="237" t="s">
        <v>313</v>
      </c>
      <c r="T1836" s="238" t="s">
        <v>303</v>
      </c>
      <c r="U1836" s="220">
        <v>0</v>
      </c>
      <c r="V1836" s="220">
        <f>ROUND(E1836*U1836,2)</f>
        <v>0</v>
      </c>
      <c r="W1836" s="220"/>
      <c r="X1836" s="220" t="s">
        <v>314</v>
      </c>
      <c r="Y1836" s="220" t="s">
        <v>305</v>
      </c>
      <c r="Z1836" s="210"/>
      <c r="AA1836" s="210"/>
      <c r="AB1836" s="210"/>
      <c r="AC1836" s="210"/>
      <c r="AD1836" s="210"/>
      <c r="AE1836" s="210"/>
      <c r="AF1836" s="210"/>
      <c r="AG1836" s="210" t="s">
        <v>315</v>
      </c>
      <c r="AH1836" s="210"/>
      <c r="AI1836" s="210"/>
      <c r="AJ1836" s="210"/>
      <c r="AK1836" s="210"/>
      <c r="AL1836" s="210"/>
      <c r="AM1836" s="210"/>
      <c r="AN1836" s="210"/>
      <c r="AO1836" s="210"/>
      <c r="AP1836" s="210"/>
      <c r="AQ1836" s="210"/>
      <c r="AR1836" s="210"/>
      <c r="AS1836" s="210"/>
      <c r="AT1836" s="210"/>
      <c r="AU1836" s="210"/>
      <c r="AV1836" s="210"/>
      <c r="AW1836" s="210"/>
      <c r="AX1836" s="210"/>
      <c r="AY1836" s="210"/>
      <c r="AZ1836" s="210"/>
      <c r="BA1836" s="210"/>
      <c r="BB1836" s="210"/>
      <c r="BC1836" s="210"/>
      <c r="BD1836" s="210"/>
      <c r="BE1836" s="210"/>
      <c r="BF1836" s="210"/>
      <c r="BG1836" s="210"/>
      <c r="BH1836" s="210"/>
    </row>
    <row r="1837" spans="1:60" outlineLevel="2" x14ac:dyDescent="0.2">
      <c r="A1837" s="217"/>
      <c r="B1837" s="218"/>
      <c r="C1837" s="251" t="s">
        <v>1637</v>
      </c>
      <c r="D1837" s="247"/>
      <c r="E1837" s="247"/>
      <c r="F1837" s="247"/>
      <c r="G1837" s="247"/>
      <c r="H1837" s="220"/>
      <c r="I1837" s="220"/>
      <c r="J1837" s="220"/>
      <c r="K1837" s="220"/>
      <c r="L1837" s="220"/>
      <c r="M1837" s="220"/>
      <c r="N1837" s="219"/>
      <c r="O1837" s="219"/>
      <c r="P1837" s="219"/>
      <c r="Q1837" s="219"/>
      <c r="R1837" s="220"/>
      <c r="S1837" s="220"/>
      <c r="T1837" s="220"/>
      <c r="U1837" s="220"/>
      <c r="V1837" s="220"/>
      <c r="W1837" s="220"/>
      <c r="X1837" s="220"/>
      <c r="Y1837" s="220"/>
      <c r="Z1837" s="210"/>
      <c r="AA1837" s="210"/>
      <c r="AB1837" s="210"/>
      <c r="AC1837" s="210"/>
      <c r="AD1837" s="210"/>
      <c r="AE1837" s="210"/>
      <c r="AF1837" s="210"/>
      <c r="AG1837" s="210" t="s">
        <v>317</v>
      </c>
      <c r="AH1837" s="210"/>
      <c r="AI1837" s="210"/>
      <c r="AJ1837" s="210"/>
      <c r="AK1837" s="210"/>
      <c r="AL1837" s="210"/>
      <c r="AM1837" s="210"/>
      <c r="AN1837" s="210"/>
      <c r="AO1837" s="210"/>
      <c r="AP1837" s="210"/>
      <c r="AQ1837" s="210"/>
      <c r="AR1837" s="210"/>
      <c r="AS1837" s="210"/>
      <c r="AT1837" s="210"/>
      <c r="AU1837" s="210"/>
      <c r="AV1837" s="210"/>
      <c r="AW1837" s="210"/>
      <c r="AX1837" s="210"/>
      <c r="AY1837" s="210"/>
      <c r="AZ1837" s="210"/>
      <c r="BA1837" s="210"/>
      <c r="BB1837" s="210"/>
      <c r="BC1837" s="210"/>
      <c r="BD1837" s="210"/>
      <c r="BE1837" s="210"/>
      <c r="BF1837" s="210"/>
      <c r="BG1837" s="210"/>
      <c r="BH1837" s="210"/>
    </row>
    <row r="1838" spans="1:60" outlineLevel="2" x14ac:dyDescent="0.2">
      <c r="A1838" s="217"/>
      <c r="B1838" s="218"/>
      <c r="C1838" s="265" t="s">
        <v>1775</v>
      </c>
      <c r="D1838" s="255"/>
      <c r="E1838" s="256">
        <v>1</v>
      </c>
      <c r="F1838" s="220"/>
      <c r="G1838" s="220"/>
      <c r="H1838" s="220"/>
      <c r="I1838" s="220"/>
      <c r="J1838" s="220"/>
      <c r="K1838" s="220"/>
      <c r="L1838" s="220"/>
      <c r="M1838" s="220"/>
      <c r="N1838" s="219"/>
      <c r="O1838" s="219"/>
      <c r="P1838" s="219"/>
      <c r="Q1838" s="219"/>
      <c r="R1838" s="220"/>
      <c r="S1838" s="220"/>
      <c r="T1838" s="220"/>
      <c r="U1838" s="220"/>
      <c r="V1838" s="220"/>
      <c r="W1838" s="220"/>
      <c r="X1838" s="220"/>
      <c r="Y1838" s="220"/>
      <c r="Z1838" s="210"/>
      <c r="AA1838" s="210"/>
      <c r="AB1838" s="210"/>
      <c r="AC1838" s="210"/>
      <c r="AD1838" s="210"/>
      <c r="AE1838" s="210"/>
      <c r="AF1838" s="210"/>
      <c r="AG1838" s="210" t="s">
        <v>356</v>
      </c>
      <c r="AH1838" s="210">
        <v>0</v>
      </c>
      <c r="AI1838" s="210"/>
      <c r="AJ1838" s="210"/>
      <c r="AK1838" s="210"/>
      <c r="AL1838" s="210"/>
      <c r="AM1838" s="210"/>
      <c r="AN1838" s="210"/>
      <c r="AO1838" s="210"/>
      <c r="AP1838" s="210"/>
      <c r="AQ1838" s="210"/>
      <c r="AR1838" s="210"/>
      <c r="AS1838" s="210"/>
      <c r="AT1838" s="210"/>
      <c r="AU1838" s="210"/>
      <c r="AV1838" s="210"/>
      <c r="AW1838" s="210"/>
      <c r="AX1838" s="210"/>
      <c r="AY1838" s="210"/>
      <c r="AZ1838" s="210"/>
      <c r="BA1838" s="210"/>
      <c r="BB1838" s="210"/>
      <c r="BC1838" s="210"/>
      <c r="BD1838" s="210"/>
      <c r="BE1838" s="210"/>
      <c r="BF1838" s="210"/>
      <c r="BG1838" s="210"/>
      <c r="BH1838" s="210"/>
    </row>
    <row r="1839" spans="1:60" outlineLevel="1" x14ac:dyDescent="0.2">
      <c r="A1839" s="232">
        <v>281</v>
      </c>
      <c r="B1839" s="233" t="s">
        <v>1776</v>
      </c>
      <c r="C1839" s="250" t="s">
        <v>1772</v>
      </c>
      <c r="D1839" s="234" t="s">
        <v>823</v>
      </c>
      <c r="E1839" s="235">
        <v>1</v>
      </c>
      <c r="F1839" s="236"/>
      <c r="G1839" s="237">
        <f>ROUND(E1839*F1839,2)</f>
        <v>0</v>
      </c>
      <c r="H1839" s="236"/>
      <c r="I1839" s="237">
        <f>ROUND(E1839*H1839,2)</f>
        <v>0</v>
      </c>
      <c r="J1839" s="236"/>
      <c r="K1839" s="237">
        <f>ROUND(E1839*J1839,2)</f>
        <v>0</v>
      </c>
      <c r="L1839" s="237">
        <v>21</v>
      </c>
      <c r="M1839" s="237">
        <f>G1839*(1+L1839/100)</f>
        <v>0</v>
      </c>
      <c r="N1839" s="235">
        <v>0</v>
      </c>
      <c r="O1839" s="235">
        <f>ROUND(E1839*N1839,2)</f>
        <v>0</v>
      </c>
      <c r="P1839" s="235">
        <v>0</v>
      </c>
      <c r="Q1839" s="235">
        <f>ROUND(E1839*P1839,2)</f>
        <v>0</v>
      </c>
      <c r="R1839" s="237"/>
      <c r="S1839" s="237" t="s">
        <v>313</v>
      </c>
      <c r="T1839" s="238" t="s">
        <v>303</v>
      </c>
      <c r="U1839" s="220">
        <v>0</v>
      </c>
      <c r="V1839" s="220">
        <f>ROUND(E1839*U1839,2)</f>
        <v>0</v>
      </c>
      <c r="W1839" s="220"/>
      <c r="X1839" s="220" t="s">
        <v>314</v>
      </c>
      <c r="Y1839" s="220" t="s">
        <v>305</v>
      </c>
      <c r="Z1839" s="210"/>
      <c r="AA1839" s="210"/>
      <c r="AB1839" s="210"/>
      <c r="AC1839" s="210"/>
      <c r="AD1839" s="210"/>
      <c r="AE1839" s="210"/>
      <c r="AF1839" s="210"/>
      <c r="AG1839" s="210" t="s">
        <v>315</v>
      </c>
      <c r="AH1839" s="210"/>
      <c r="AI1839" s="210"/>
      <c r="AJ1839" s="210"/>
      <c r="AK1839" s="210"/>
      <c r="AL1839" s="210"/>
      <c r="AM1839" s="210"/>
      <c r="AN1839" s="210"/>
      <c r="AO1839" s="210"/>
      <c r="AP1839" s="210"/>
      <c r="AQ1839" s="210"/>
      <c r="AR1839" s="210"/>
      <c r="AS1839" s="210"/>
      <c r="AT1839" s="210"/>
      <c r="AU1839" s="210"/>
      <c r="AV1839" s="210"/>
      <c r="AW1839" s="210"/>
      <c r="AX1839" s="210"/>
      <c r="AY1839" s="210"/>
      <c r="AZ1839" s="210"/>
      <c r="BA1839" s="210"/>
      <c r="BB1839" s="210"/>
      <c r="BC1839" s="210"/>
      <c r="BD1839" s="210"/>
      <c r="BE1839" s="210"/>
      <c r="BF1839" s="210"/>
      <c r="BG1839" s="210"/>
      <c r="BH1839" s="210"/>
    </row>
    <row r="1840" spans="1:60" outlineLevel="2" x14ac:dyDescent="0.2">
      <c r="A1840" s="217"/>
      <c r="B1840" s="218"/>
      <c r="C1840" s="251" t="s">
        <v>1637</v>
      </c>
      <c r="D1840" s="247"/>
      <c r="E1840" s="247"/>
      <c r="F1840" s="247"/>
      <c r="G1840" s="247"/>
      <c r="H1840" s="220"/>
      <c r="I1840" s="220"/>
      <c r="J1840" s="220"/>
      <c r="K1840" s="220"/>
      <c r="L1840" s="220"/>
      <c r="M1840" s="220"/>
      <c r="N1840" s="219"/>
      <c r="O1840" s="219"/>
      <c r="P1840" s="219"/>
      <c r="Q1840" s="219"/>
      <c r="R1840" s="220"/>
      <c r="S1840" s="220"/>
      <c r="T1840" s="220"/>
      <c r="U1840" s="220"/>
      <c r="V1840" s="220"/>
      <c r="W1840" s="220"/>
      <c r="X1840" s="220"/>
      <c r="Y1840" s="220"/>
      <c r="Z1840" s="210"/>
      <c r="AA1840" s="210"/>
      <c r="AB1840" s="210"/>
      <c r="AC1840" s="210"/>
      <c r="AD1840" s="210"/>
      <c r="AE1840" s="210"/>
      <c r="AF1840" s="210"/>
      <c r="AG1840" s="210" t="s">
        <v>317</v>
      </c>
      <c r="AH1840" s="210"/>
      <c r="AI1840" s="210"/>
      <c r="AJ1840" s="210"/>
      <c r="AK1840" s="210"/>
      <c r="AL1840" s="210"/>
      <c r="AM1840" s="210"/>
      <c r="AN1840" s="210"/>
      <c r="AO1840" s="210"/>
      <c r="AP1840" s="210"/>
      <c r="AQ1840" s="210"/>
      <c r="AR1840" s="210"/>
      <c r="AS1840" s="210"/>
      <c r="AT1840" s="210"/>
      <c r="AU1840" s="210"/>
      <c r="AV1840" s="210"/>
      <c r="AW1840" s="210"/>
      <c r="AX1840" s="210"/>
      <c r="AY1840" s="210"/>
      <c r="AZ1840" s="210"/>
      <c r="BA1840" s="210"/>
      <c r="BB1840" s="210"/>
      <c r="BC1840" s="210"/>
      <c r="BD1840" s="210"/>
      <c r="BE1840" s="210"/>
      <c r="BF1840" s="210"/>
      <c r="BG1840" s="210"/>
      <c r="BH1840" s="210"/>
    </row>
    <row r="1841" spans="1:60" outlineLevel="2" x14ac:dyDescent="0.2">
      <c r="A1841" s="217"/>
      <c r="B1841" s="218"/>
      <c r="C1841" s="265" t="s">
        <v>1777</v>
      </c>
      <c r="D1841" s="255"/>
      <c r="E1841" s="256">
        <v>1</v>
      </c>
      <c r="F1841" s="220"/>
      <c r="G1841" s="220"/>
      <c r="H1841" s="220"/>
      <c r="I1841" s="220"/>
      <c r="J1841" s="220"/>
      <c r="K1841" s="220"/>
      <c r="L1841" s="220"/>
      <c r="M1841" s="220"/>
      <c r="N1841" s="219"/>
      <c r="O1841" s="219"/>
      <c r="P1841" s="219"/>
      <c r="Q1841" s="219"/>
      <c r="R1841" s="220"/>
      <c r="S1841" s="220"/>
      <c r="T1841" s="220"/>
      <c r="U1841" s="220"/>
      <c r="V1841" s="220"/>
      <c r="W1841" s="220"/>
      <c r="X1841" s="220"/>
      <c r="Y1841" s="220"/>
      <c r="Z1841" s="210"/>
      <c r="AA1841" s="210"/>
      <c r="AB1841" s="210"/>
      <c r="AC1841" s="210"/>
      <c r="AD1841" s="210"/>
      <c r="AE1841" s="210"/>
      <c r="AF1841" s="210"/>
      <c r="AG1841" s="210" t="s">
        <v>356</v>
      </c>
      <c r="AH1841" s="210">
        <v>0</v>
      </c>
      <c r="AI1841" s="210"/>
      <c r="AJ1841" s="210"/>
      <c r="AK1841" s="210"/>
      <c r="AL1841" s="210"/>
      <c r="AM1841" s="210"/>
      <c r="AN1841" s="210"/>
      <c r="AO1841" s="210"/>
      <c r="AP1841" s="210"/>
      <c r="AQ1841" s="210"/>
      <c r="AR1841" s="210"/>
      <c r="AS1841" s="210"/>
      <c r="AT1841" s="210"/>
      <c r="AU1841" s="210"/>
      <c r="AV1841" s="210"/>
      <c r="AW1841" s="210"/>
      <c r="AX1841" s="210"/>
      <c r="AY1841" s="210"/>
      <c r="AZ1841" s="210"/>
      <c r="BA1841" s="210"/>
      <c r="BB1841" s="210"/>
      <c r="BC1841" s="210"/>
      <c r="BD1841" s="210"/>
      <c r="BE1841" s="210"/>
      <c r="BF1841" s="210"/>
      <c r="BG1841" s="210"/>
      <c r="BH1841" s="210"/>
    </row>
    <row r="1842" spans="1:60" outlineLevel="1" x14ac:dyDescent="0.2">
      <c r="A1842" s="232">
        <v>282</v>
      </c>
      <c r="B1842" s="233" t="s">
        <v>1778</v>
      </c>
      <c r="C1842" s="250" t="s">
        <v>1779</v>
      </c>
      <c r="D1842" s="234" t="s">
        <v>823</v>
      </c>
      <c r="E1842" s="235">
        <v>1</v>
      </c>
      <c r="F1842" s="236"/>
      <c r="G1842" s="237">
        <f>ROUND(E1842*F1842,2)</f>
        <v>0</v>
      </c>
      <c r="H1842" s="236"/>
      <c r="I1842" s="237">
        <f>ROUND(E1842*H1842,2)</f>
        <v>0</v>
      </c>
      <c r="J1842" s="236"/>
      <c r="K1842" s="237">
        <f>ROUND(E1842*J1842,2)</f>
        <v>0</v>
      </c>
      <c r="L1842" s="237">
        <v>21</v>
      </c>
      <c r="M1842" s="237">
        <f>G1842*(1+L1842/100)</f>
        <v>0</v>
      </c>
      <c r="N1842" s="235">
        <v>0</v>
      </c>
      <c r="O1842" s="235">
        <f>ROUND(E1842*N1842,2)</f>
        <v>0</v>
      </c>
      <c r="P1842" s="235">
        <v>0</v>
      </c>
      <c r="Q1842" s="235">
        <f>ROUND(E1842*P1842,2)</f>
        <v>0</v>
      </c>
      <c r="R1842" s="237"/>
      <c r="S1842" s="237" t="s">
        <v>313</v>
      </c>
      <c r="T1842" s="238" t="s">
        <v>303</v>
      </c>
      <c r="U1842" s="220">
        <v>0</v>
      </c>
      <c r="V1842" s="220">
        <f>ROUND(E1842*U1842,2)</f>
        <v>0</v>
      </c>
      <c r="W1842" s="220"/>
      <c r="X1842" s="220" t="s">
        <v>314</v>
      </c>
      <c r="Y1842" s="220" t="s">
        <v>305</v>
      </c>
      <c r="Z1842" s="210"/>
      <c r="AA1842" s="210"/>
      <c r="AB1842" s="210"/>
      <c r="AC1842" s="210"/>
      <c r="AD1842" s="210"/>
      <c r="AE1842" s="210"/>
      <c r="AF1842" s="210"/>
      <c r="AG1842" s="210" t="s">
        <v>315</v>
      </c>
      <c r="AH1842" s="210"/>
      <c r="AI1842" s="210"/>
      <c r="AJ1842" s="210"/>
      <c r="AK1842" s="210"/>
      <c r="AL1842" s="210"/>
      <c r="AM1842" s="210"/>
      <c r="AN1842" s="210"/>
      <c r="AO1842" s="210"/>
      <c r="AP1842" s="210"/>
      <c r="AQ1842" s="210"/>
      <c r="AR1842" s="210"/>
      <c r="AS1842" s="210"/>
      <c r="AT1842" s="210"/>
      <c r="AU1842" s="210"/>
      <c r="AV1842" s="210"/>
      <c r="AW1842" s="210"/>
      <c r="AX1842" s="210"/>
      <c r="AY1842" s="210"/>
      <c r="AZ1842" s="210"/>
      <c r="BA1842" s="210"/>
      <c r="BB1842" s="210"/>
      <c r="BC1842" s="210"/>
      <c r="BD1842" s="210"/>
      <c r="BE1842" s="210"/>
      <c r="BF1842" s="210"/>
      <c r="BG1842" s="210"/>
      <c r="BH1842" s="210"/>
    </row>
    <row r="1843" spans="1:60" outlineLevel="2" x14ac:dyDescent="0.2">
      <c r="A1843" s="217"/>
      <c r="B1843" s="218"/>
      <c r="C1843" s="251" t="s">
        <v>1637</v>
      </c>
      <c r="D1843" s="247"/>
      <c r="E1843" s="247"/>
      <c r="F1843" s="247"/>
      <c r="G1843" s="247"/>
      <c r="H1843" s="220"/>
      <c r="I1843" s="220"/>
      <c r="J1843" s="220"/>
      <c r="K1843" s="220"/>
      <c r="L1843" s="220"/>
      <c r="M1843" s="220"/>
      <c r="N1843" s="219"/>
      <c r="O1843" s="219"/>
      <c r="P1843" s="219"/>
      <c r="Q1843" s="219"/>
      <c r="R1843" s="220"/>
      <c r="S1843" s="220"/>
      <c r="T1843" s="220"/>
      <c r="U1843" s="220"/>
      <c r="V1843" s="220"/>
      <c r="W1843" s="220"/>
      <c r="X1843" s="220"/>
      <c r="Y1843" s="220"/>
      <c r="Z1843" s="210"/>
      <c r="AA1843" s="210"/>
      <c r="AB1843" s="210"/>
      <c r="AC1843" s="210"/>
      <c r="AD1843" s="210"/>
      <c r="AE1843" s="210"/>
      <c r="AF1843" s="210"/>
      <c r="AG1843" s="210" t="s">
        <v>317</v>
      </c>
      <c r="AH1843" s="210"/>
      <c r="AI1843" s="210"/>
      <c r="AJ1843" s="210"/>
      <c r="AK1843" s="210"/>
      <c r="AL1843" s="210"/>
      <c r="AM1843" s="210"/>
      <c r="AN1843" s="210"/>
      <c r="AO1843" s="210"/>
      <c r="AP1843" s="210"/>
      <c r="AQ1843" s="210"/>
      <c r="AR1843" s="210"/>
      <c r="AS1843" s="210"/>
      <c r="AT1843" s="210"/>
      <c r="AU1843" s="210"/>
      <c r="AV1843" s="210"/>
      <c r="AW1843" s="210"/>
      <c r="AX1843" s="210"/>
      <c r="AY1843" s="210"/>
      <c r="AZ1843" s="210"/>
      <c r="BA1843" s="210"/>
      <c r="BB1843" s="210"/>
      <c r="BC1843" s="210"/>
      <c r="BD1843" s="210"/>
      <c r="BE1843" s="210"/>
      <c r="BF1843" s="210"/>
      <c r="BG1843" s="210"/>
      <c r="BH1843" s="210"/>
    </row>
    <row r="1844" spans="1:60" outlineLevel="2" x14ac:dyDescent="0.2">
      <c r="A1844" s="217"/>
      <c r="B1844" s="218"/>
      <c r="C1844" s="265" t="s">
        <v>1780</v>
      </c>
      <c r="D1844" s="255"/>
      <c r="E1844" s="256">
        <v>1</v>
      </c>
      <c r="F1844" s="220"/>
      <c r="G1844" s="220"/>
      <c r="H1844" s="220"/>
      <c r="I1844" s="220"/>
      <c r="J1844" s="220"/>
      <c r="K1844" s="220"/>
      <c r="L1844" s="220"/>
      <c r="M1844" s="220"/>
      <c r="N1844" s="219"/>
      <c r="O1844" s="219"/>
      <c r="P1844" s="219"/>
      <c r="Q1844" s="219"/>
      <c r="R1844" s="220"/>
      <c r="S1844" s="220"/>
      <c r="T1844" s="220"/>
      <c r="U1844" s="220"/>
      <c r="V1844" s="220"/>
      <c r="W1844" s="220"/>
      <c r="X1844" s="220"/>
      <c r="Y1844" s="220"/>
      <c r="Z1844" s="210"/>
      <c r="AA1844" s="210"/>
      <c r="AB1844" s="210"/>
      <c r="AC1844" s="210"/>
      <c r="AD1844" s="210"/>
      <c r="AE1844" s="210"/>
      <c r="AF1844" s="210"/>
      <c r="AG1844" s="210" t="s">
        <v>356</v>
      </c>
      <c r="AH1844" s="210">
        <v>0</v>
      </c>
      <c r="AI1844" s="210"/>
      <c r="AJ1844" s="210"/>
      <c r="AK1844" s="210"/>
      <c r="AL1844" s="210"/>
      <c r="AM1844" s="210"/>
      <c r="AN1844" s="210"/>
      <c r="AO1844" s="210"/>
      <c r="AP1844" s="210"/>
      <c r="AQ1844" s="210"/>
      <c r="AR1844" s="210"/>
      <c r="AS1844" s="210"/>
      <c r="AT1844" s="210"/>
      <c r="AU1844" s="210"/>
      <c r="AV1844" s="210"/>
      <c r="AW1844" s="210"/>
      <c r="AX1844" s="210"/>
      <c r="AY1844" s="210"/>
      <c r="AZ1844" s="210"/>
      <c r="BA1844" s="210"/>
      <c r="BB1844" s="210"/>
      <c r="BC1844" s="210"/>
      <c r="BD1844" s="210"/>
      <c r="BE1844" s="210"/>
      <c r="BF1844" s="210"/>
      <c r="BG1844" s="210"/>
      <c r="BH1844" s="210"/>
    </row>
    <row r="1845" spans="1:60" outlineLevel="1" x14ac:dyDescent="0.2">
      <c r="A1845" s="232">
        <v>283</v>
      </c>
      <c r="B1845" s="233" t="s">
        <v>1781</v>
      </c>
      <c r="C1845" s="250" t="s">
        <v>1779</v>
      </c>
      <c r="D1845" s="234" t="s">
        <v>823</v>
      </c>
      <c r="E1845" s="235">
        <v>1</v>
      </c>
      <c r="F1845" s="236"/>
      <c r="G1845" s="237">
        <f>ROUND(E1845*F1845,2)</f>
        <v>0</v>
      </c>
      <c r="H1845" s="236"/>
      <c r="I1845" s="237">
        <f>ROUND(E1845*H1845,2)</f>
        <v>0</v>
      </c>
      <c r="J1845" s="236"/>
      <c r="K1845" s="237">
        <f>ROUND(E1845*J1845,2)</f>
        <v>0</v>
      </c>
      <c r="L1845" s="237">
        <v>21</v>
      </c>
      <c r="M1845" s="237">
        <f>G1845*(1+L1845/100)</f>
        <v>0</v>
      </c>
      <c r="N1845" s="235">
        <v>0</v>
      </c>
      <c r="O1845" s="235">
        <f>ROUND(E1845*N1845,2)</f>
        <v>0</v>
      </c>
      <c r="P1845" s="235">
        <v>0</v>
      </c>
      <c r="Q1845" s="235">
        <f>ROUND(E1845*P1845,2)</f>
        <v>0</v>
      </c>
      <c r="R1845" s="237"/>
      <c r="S1845" s="237" t="s">
        <v>313</v>
      </c>
      <c r="T1845" s="238" t="s">
        <v>303</v>
      </c>
      <c r="U1845" s="220">
        <v>0</v>
      </c>
      <c r="V1845" s="220">
        <f>ROUND(E1845*U1845,2)</f>
        <v>0</v>
      </c>
      <c r="W1845" s="220"/>
      <c r="X1845" s="220" t="s">
        <v>314</v>
      </c>
      <c r="Y1845" s="220" t="s">
        <v>305</v>
      </c>
      <c r="Z1845" s="210"/>
      <c r="AA1845" s="210"/>
      <c r="AB1845" s="210"/>
      <c r="AC1845" s="210"/>
      <c r="AD1845" s="210"/>
      <c r="AE1845" s="210"/>
      <c r="AF1845" s="210"/>
      <c r="AG1845" s="210" t="s">
        <v>315</v>
      </c>
      <c r="AH1845" s="210"/>
      <c r="AI1845" s="210"/>
      <c r="AJ1845" s="210"/>
      <c r="AK1845" s="210"/>
      <c r="AL1845" s="210"/>
      <c r="AM1845" s="210"/>
      <c r="AN1845" s="210"/>
      <c r="AO1845" s="210"/>
      <c r="AP1845" s="210"/>
      <c r="AQ1845" s="210"/>
      <c r="AR1845" s="210"/>
      <c r="AS1845" s="210"/>
      <c r="AT1845" s="210"/>
      <c r="AU1845" s="210"/>
      <c r="AV1845" s="210"/>
      <c r="AW1845" s="210"/>
      <c r="AX1845" s="210"/>
      <c r="AY1845" s="210"/>
      <c r="AZ1845" s="210"/>
      <c r="BA1845" s="210"/>
      <c r="BB1845" s="210"/>
      <c r="BC1845" s="210"/>
      <c r="BD1845" s="210"/>
      <c r="BE1845" s="210"/>
      <c r="BF1845" s="210"/>
      <c r="BG1845" s="210"/>
      <c r="BH1845" s="210"/>
    </row>
    <row r="1846" spans="1:60" outlineLevel="2" x14ac:dyDescent="0.2">
      <c r="A1846" s="217"/>
      <c r="B1846" s="218"/>
      <c r="C1846" s="251" t="s">
        <v>1637</v>
      </c>
      <c r="D1846" s="247"/>
      <c r="E1846" s="247"/>
      <c r="F1846" s="247"/>
      <c r="G1846" s="247"/>
      <c r="H1846" s="220"/>
      <c r="I1846" s="220"/>
      <c r="J1846" s="220"/>
      <c r="K1846" s="220"/>
      <c r="L1846" s="220"/>
      <c r="M1846" s="220"/>
      <c r="N1846" s="219"/>
      <c r="O1846" s="219"/>
      <c r="P1846" s="219"/>
      <c r="Q1846" s="219"/>
      <c r="R1846" s="220"/>
      <c r="S1846" s="220"/>
      <c r="T1846" s="220"/>
      <c r="U1846" s="220"/>
      <c r="V1846" s="220"/>
      <c r="W1846" s="220"/>
      <c r="X1846" s="220"/>
      <c r="Y1846" s="220"/>
      <c r="Z1846" s="210"/>
      <c r="AA1846" s="210"/>
      <c r="AB1846" s="210"/>
      <c r="AC1846" s="210"/>
      <c r="AD1846" s="210"/>
      <c r="AE1846" s="210"/>
      <c r="AF1846" s="210"/>
      <c r="AG1846" s="210" t="s">
        <v>317</v>
      </c>
      <c r="AH1846" s="210"/>
      <c r="AI1846" s="210"/>
      <c r="AJ1846" s="210"/>
      <c r="AK1846" s="210"/>
      <c r="AL1846" s="210"/>
      <c r="AM1846" s="210"/>
      <c r="AN1846" s="210"/>
      <c r="AO1846" s="210"/>
      <c r="AP1846" s="210"/>
      <c r="AQ1846" s="210"/>
      <c r="AR1846" s="210"/>
      <c r="AS1846" s="210"/>
      <c r="AT1846" s="210"/>
      <c r="AU1846" s="210"/>
      <c r="AV1846" s="210"/>
      <c r="AW1846" s="210"/>
      <c r="AX1846" s="210"/>
      <c r="AY1846" s="210"/>
      <c r="AZ1846" s="210"/>
      <c r="BA1846" s="210"/>
      <c r="BB1846" s="210"/>
      <c r="BC1846" s="210"/>
      <c r="BD1846" s="210"/>
      <c r="BE1846" s="210"/>
      <c r="BF1846" s="210"/>
      <c r="BG1846" s="210"/>
      <c r="BH1846" s="210"/>
    </row>
    <row r="1847" spans="1:60" outlineLevel="2" x14ac:dyDescent="0.2">
      <c r="A1847" s="217"/>
      <c r="B1847" s="218"/>
      <c r="C1847" s="265" t="s">
        <v>1782</v>
      </c>
      <c r="D1847" s="255"/>
      <c r="E1847" s="256">
        <v>1</v>
      </c>
      <c r="F1847" s="220"/>
      <c r="G1847" s="220"/>
      <c r="H1847" s="220"/>
      <c r="I1847" s="220"/>
      <c r="J1847" s="220"/>
      <c r="K1847" s="220"/>
      <c r="L1847" s="220"/>
      <c r="M1847" s="220"/>
      <c r="N1847" s="219"/>
      <c r="O1847" s="219"/>
      <c r="P1847" s="219"/>
      <c r="Q1847" s="219"/>
      <c r="R1847" s="220"/>
      <c r="S1847" s="220"/>
      <c r="T1847" s="220"/>
      <c r="U1847" s="220"/>
      <c r="V1847" s="220"/>
      <c r="W1847" s="220"/>
      <c r="X1847" s="220"/>
      <c r="Y1847" s="220"/>
      <c r="Z1847" s="210"/>
      <c r="AA1847" s="210"/>
      <c r="AB1847" s="210"/>
      <c r="AC1847" s="210"/>
      <c r="AD1847" s="210"/>
      <c r="AE1847" s="210"/>
      <c r="AF1847" s="210"/>
      <c r="AG1847" s="210" t="s">
        <v>356</v>
      </c>
      <c r="AH1847" s="210">
        <v>0</v>
      </c>
      <c r="AI1847" s="210"/>
      <c r="AJ1847" s="210"/>
      <c r="AK1847" s="210"/>
      <c r="AL1847" s="210"/>
      <c r="AM1847" s="210"/>
      <c r="AN1847" s="210"/>
      <c r="AO1847" s="210"/>
      <c r="AP1847" s="210"/>
      <c r="AQ1847" s="210"/>
      <c r="AR1847" s="210"/>
      <c r="AS1847" s="210"/>
      <c r="AT1847" s="210"/>
      <c r="AU1847" s="210"/>
      <c r="AV1847" s="210"/>
      <c r="AW1847" s="210"/>
      <c r="AX1847" s="210"/>
      <c r="AY1847" s="210"/>
      <c r="AZ1847" s="210"/>
      <c r="BA1847" s="210"/>
      <c r="BB1847" s="210"/>
      <c r="BC1847" s="210"/>
      <c r="BD1847" s="210"/>
      <c r="BE1847" s="210"/>
      <c r="BF1847" s="210"/>
      <c r="BG1847" s="210"/>
      <c r="BH1847" s="210"/>
    </row>
    <row r="1848" spans="1:60" outlineLevel="1" x14ac:dyDescent="0.2">
      <c r="A1848" s="232">
        <v>284</v>
      </c>
      <c r="B1848" s="233" t="s">
        <v>1783</v>
      </c>
      <c r="C1848" s="250" t="s">
        <v>1779</v>
      </c>
      <c r="D1848" s="234" t="s">
        <v>823</v>
      </c>
      <c r="E1848" s="235">
        <v>4</v>
      </c>
      <c r="F1848" s="236"/>
      <c r="G1848" s="237">
        <f>ROUND(E1848*F1848,2)</f>
        <v>0</v>
      </c>
      <c r="H1848" s="236"/>
      <c r="I1848" s="237">
        <f>ROUND(E1848*H1848,2)</f>
        <v>0</v>
      </c>
      <c r="J1848" s="236"/>
      <c r="K1848" s="237">
        <f>ROUND(E1848*J1848,2)</f>
        <v>0</v>
      </c>
      <c r="L1848" s="237">
        <v>21</v>
      </c>
      <c r="M1848" s="237">
        <f>G1848*(1+L1848/100)</f>
        <v>0</v>
      </c>
      <c r="N1848" s="235">
        <v>0</v>
      </c>
      <c r="O1848" s="235">
        <f>ROUND(E1848*N1848,2)</f>
        <v>0</v>
      </c>
      <c r="P1848" s="235">
        <v>0</v>
      </c>
      <c r="Q1848" s="235">
        <f>ROUND(E1848*P1848,2)</f>
        <v>0</v>
      </c>
      <c r="R1848" s="237"/>
      <c r="S1848" s="237" t="s">
        <v>313</v>
      </c>
      <c r="T1848" s="238" t="s">
        <v>303</v>
      </c>
      <c r="U1848" s="220">
        <v>0</v>
      </c>
      <c r="V1848" s="220">
        <f>ROUND(E1848*U1848,2)</f>
        <v>0</v>
      </c>
      <c r="W1848" s="220"/>
      <c r="X1848" s="220" t="s">
        <v>314</v>
      </c>
      <c r="Y1848" s="220" t="s">
        <v>305</v>
      </c>
      <c r="Z1848" s="210"/>
      <c r="AA1848" s="210"/>
      <c r="AB1848" s="210"/>
      <c r="AC1848" s="210"/>
      <c r="AD1848" s="210"/>
      <c r="AE1848" s="210"/>
      <c r="AF1848" s="210"/>
      <c r="AG1848" s="210" t="s">
        <v>315</v>
      </c>
      <c r="AH1848" s="210"/>
      <c r="AI1848" s="210"/>
      <c r="AJ1848" s="210"/>
      <c r="AK1848" s="210"/>
      <c r="AL1848" s="210"/>
      <c r="AM1848" s="210"/>
      <c r="AN1848" s="210"/>
      <c r="AO1848" s="210"/>
      <c r="AP1848" s="210"/>
      <c r="AQ1848" s="210"/>
      <c r="AR1848" s="210"/>
      <c r="AS1848" s="210"/>
      <c r="AT1848" s="210"/>
      <c r="AU1848" s="210"/>
      <c r="AV1848" s="210"/>
      <c r="AW1848" s="210"/>
      <c r="AX1848" s="210"/>
      <c r="AY1848" s="210"/>
      <c r="AZ1848" s="210"/>
      <c r="BA1848" s="210"/>
      <c r="BB1848" s="210"/>
      <c r="BC1848" s="210"/>
      <c r="BD1848" s="210"/>
      <c r="BE1848" s="210"/>
      <c r="BF1848" s="210"/>
      <c r="BG1848" s="210"/>
      <c r="BH1848" s="210"/>
    </row>
    <row r="1849" spans="1:60" outlineLevel="2" x14ac:dyDescent="0.2">
      <c r="A1849" s="217"/>
      <c r="B1849" s="218"/>
      <c r="C1849" s="251" t="s">
        <v>1637</v>
      </c>
      <c r="D1849" s="247"/>
      <c r="E1849" s="247"/>
      <c r="F1849" s="247"/>
      <c r="G1849" s="247"/>
      <c r="H1849" s="220"/>
      <c r="I1849" s="220"/>
      <c r="J1849" s="220"/>
      <c r="K1849" s="220"/>
      <c r="L1849" s="220"/>
      <c r="M1849" s="220"/>
      <c r="N1849" s="219"/>
      <c r="O1849" s="219"/>
      <c r="P1849" s="219"/>
      <c r="Q1849" s="219"/>
      <c r="R1849" s="220"/>
      <c r="S1849" s="220"/>
      <c r="T1849" s="220"/>
      <c r="U1849" s="220"/>
      <c r="V1849" s="220"/>
      <c r="W1849" s="220"/>
      <c r="X1849" s="220"/>
      <c r="Y1849" s="220"/>
      <c r="Z1849" s="210"/>
      <c r="AA1849" s="210"/>
      <c r="AB1849" s="210"/>
      <c r="AC1849" s="210"/>
      <c r="AD1849" s="210"/>
      <c r="AE1849" s="210"/>
      <c r="AF1849" s="210"/>
      <c r="AG1849" s="210" t="s">
        <v>317</v>
      </c>
      <c r="AH1849" s="210"/>
      <c r="AI1849" s="210"/>
      <c r="AJ1849" s="210"/>
      <c r="AK1849" s="210"/>
      <c r="AL1849" s="210"/>
      <c r="AM1849" s="210"/>
      <c r="AN1849" s="210"/>
      <c r="AO1849" s="210"/>
      <c r="AP1849" s="210"/>
      <c r="AQ1849" s="210"/>
      <c r="AR1849" s="210"/>
      <c r="AS1849" s="210"/>
      <c r="AT1849" s="210"/>
      <c r="AU1849" s="210"/>
      <c r="AV1849" s="210"/>
      <c r="AW1849" s="210"/>
      <c r="AX1849" s="210"/>
      <c r="AY1849" s="210"/>
      <c r="AZ1849" s="210"/>
      <c r="BA1849" s="210"/>
      <c r="BB1849" s="210"/>
      <c r="BC1849" s="210"/>
      <c r="BD1849" s="210"/>
      <c r="BE1849" s="210"/>
      <c r="BF1849" s="210"/>
      <c r="BG1849" s="210"/>
      <c r="BH1849" s="210"/>
    </row>
    <row r="1850" spans="1:60" outlineLevel="2" x14ac:dyDescent="0.2">
      <c r="A1850" s="217"/>
      <c r="B1850" s="218"/>
      <c r="C1850" s="265" t="s">
        <v>1784</v>
      </c>
      <c r="D1850" s="255"/>
      <c r="E1850" s="256">
        <v>4</v>
      </c>
      <c r="F1850" s="220"/>
      <c r="G1850" s="220"/>
      <c r="H1850" s="220"/>
      <c r="I1850" s="220"/>
      <c r="J1850" s="220"/>
      <c r="K1850" s="220"/>
      <c r="L1850" s="220"/>
      <c r="M1850" s="220"/>
      <c r="N1850" s="219"/>
      <c r="O1850" s="219"/>
      <c r="P1850" s="219"/>
      <c r="Q1850" s="219"/>
      <c r="R1850" s="220"/>
      <c r="S1850" s="220"/>
      <c r="T1850" s="220"/>
      <c r="U1850" s="220"/>
      <c r="V1850" s="220"/>
      <c r="W1850" s="220"/>
      <c r="X1850" s="220"/>
      <c r="Y1850" s="220"/>
      <c r="Z1850" s="210"/>
      <c r="AA1850" s="210"/>
      <c r="AB1850" s="210"/>
      <c r="AC1850" s="210"/>
      <c r="AD1850" s="210"/>
      <c r="AE1850" s="210"/>
      <c r="AF1850" s="210"/>
      <c r="AG1850" s="210" t="s">
        <v>356</v>
      </c>
      <c r="AH1850" s="210">
        <v>0</v>
      </c>
      <c r="AI1850" s="210"/>
      <c r="AJ1850" s="210"/>
      <c r="AK1850" s="210"/>
      <c r="AL1850" s="210"/>
      <c r="AM1850" s="210"/>
      <c r="AN1850" s="210"/>
      <c r="AO1850" s="210"/>
      <c r="AP1850" s="210"/>
      <c r="AQ1850" s="210"/>
      <c r="AR1850" s="210"/>
      <c r="AS1850" s="210"/>
      <c r="AT1850" s="210"/>
      <c r="AU1850" s="210"/>
      <c r="AV1850" s="210"/>
      <c r="AW1850" s="210"/>
      <c r="AX1850" s="210"/>
      <c r="AY1850" s="210"/>
      <c r="AZ1850" s="210"/>
      <c r="BA1850" s="210"/>
      <c r="BB1850" s="210"/>
      <c r="BC1850" s="210"/>
      <c r="BD1850" s="210"/>
      <c r="BE1850" s="210"/>
      <c r="BF1850" s="210"/>
      <c r="BG1850" s="210"/>
      <c r="BH1850" s="210"/>
    </row>
    <row r="1851" spans="1:60" outlineLevel="1" x14ac:dyDescent="0.2">
      <c r="A1851" s="232">
        <v>285</v>
      </c>
      <c r="B1851" s="233" t="s">
        <v>1785</v>
      </c>
      <c r="C1851" s="250" t="s">
        <v>1786</v>
      </c>
      <c r="D1851" s="234" t="s">
        <v>823</v>
      </c>
      <c r="E1851" s="235">
        <v>1</v>
      </c>
      <c r="F1851" s="236"/>
      <c r="G1851" s="237">
        <f>ROUND(E1851*F1851,2)</f>
        <v>0</v>
      </c>
      <c r="H1851" s="236"/>
      <c r="I1851" s="237">
        <f>ROUND(E1851*H1851,2)</f>
        <v>0</v>
      </c>
      <c r="J1851" s="236"/>
      <c r="K1851" s="237">
        <f>ROUND(E1851*J1851,2)</f>
        <v>0</v>
      </c>
      <c r="L1851" s="237">
        <v>21</v>
      </c>
      <c r="M1851" s="237">
        <f>G1851*(1+L1851/100)</f>
        <v>0</v>
      </c>
      <c r="N1851" s="235">
        <v>0</v>
      </c>
      <c r="O1851" s="235">
        <f>ROUND(E1851*N1851,2)</f>
        <v>0</v>
      </c>
      <c r="P1851" s="235">
        <v>0</v>
      </c>
      <c r="Q1851" s="235">
        <f>ROUND(E1851*P1851,2)</f>
        <v>0</v>
      </c>
      <c r="R1851" s="237"/>
      <c r="S1851" s="237" t="s">
        <v>313</v>
      </c>
      <c r="T1851" s="238" t="s">
        <v>303</v>
      </c>
      <c r="U1851" s="220">
        <v>0</v>
      </c>
      <c r="V1851" s="220">
        <f>ROUND(E1851*U1851,2)</f>
        <v>0</v>
      </c>
      <c r="W1851" s="220"/>
      <c r="X1851" s="220" t="s">
        <v>314</v>
      </c>
      <c r="Y1851" s="220" t="s">
        <v>305</v>
      </c>
      <c r="Z1851" s="210"/>
      <c r="AA1851" s="210"/>
      <c r="AB1851" s="210"/>
      <c r="AC1851" s="210"/>
      <c r="AD1851" s="210"/>
      <c r="AE1851" s="210"/>
      <c r="AF1851" s="210"/>
      <c r="AG1851" s="210" t="s">
        <v>315</v>
      </c>
      <c r="AH1851" s="210"/>
      <c r="AI1851" s="210"/>
      <c r="AJ1851" s="210"/>
      <c r="AK1851" s="210"/>
      <c r="AL1851" s="210"/>
      <c r="AM1851" s="210"/>
      <c r="AN1851" s="210"/>
      <c r="AO1851" s="210"/>
      <c r="AP1851" s="210"/>
      <c r="AQ1851" s="210"/>
      <c r="AR1851" s="210"/>
      <c r="AS1851" s="210"/>
      <c r="AT1851" s="210"/>
      <c r="AU1851" s="210"/>
      <c r="AV1851" s="210"/>
      <c r="AW1851" s="210"/>
      <c r="AX1851" s="210"/>
      <c r="AY1851" s="210"/>
      <c r="AZ1851" s="210"/>
      <c r="BA1851" s="210"/>
      <c r="BB1851" s="210"/>
      <c r="BC1851" s="210"/>
      <c r="BD1851" s="210"/>
      <c r="BE1851" s="210"/>
      <c r="BF1851" s="210"/>
      <c r="BG1851" s="210"/>
      <c r="BH1851" s="210"/>
    </row>
    <row r="1852" spans="1:60" outlineLevel="2" x14ac:dyDescent="0.2">
      <c r="A1852" s="217"/>
      <c r="B1852" s="218"/>
      <c r="C1852" s="251" t="s">
        <v>1637</v>
      </c>
      <c r="D1852" s="247"/>
      <c r="E1852" s="247"/>
      <c r="F1852" s="247"/>
      <c r="G1852" s="247"/>
      <c r="H1852" s="220"/>
      <c r="I1852" s="220"/>
      <c r="J1852" s="220"/>
      <c r="K1852" s="220"/>
      <c r="L1852" s="220"/>
      <c r="M1852" s="220"/>
      <c r="N1852" s="219"/>
      <c r="O1852" s="219"/>
      <c r="P1852" s="219"/>
      <c r="Q1852" s="219"/>
      <c r="R1852" s="220"/>
      <c r="S1852" s="220"/>
      <c r="T1852" s="220"/>
      <c r="U1852" s="220"/>
      <c r="V1852" s="220"/>
      <c r="W1852" s="220"/>
      <c r="X1852" s="220"/>
      <c r="Y1852" s="220"/>
      <c r="Z1852" s="210"/>
      <c r="AA1852" s="210"/>
      <c r="AB1852" s="210"/>
      <c r="AC1852" s="210"/>
      <c r="AD1852" s="210"/>
      <c r="AE1852" s="210"/>
      <c r="AF1852" s="210"/>
      <c r="AG1852" s="210" t="s">
        <v>317</v>
      </c>
      <c r="AH1852" s="210"/>
      <c r="AI1852" s="210"/>
      <c r="AJ1852" s="210"/>
      <c r="AK1852" s="210"/>
      <c r="AL1852" s="210"/>
      <c r="AM1852" s="210"/>
      <c r="AN1852" s="210"/>
      <c r="AO1852" s="210"/>
      <c r="AP1852" s="210"/>
      <c r="AQ1852" s="210"/>
      <c r="AR1852" s="210"/>
      <c r="AS1852" s="210"/>
      <c r="AT1852" s="210"/>
      <c r="AU1852" s="210"/>
      <c r="AV1852" s="210"/>
      <c r="AW1852" s="210"/>
      <c r="AX1852" s="210"/>
      <c r="AY1852" s="210"/>
      <c r="AZ1852" s="210"/>
      <c r="BA1852" s="210"/>
      <c r="BB1852" s="210"/>
      <c r="BC1852" s="210"/>
      <c r="BD1852" s="210"/>
      <c r="BE1852" s="210"/>
      <c r="BF1852" s="210"/>
      <c r="BG1852" s="210"/>
      <c r="BH1852" s="210"/>
    </row>
    <row r="1853" spans="1:60" outlineLevel="2" x14ac:dyDescent="0.2">
      <c r="A1853" s="217"/>
      <c r="B1853" s="218"/>
      <c r="C1853" s="265" t="s">
        <v>1787</v>
      </c>
      <c r="D1853" s="255"/>
      <c r="E1853" s="256">
        <v>1</v>
      </c>
      <c r="F1853" s="220"/>
      <c r="G1853" s="220"/>
      <c r="H1853" s="220"/>
      <c r="I1853" s="220"/>
      <c r="J1853" s="220"/>
      <c r="K1853" s="220"/>
      <c r="L1853" s="220"/>
      <c r="M1853" s="220"/>
      <c r="N1853" s="219"/>
      <c r="O1853" s="219"/>
      <c r="P1853" s="219"/>
      <c r="Q1853" s="219"/>
      <c r="R1853" s="220"/>
      <c r="S1853" s="220"/>
      <c r="T1853" s="220"/>
      <c r="U1853" s="220"/>
      <c r="V1853" s="220"/>
      <c r="W1853" s="220"/>
      <c r="X1853" s="220"/>
      <c r="Y1853" s="220"/>
      <c r="Z1853" s="210"/>
      <c r="AA1853" s="210"/>
      <c r="AB1853" s="210"/>
      <c r="AC1853" s="210"/>
      <c r="AD1853" s="210"/>
      <c r="AE1853" s="210"/>
      <c r="AF1853" s="210"/>
      <c r="AG1853" s="210" t="s">
        <v>356</v>
      </c>
      <c r="AH1853" s="210">
        <v>0</v>
      </c>
      <c r="AI1853" s="210"/>
      <c r="AJ1853" s="210"/>
      <c r="AK1853" s="210"/>
      <c r="AL1853" s="210"/>
      <c r="AM1853" s="210"/>
      <c r="AN1853" s="210"/>
      <c r="AO1853" s="210"/>
      <c r="AP1853" s="210"/>
      <c r="AQ1853" s="210"/>
      <c r="AR1853" s="210"/>
      <c r="AS1853" s="210"/>
      <c r="AT1853" s="210"/>
      <c r="AU1853" s="210"/>
      <c r="AV1853" s="210"/>
      <c r="AW1853" s="210"/>
      <c r="AX1853" s="210"/>
      <c r="AY1853" s="210"/>
      <c r="AZ1853" s="210"/>
      <c r="BA1853" s="210"/>
      <c r="BB1853" s="210"/>
      <c r="BC1853" s="210"/>
      <c r="BD1853" s="210"/>
      <c r="BE1853" s="210"/>
      <c r="BF1853" s="210"/>
      <c r="BG1853" s="210"/>
      <c r="BH1853" s="210"/>
    </row>
    <row r="1854" spans="1:60" outlineLevel="1" x14ac:dyDescent="0.2">
      <c r="A1854" s="232">
        <v>286</v>
      </c>
      <c r="B1854" s="233" t="s">
        <v>1788</v>
      </c>
      <c r="C1854" s="250" t="s">
        <v>1786</v>
      </c>
      <c r="D1854" s="234" t="s">
        <v>823</v>
      </c>
      <c r="E1854" s="235">
        <v>1</v>
      </c>
      <c r="F1854" s="236"/>
      <c r="G1854" s="237">
        <f>ROUND(E1854*F1854,2)</f>
        <v>0</v>
      </c>
      <c r="H1854" s="236"/>
      <c r="I1854" s="237">
        <f>ROUND(E1854*H1854,2)</f>
        <v>0</v>
      </c>
      <c r="J1854" s="236"/>
      <c r="K1854" s="237">
        <f>ROUND(E1854*J1854,2)</f>
        <v>0</v>
      </c>
      <c r="L1854" s="237">
        <v>21</v>
      </c>
      <c r="M1854" s="237">
        <f>G1854*(1+L1854/100)</f>
        <v>0</v>
      </c>
      <c r="N1854" s="235">
        <v>0</v>
      </c>
      <c r="O1854" s="235">
        <f>ROUND(E1854*N1854,2)</f>
        <v>0</v>
      </c>
      <c r="P1854" s="235">
        <v>0</v>
      </c>
      <c r="Q1854" s="235">
        <f>ROUND(E1854*P1854,2)</f>
        <v>0</v>
      </c>
      <c r="R1854" s="237"/>
      <c r="S1854" s="237" t="s">
        <v>313</v>
      </c>
      <c r="T1854" s="238" t="s">
        <v>303</v>
      </c>
      <c r="U1854" s="220">
        <v>0</v>
      </c>
      <c r="V1854" s="220">
        <f>ROUND(E1854*U1854,2)</f>
        <v>0</v>
      </c>
      <c r="W1854" s="220"/>
      <c r="X1854" s="220" t="s">
        <v>314</v>
      </c>
      <c r="Y1854" s="220" t="s">
        <v>305</v>
      </c>
      <c r="Z1854" s="210"/>
      <c r="AA1854" s="210"/>
      <c r="AB1854" s="210"/>
      <c r="AC1854" s="210"/>
      <c r="AD1854" s="210"/>
      <c r="AE1854" s="210"/>
      <c r="AF1854" s="210"/>
      <c r="AG1854" s="210" t="s">
        <v>315</v>
      </c>
      <c r="AH1854" s="210"/>
      <c r="AI1854" s="210"/>
      <c r="AJ1854" s="210"/>
      <c r="AK1854" s="210"/>
      <c r="AL1854" s="210"/>
      <c r="AM1854" s="210"/>
      <c r="AN1854" s="210"/>
      <c r="AO1854" s="210"/>
      <c r="AP1854" s="210"/>
      <c r="AQ1854" s="210"/>
      <c r="AR1854" s="210"/>
      <c r="AS1854" s="210"/>
      <c r="AT1854" s="210"/>
      <c r="AU1854" s="210"/>
      <c r="AV1854" s="210"/>
      <c r="AW1854" s="210"/>
      <c r="AX1854" s="210"/>
      <c r="AY1854" s="210"/>
      <c r="AZ1854" s="210"/>
      <c r="BA1854" s="210"/>
      <c r="BB1854" s="210"/>
      <c r="BC1854" s="210"/>
      <c r="BD1854" s="210"/>
      <c r="BE1854" s="210"/>
      <c r="BF1854" s="210"/>
      <c r="BG1854" s="210"/>
      <c r="BH1854" s="210"/>
    </row>
    <row r="1855" spans="1:60" outlineLevel="2" x14ac:dyDescent="0.2">
      <c r="A1855" s="217"/>
      <c r="B1855" s="218"/>
      <c r="C1855" s="251" t="s">
        <v>1637</v>
      </c>
      <c r="D1855" s="247"/>
      <c r="E1855" s="247"/>
      <c r="F1855" s="247"/>
      <c r="G1855" s="247"/>
      <c r="H1855" s="220"/>
      <c r="I1855" s="220"/>
      <c r="J1855" s="220"/>
      <c r="K1855" s="220"/>
      <c r="L1855" s="220"/>
      <c r="M1855" s="220"/>
      <c r="N1855" s="219"/>
      <c r="O1855" s="219"/>
      <c r="P1855" s="219"/>
      <c r="Q1855" s="219"/>
      <c r="R1855" s="220"/>
      <c r="S1855" s="220"/>
      <c r="T1855" s="220"/>
      <c r="U1855" s="220"/>
      <c r="V1855" s="220"/>
      <c r="W1855" s="220"/>
      <c r="X1855" s="220"/>
      <c r="Y1855" s="220"/>
      <c r="Z1855" s="210"/>
      <c r="AA1855" s="210"/>
      <c r="AB1855" s="210"/>
      <c r="AC1855" s="210"/>
      <c r="AD1855" s="210"/>
      <c r="AE1855" s="210"/>
      <c r="AF1855" s="210"/>
      <c r="AG1855" s="210" t="s">
        <v>317</v>
      </c>
      <c r="AH1855" s="210"/>
      <c r="AI1855" s="210"/>
      <c r="AJ1855" s="210"/>
      <c r="AK1855" s="210"/>
      <c r="AL1855" s="210"/>
      <c r="AM1855" s="210"/>
      <c r="AN1855" s="210"/>
      <c r="AO1855" s="210"/>
      <c r="AP1855" s="210"/>
      <c r="AQ1855" s="210"/>
      <c r="AR1855" s="210"/>
      <c r="AS1855" s="210"/>
      <c r="AT1855" s="210"/>
      <c r="AU1855" s="210"/>
      <c r="AV1855" s="210"/>
      <c r="AW1855" s="210"/>
      <c r="AX1855" s="210"/>
      <c r="AY1855" s="210"/>
      <c r="AZ1855" s="210"/>
      <c r="BA1855" s="210"/>
      <c r="BB1855" s="210"/>
      <c r="BC1855" s="210"/>
      <c r="BD1855" s="210"/>
      <c r="BE1855" s="210"/>
      <c r="BF1855" s="210"/>
      <c r="BG1855" s="210"/>
      <c r="BH1855" s="210"/>
    </row>
    <row r="1856" spans="1:60" outlineLevel="2" x14ac:dyDescent="0.2">
      <c r="A1856" s="217"/>
      <c r="B1856" s="218"/>
      <c r="C1856" s="265" t="s">
        <v>1789</v>
      </c>
      <c r="D1856" s="255"/>
      <c r="E1856" s="256">
        <v>1</v>
      </c>
      <c r="F1856" s="220"/>
      <c r="G1856" s="220"/>
      <c r="H1856" s="220"/>
      <c r="I1856" s="220"/>
      <c r="J1856" s="220"/>
      <c r="K1856" s="220"/>
      <c r="L1856" s="220"/>
      <c r="M1856" s="220"/>
      <c r="N1856" s="219"/>
      <c r="O1856" s="219"/>
      <c r="P1856" s="219"/>
      <c r="Q1856" s="219"/>
      <c r="R1856" s="220"/>
      <c r="S1856" s="220"/>
      <c r="T1856" s="220"/>
      <c r="U1856" s="220"/>
      <c r="V1856" s="220"/>
      <c r="W1856" s="220"/>
      <c r="X1856" s="220"/>
      <c r="Y1856" s="220"/>
      <c r="Z1856" s="210"/>
      <c r="AA1856" s="210"/>
      <c r="AB1856" s="210"/>
      <c r="AC1856" s="210"/>
      <c r="AD1856" s="210"/>
      <c r="AE1856" s="210"/>
      <c r="AF1856" s="210"/>
      <c r="AG1856" s="210" t="s">
        <v>356</v>
      </c>
      <c r="AH1856" s="210">
        <v>0</v>
      </c>
      <c r="AI1856" s="210"/>
      <c r="AJ1856" s="210"/>
      <c r="AK1856" s="210"/>
      <c r="AL1856" s="210"/>
      <c r="AM1856" s="210"/>
      <c r="AN1856" s="210"/>
      <c r="AO1856" s="210"/>
      <c r="AP1856" s="210"/>
      <c r="AQ1856" s="210"/>
      <c r="AR1856" s="210"/>
      <c r="AS1856" s="210"/>
      <c r="AT1856" s="210"/>
      <c r="AU1856" s="210"/>
      <c r="AV1856" s="210"/>
      <c r="AW1856" s="210"/>
      <c r="AX1856" s="210"/>
      <c r="AY1856" s="210"/>
      <c r="AZ1856" s="210"/>
      <c r="BA1856" s="210"/>
      <c r="BB1856" s="210"/>
      <c r="BC1856" s="210"/>
      <c r="BD1856" s="210"/>
      <c r="BE1856" s="210"/>
      <c r="BF1856" s="210"/>
      <c r="BG1856" s="210"/>
      <c r="BH1856" s="210"/>
    </row>
    <row r="1857" spans="1:60" outlineLevel="1" x14ac:dyDescent="0.2">
      <c r="A1857" s="232">
        <v>287</v>
      </c>
      <c r="B1857" s="233" t="s">
        <v>1790</v>
      </c>
      <c r="C1857" s="250" t="s">
        <v>1786</v>
      </c>
      <c r="D1857" s="234" t="s">
        <v>823</v>
      </c>
      <c r="E1857" s="235">
        <v>4</v>
      </c>
      <c r="F1857" s="236"/>
      <c r="G1857" s="237">
        <f>ROUND(E1857*F1857,2)</f>
        <v>0</v>
      </c>
      <c r="H1857" s="236"/>
      <c r="I1857" s="237">
        <f>ROUND(E1857*H1857,2)</f>
        <v>0</v>
      </c>
      <c r="J1857" s="236"/>
      <c r="K1857" s="237">
        <f>ROUND(E1857*J1857,2)</f>
        <v>0</v>
      </c>
      <c r="L1857" s="237">
        <v>21</v>
      </c>
      <c r="M1857" s="237">
        <f>G1857*(1+L1857/100)</f>
        <v>0</v>
      </c>
      <c r="N1857" s="235">
        <v>0</v>
      </c>
      <c r="O1857" s="235">
        <f>ROUND(E1857*N1857,2)</f>
        <v>0</v>
      </c>
      <c r="P1857" s="235">
        <v>0</v>
      </c>
      <c r="Q1857" s="235">
        <f>ROUND(E1857*P1857,2)</f>
        <v>0</v>
      </c>
      <c r="R1857" s="237"/>
      <c r="S1857" s="237" t="s">
        <v>313</v>
      </c>
      <c r="T1857" s="238" t="s">
        <v>303</v>
      </c>
      <c r="U1857" s="220">
        <v>0</v>
      </c>
      <c r="V1857" s="220">
        <f>ROUND(E1857*U1857,2)</f>
        <v>0</v>
      </c>
      <c r="W1857" s="220"/>
      <c r="X1857" s="220" t="s">
        <v>314</v>
      </c>
      <c r="Y1857" s="220" t="s">
        <v>305</v>
      </c>
      <c r="Z1857" s="210"/>
      <c r="AA1857" s="210"/>
      <c r="AB1857" s="210"/>
      <c r="AC1857" s="210"/>
      <c r="AD1857" s="210"/>
      <c r="AE1857" s="210"/>
      <c r="AF1857" s="210"/>
      <c r="AG1857" s="210" t="s">
        <v>315</v>
      </c>
      <c r="AH1857" s="210"/>
      <c r="AI1857" s="210"/>
      <c r="AJ1857" s="210"/>
      <c r="AK1857" s="210"/>
      <c r="AL1857" s="210"/>
      <c r="AM1857" s="210"/>
      <c r="AN1857" s="210"/>
      <c r="AO1857" s="210"/>
      <c r="AP1857" s="210"/>
      <c r="AQ1857" s="210"/>
      <c r="AR1857" s="210"/>
      <c r="AS1857" s="210"/>
      <c r="AT1857" s="210"/>
      <c r="AU1857" s="210"/>
      <c r="AV1857" s="210"/>
      <c r="AW1857" s="210"/>
      <c r="AX1857" s="210"/>
      <c r="AY1857" s="210"/>
      <c r="AZ1857" s="210"/>
      <c r="BA1857" s="210"/>
      <c r="BB1857" s="210"/>
      <c r="BC1857" s="210"/>
      <c r="BD1857" s="210"/>
      <c r="BE1857" s="210"/>
      <c r="BF1857" s="210"/>
      <c r="BG1857" s="210"/>
      <c r="BH1857" s="210"/>
    </row>
    <row r="1858" spans="1:60" outlineLevel="2" x14ac:dyDescent="0.2">
      <c r="A1858" s="217"/>
      <c r="B1858" s="218"/>
      <c r="C1858" s="251" t="s">
        <v>1637</v>
      </c>
      <c r="D1858" s="247"/>
      <c r="E1858" s="247"/>
      <c r="F1858" s="247"/>
      <c r="G1858" s="247"/>
      <c r="H1858" s="220"/>
      <c r="I1858" s="220"/>
      <c r="J1858" s="220"/>
      <c r="K1858" s="220"/>
      <c r="L1858" s="220"/>
      <c r="M1858" s="220"/>
      <c r="N1858" s="219"/>
      <c r="O1858" s="219"/>
      <c r="P1858" s="219"/>
      <c r="Q1858" s="219"/>
      <c r="R1858" s="220"/>
      <c r="S1858" s="220"/>
      <c r="T1858" s="220"/>
      <c r="U1858" s="220"/>
      <c r="V1858" s="220"/>
      <c r="W1858" s="220"/>
      <c r="X1858" s="220"/>
      <c r="Y1858" s="220"/>
      <c r="Z1858" s="210"/>
      <c r="AA1858" s="210"/>
      <c r="AB1858" s="210"/>
      <c r="AC1858" s="210"/>
      <c r="AD1858" s="210"/>
      <c r="AE1858" s="210"/>
      <c r="AF1858" s="210"/>
      <c r="AG1858" s="210" t="s">
        <v>317</v>
      </c>
      <c r="AH1858" s="210"/>
      <c r="AI1858" s="210"/>
      <c r="AJ1858" s="210"/>
      <c r="AK1858" s="210"/>
      <c r="AL1858" s="210"/>
      <c r="AM1858" s="210"/>
      <c r="AN1858" s="210"/>
      <c r="AO1858" s="210"/>
      <c r="AP1858" s="210"/>
      <c r="AQ1858" s="210"/>
      <c r="AR1858" s="210"/>
      <c r="AS1858" s="210"/>
      <c r="AT1858" s="210"/>
      <c r="AU1858" s="210"/>
      <c r="AV1858" s="210"/>
      <c r="AW1858" s="210"/>
      <c r="AX1858" s="210"/>
      <c r="AY1858" s="210"/>
      <c r="AZ1858" s="210"/>
      <c r="BA1858" s="210"/>
      <c r="BB1858" s="210"/>
      <c r="BC1858" s="210"/>
      <c r="BD1858" s="210"/>
      <c r="BE1858" s="210"/>
      <c r="BF1858" s="210"/>
      <c r="BG1858" s="210"/>
      <c r="BH1858" s="210"/>
    </row>
    <row r="1859" spans="1:60" outlineLevel="2" x14ac:dyDescent="0.2">
      <c r="A1859" s="217"/>
      <c r="B1859" s="218"/>
      <c r="C1859" s="265" t="s">
        <v>1791</v>
      </c>
      <c r="D1859" s="255"/>
      <c r="E1859" s="256">
        <v>4</v>
      </c>
      <c r="F1859" s="220"/>
      <c r="G1859" s="220"/>
      <c r="H1859" s="220"/>
      <c r="I1859" s="220"/>
      <c r="J1859" s="220"/>
      <c r="K1859" s="220"/>
      <c r="L1859" s="220"/>
      <c r="M1859" s="220"/>
      <c r="N1859" s="219"/>
      <c r="O1859" s="219"/>
      <c r="P1859" s="219"/>
      <c r="Q1859" s="219"/>
      <c r="R1859" s="220"/>
      <c r="S1859" s="220"/>
      <c r="T1859" s="220"/>
      <c r="U1859" s="220"/>
      <c r="V1859" s="220"/>
      <c r="W1859" s="220"/>
      <c r="X1859" s="220"/>
      <c r="Y1859" s="220"/>
      <c r="Z1859" s="210"/>
      <c r="AA1859" s="210"/>
      <c r="AB1859" s="210"/>
      <c r="AC1859" s="210"/>
      <c r="AD1859" s="210"/>
      <c r="AE1859" s="210"/>
      <c r="AF1859" s="210"/>
      <c r="AG1859" s="210" t="s">
        <v>356</v>
      </c>
      <c r="AH1859" s="210">
        <v>0</v>
      </c>
      <c r="AI1859" s="210"/>
      <c r="AJ1859" s="210"/>
      <c r="AK1859" s="210"/>
      <c r="AL1859" s="210"/>
      <c r="AM1859" s="210"/>
      <c r="AN1859" s="210"/>
      <c r="AO1859" s="210"/>
      <c r="AP1859" s="210"/>
      <c r="AQ1859" s="210"/>
      <c r="AR1859" s="210"/>
      <c r="AS1859" s="210"/>
      <c r="AT1859" s="210"/>
      <c r="AU1859" s="210"/>
      <c r="AV1859" s="210"/>
      <c r="AW1859" s="210"/>
      <c r="AX1859" s="210"/>
      <c r="AY1859" s="210"/>
      <c r="AZ1859" s="210"/>
      <c r="BA1859" s="210"/>
      <c r="BB1859" s="210"/>
      <c r="BC1859" s="210"/>
      <c r="BD1859" s="210"/>
      <c r="BE1859" s="210"/>
      <c r="BF1859" s="210"/>
      <c r="BG1859" s="210"/>
      <c r="BH1859" s="210"/>
    </row>
    <row r="1860" spans="1:60" outlineLevel="1" x14ac:dyDescent="0.2">
      <c r="A1860" s="232">
        <v>288</v>
      </c>
      <c r="B1860" s="233" t="s">
        <v>1792</v>
      </c>
      <c r="C1860" s="250" t="s">
        <v>1793</v>
      </c>
      <c r="D1860" s="234" t="s">
        <v>823</v>
      </c>
      <c r="E1860" s="235">
        <v>12</v>
      </c>
      <c r="F1860" s="236"/>
      <c r="G1860" s="237">
        <f>ROUND(E1860*F1860,2)</f>
        <v>0</v>
      </c>
      <c r="H1860" s="236"/>
      <c r="I1860" s="237">
        <f>ROUND(E1860*H1860,2)</f>
        <v>0</v>
      </c>
      <c r="J1860" s="236"/>
      <c r="K1860" s="237">
        <f>ROUND(E1860*J1860,2)</f>
        <v>0</v>
      </c>
      <c r="L1860" s="237">
        <v>21</v>
      </c>
      <c r="M1860" s="237">
        <f>G1860*(1+L1860/100)</f>
        <v>0</v>
      </c>
      <c r="N1860" s="235">
        <v>0</v>
      </c>
      <c r="O1860" s="235">
        <f>ROUND(E1860*N1860,2)</f>
        <v>0</v>
      </c>
      <c r="P1860" s="235">
        <v>0</v>
      </c>
      <c r="Q1860" s="235">
        <f>ROUND(E1860*P1860,2)</f>
        <v>0</v>
      </c>
      <c r="R1860" s="237"/>
      <c r="S1860" s="237" t="s">
        <v>313</v>
      </c>
      <c r="T1860" s="238" t="s">
        <v>303</v>
      </c>
      <c r="U1860" s="220">
        <v>0</v>
      </c>
      <c r="V1860" s="220">
        <f>ROUND(E1860*U1860,2)</f>
        <v>0</v>
      </c>
      <c r="W1860" s="220"/>
      <c r="X1860" s="220" t="s">
        <v>314</v>
      </c>
      <c r="Y1860" s="220" t="s">
        <v>305</v>
      </c>
      <c r="Z1860" s="210"/>
      <c r="AA1860" s="210"/>
      <c r="AB1860" s="210"/>
      <c r="AC1860" s="210"/>
      <c r="AD1860" s="210"/>
      <c r="AE1860" s="210"/>
      <c r="AF1860" s="210"/>
      <c r="AG1860" s="210" t="s">
        <v>315</v>
      </c>
      <c r="AH1860" s="210"/>
      <c r="AI1860" s="210"/>
      <c r="AJ1860" s="210"/>
      <c r="AK1860" s="210"/>
      <c r="AL1860" s="210"/>
      <c r="AM1860" s="210"/>
      <c r="AN1860" s="210"/>
      <c r="AO1860" s="210"/>
      <c r="AP1860" s="210"/>
      <c r="AQ1860" s="210"/>
      <c r="AR1860" s="210"/>
      <c r="AS1860" s="210"/>
      <c r="AT1860" s="210"/>
      <c r="AU1860" s="210"/>
      <c r="AV1860" s="210"/>
      <c r="AW1860" s="210"/>
      <c r="AX1860" s="210"/>
      <c r="AY1860" s="210"/>
      <c r="AZ1860" s="210"/>
      <c r="BA1860" s="210"/>
      <c r="BB1860" s="210"/>
      <c r="BC1860" s="210"/>
      <c r="BD1860" s="210"/>
      <c r="BE1860" s="210"/>
      <c r="BF1860" s="210"/>
      <c r="BG1860" s="210"/>
      <c r="BH1860" s="210"/>
    </row>
    <row r="1861" spans="1:60" outlineLevel="2" x14ac:dyDescent="0.2">
      <c r="A1861" s="217"/>
      <c r="B1861" s="218"/>
      <c r="C1861" s="251" t="s">
        <v>1637</v>
      </c>
      <c r="D1861" s="247"/>
      <c r="E1861" s="247"/>
      <c r="F1861" s="247"/>
      <c r="G1861" s="247"/>
      <c r="H1861" s="220"/>
      <c r="I1861" s="220"/>
      <c r="J1861" s="220"/>
      <c r="K1861" s="220"/>
      <c r="L1861" s="220"/>
      <c r="M1861" s="220"/>
      <c r="N1861" s="219"/>
      <c r="O1861" s="219"/>
      <c r="P1861" s="219"/>
      <c r="Q1861" s="219"/>
      <c r="R1861" s="220"/>
      <c r="S1861" s="220"/>
      <c r="T1861" s="220"/>
      <c r="U1861" s="220"/>
      <c r="V1861" s="220"/>
      <c r="W1861" s="220"/>
      <c r="X1861" s="220"/>
      <c r="Y1861" s="220"/>
      <c r="Z1861" s="210"/>
      <c r="AA1861" s="210"/>
      <c r="AB1861" s="210"/>
      <c r="AC1861" s="210"/>
      <c r="AD1861" s="210"/>
      <c r="AE1861" s="210"/>
      <c r="AF1861" s="210"/>
      <c r="AG1861" s="210" t="s">
        <v>317</v>
      </c>
      <c r="AH1861" s="210"/>
      <c r="AI1861" s="210"/>
      <c r="AJ1861" s="210"/>
      <c r="AK1861" s="210"/>
      <c r="AL1861" s="210"/>
      <c r="AM1861" s="210"/>
      <c r="AN1861" s="210"/>
      <c r="AO1861" s="210"/>
      <c r="AP1861" s="210"/>
      <c r="AQ1861" s="210"/>
      <c r="AR1861" s="210"/>
      <c r="AS1861" s="210"/>
      <c r="AT1861" s="210"/>
      <c r="AU1861" s="210"/>
      <c r="AV1861" s="210"/>
      <c r="AW1861" s="210"/>
      <c r="AX1861" s="210"/>
      <c r="AY1861" s="210"/>
      <c r="AZ1861" s="210"/>
      <c r="BA1861" s="210"/>
      <c r="BB1861" s="210"/>
      <c r="BC1861" s="210"/>
      <c r="BD1861" s="210"/>
      <c r="BE1861" s="210"/>
      <c r="BF1861" s="210"/>
      <c r="BG1861" s="210"/>
      <c r="BH1861" s="210"/>
    </row>
    <row r="1862" spans="1:60" outlineLevel="2" x14ac:dyDescent="0.2">
      <c r="A1862" s="217"/>
      <c r="B1862" s="218"/>
      <c r="C1862" s="265" t="s">
        <v>1794</v>
      </c>
      <c r="D1862" s="255"/>
      <c r="E1862" s="256">
        <v>12</v>
      </c>
      <c r="F1862" s="220"/>
      <c r="G1862" s="220"/>
      <c r="H1862" s="220"/>
      <c r="I1862" s="220"/>
      <c r="J1862" s="220"/>
      <c r="K1862" s="220"/>
      <c r="L1862" s="220"/>
      <c r="M1862" s="220"/>
      <c r="N1862" s="219"/>
      <c r="O1862" s="219"/>
      <c r="P1862" s="219"/>
      <c r="Q1862" s="219"/>
      <c r="R1862" s="220"/>
      <c r="S1862" s="220"/>
      <c r="T1862" s="220"/>
      <c r="U1862" s="220"/>
      <c r="V1862" s="220"/>
      <c r="W1862" s="220"/>
      <c r="X1862" s="220"/>
      <c r="Y1862" s="220"/>
      <c r="Z1862" s="210"/>
      <c r="AA1862" s="210"/>
      <c r="AB1862" s="210"/>
      <c r="AC1862" s="210"/>
      <c r="AD1862" s="210"/>
      <c r="AE1862" s="210"/>
      <c r="AF1862" s="210"/>
      <c r="AG1862" s="210" t="s">
        <v>356</v>
      </c>
      <c r="AH1862" s="210">
        <v>0</v>
      </c>
      <c r="AI1862" s="210"/>
      <c r="AJ1862" s="210"/>
      <c r="AK1862" s="210"/>
      <c r="AL1862" s="210"/>
      <c r="AM1862" s="210"/>
      <c r="AN1862" s="210"/>
      <c r="AO1862" s="210"/>
      <c r="AP1862" s="210"/>
      <c r="AQ1862" s="210"/>
      <c r="AR1862" s="210"/>
      <c r="AS1862" s="210"/>
      <c r="AT1862" s="210"/>
      <c r="AU1862" s="210"/>
      <c r="AV1862" s="210"/>
      <c r="AW1862" s="210"/>
      <c r="AX1862" s="210"/>
      <c r="AY1862" s="210"/>
      <c r="AZ1862" s="210"/>
      <c r="BA1862" s="210"/>
      <c r="BB1862" s="210"/>
      <c r="BC1862" s="210"/>
      <c r="BD1862" s="210"/>
      <c r="BE1862" s="210"/>
      <c r="BF1862" s="210"/>
      <c r="BG1862" s="210"/>
      <c r="BH1862" s="210"/>
    </row>
    <row r="1863" spans="1:60" outlineLevel="1" x14ac:dyDescent="0.2">
      <c r="A1863" s="232">
        <v>289</v>
      </c>
      <c r="B1863" s="233" t="s">
        <v>1795</v>
      </c>
      <c r="C1863" s="250" t="s">
        <v>1796</v>
      </c>
      <c r="D1863" s="234" t="s">
        <v>823</v>
      </c>
      <c r="E1863" s="235">
        <v>1</v>
      </c>
      <c r="F1863" s="236"/>
      <c r="G1863" s="237">
        <f>ROUND(E1863*F1863,2)</f>
        <v>0</v>
      </c>
      <c r="H1863" s="236"/>
      <c r="I1863" s="237">
        <f>ROUND(E1863*H1863,2)</f>
        <v>0</v>
      </c>
      <c r="J1863" s="236"/>
      <c r="K1863" s="237">
        <f>ROUND(E1863*J1863,2)</f>
        <v>0</v>
      </c>
      <c r="L1863" s="237">
        <v>21</v>
      </c>
      <c r="M1863" s="237">
        <f>G1863*(1+L1863/100)</f>
        <v>0</v>
      </c>
      <c r="N1863" s="235">
        <v>0</v>
      </c>
      <c r="O1863" s="235">
        <f>ROUND(E1863*N1863,2)</f>
        <v>0</v>
      </c>
      <c r="P1863" s="235">
        <v>0</v>
      </c>
      <c r="Q1863" s="235">
        <f>ROUND(E1863*P1863,2)</f>
        <v>0</v>
      </c>
      <c r="R1863" s="237"/>
      <c r="S1863" s="237" t="s">
        <v>313</v>
      </c>
      <c r="T1863" s="238" t="s">
        <v>303</v>
      </c>
      <c r="U1863" s="220">
        <v>0</v>
      </c>
      <c r="V1863" s="220">
        <f>ROUND(E1863*U1863,2)</f>
        <v>0</v>
      </c>
      <c r="W1863" s="220"/>
      <c r="X1863" s="220" t="s">
        <v>314</v>
      </c>
      <c r="Y1863" s="220" t="s">
        <v>305</v>
      </c>
      <c r="Z1863" s="210"/>
      <c r="AA1863" s="210"/>
      <c r="AB1863" s="210"/>
      <c r="AC1863" s="210"/>
      <c r="AD1863" s="210"/>
      <c r="AE1863" s="210"/>
      <c r="AF1863" s="210"/>
      <c r="AG1863" s="210" t="s">
        <v>315</v>
      </c>
      <c r="AH1863" s="210"/>
      <c r="AI1863" s="210"/>
      <c r="AJ1863" s="210"/>
      <c r="AK1863" s="210"/>
      <c r="AL1863" s="210"/>
      <c r="AM1863" s="210"/>
      <c r="AN1863" s="210"/>
      <c r="AO1863" s="210"/>
      <c r="AP1863" s="210"/>
      <c r="AQ1863" s="210"/>
      <c r="AR1863" s="210"/>
      <c r="AS1863" s="210"/>
      <c r="AT1863" s="210"/>
      <c r="AU1863" s="210"/>
      <c r="AV1863" s="210"/>
      <c r="AW1863" s="210"/>
      <c r="AX1863" s="210"/>
      <c r="AY1863" s="210"/>
      <c r="AZ1863" s="210"/>
      <c r="BA1863" s="210"/>
      <c r="BB1863" s="210"/>
      <c r="BC1863" s="210"/>
      <c r="BD1863" s="210"/>
      <c r="BE1863" s="210"/>
      <c r="BF1863" s="210"/>
      <c r="BG1863" s="210"/>
      <c r="BH1863" s="210"/>
    </row>
    <row r="1864" spans="1:60" outlineLevel="2" x14ac:dyDescent="0.2">
      <c r="A1864" s="217"/>
      <c r="B1864" s="218"/>
      <c r="C1864" s="251" t="s">
        <v>1637</v>
      </c>
      <c r="D1864" s="247"/>
      <c r="E1864" s="247"/>
      <c r="F1864" s="247"/>
      <c r="G1864" s="247"/>
      <c r="H1864" s="220"/>
      <c r="I1864" s="220"/>
      <c r="J1864" s="220"/>
      <c r="K1864" s="220"/>
      <c r="L1864" s="220"/>
      <c r="M1864" s="220"/>
      <c r="N1864" s="219"/>
      <c r="O1864" s="219"/>
      <c r="P1864" s="219"/>
      <c r="Q1864" s="219"/>
      <c r="R1864" s="220"/>
      <c r="S1864" s="220"/>
      <c r="T1864" s="220"/>
      <c r="U1864" s="220"/>
      <c r="V1864" s="220"/>
      <c r="W1864" s="220"/>
      <c r="X1864" s="220"/>
      <c r="Y1864" s="220"/>
      <c r="Z1864" s="210"/>
      <c r="AA1864" s="210"/>
      <c r="AB1864" s="210"/>
      <c r="AC1864" s="210"/>
      <c r="AD1864" s="210"/>
      <c r="AE1864" s="210"/>
      <c r="AF1864" s="210"/>
      <c r="AG1864" s="210" t="s">
        <v>317</v>
      </c>
      <c r="AH1864" s="210"/>
      <c r="AI1864" s="210"/>
      <c r="AJ1864" s="210"/>
      <c r="AK1864" s="210"/>
      <c r="AL1864" s="210"/>
      <c r="AM1864" s="210"/>
      <c r="AN1864" s="210"/>
      <c r="AO1864" s="210"/>
      <c r="AP1864" s="210"/>
      <c r="AQ1864" s="210"/>
      <c r="AR1864" s="210"/>
      <c r="AS1864" s="210"/>
      <c r="AT1864" s="210"/>
      <c r="AU1864" s="210"/>
      <c r="AV1864" s="210"/>
      <c r="AW1864" s="210"/>
      <c r="AX1864" s="210"/>
      <c r="AY1864" s="210"/>
      <c r="AZ1864" s="210"/>
      <c r="BA1864" s="210"/>
      <c r="BB1864" s="210"/>
      <c r="BC1864" s="210"/>
      <c r="BD1864" s="210"/>
      <c r="BE1864" s="210"/>
      <c r="BF1864" s="210"/>
      <c r="BG1864" s="210"/>
      <c r="BH1864" s="210"/>
    </row>
    <row r="1865" spans="1:60" outlineLevel="2" x14ac:dyDescent="0.2">
      <c r="A1865" s="217"/>
      <c r="B1865" s="218"/>
      <c r="C1865" s="265" t="s">
        <v>1797</v>
      </c>
      <c r="D1865" s="255"/>
      <c r="E1865" s="256">
        <v>1</v>
      </c>
      <c r="F1865" s="220"/>
      <c r="G1865" s="220"/>
      <c r="H1865" s="220"/>
      <c r="I1865" s="220"/>
      <c r="J1865" s="220"/>
      <c r="K1865" s="220"/>
      <c r="L1865" s="220"/>
      <c r="M1865" s="220"/>
      <c r="N1865" s="219"/>
      <c r="O1865" s="219"/>
      <c r="P1865" s="219"/>
      <c r="Q1865" s="219"/>
      <c r="R1865" s="220"/>
      <c r="S1865" s="220"/>
      <c r="T1865" s="220"/>
      <c r="U1865" s="220"/>
      <c r="V1865" s="220"/>
      <c r="W1865" s="220"/>
      <c r="X1865" s="220"/>
      <c r="Y1865" s="220"/>
      <c r="Z1865" s="210"/>
      <c r="AA1865" s="210"/>
      <c r="AB1865" s="210"/>
      <c r="AC1865" s="210"/>
      <c r="AD1865" s="210"/>
      <c r="AE1865" s="210"/>
      <c r="AF1865" s="210"/>
      <c r="AG1865" s="210" t="s">
        <v>356</v>
      </c>
      <c r="AH1865" s="210">
        <v>0</v>
      </c>
      <c r="AI1865" s="210"/>
      <c r="AJ1865" s="210"/>
      <c r="AK1865" s="210"/>
      <c r="AL1865" s="210"/>
      <c r="AM1865" s="210"/>
      <c r="AN1865" s="210"/>
      <c r="AO1865" s="210"/>
      <c r="AP1865" s="210"/>
      <c r="AQ1865" s="210"/>
      <c r="AR1865" s="210"/>
      <c r="AS1865" s="210"/>
      <c r="AT1865" s="210"/>
      <c r="AU1865" s="210"/>
      <c r="AV1865" s="210"/>
      <c r="AW1865" s="210"/>
      <c r="AX1865" s="210"/>
      <c r="AY1865" s="210"/>
      <c r="AZ1865" s="210"/>
      <c r="BA1865" s="210"/>
      <c r="BB1865" s="210"/>
      <c r="BC1865" s="210"/>
      <c r="BD1865" s="210"/>
      <c r="BE1865" s="210"/>
      <c r="BF1865" s="210"/>
      <c r="BG1865" s="210"/>
      <c r="BH1865" s="210"/>
    </row>
    <row r="1866" spans="1:60" outlineLevel="1" x14ac:dyDescent="0.2">
      <c r="A1866" s="232">
        <v>290</v>
      </c>
      <c r="B1866" s="233" t="s">
        <v>1798</v>
      </c>
      <c r="C1866" s="250" t="s">
        <v>1796</v>
      </c>
      <c r="D1866" s="234" t="s">
        <v>823</v>
      </c>
      <c r="E1866" s="235">
        <v>1</v>
      </c>
      <c r="F1866" s="236"/>
      <c r="G1866" s="237">
        <f>ROUND(E1866*F1866,2)</f>
        <v>0</v>
      </c>
      <c r="H1866" s="236"/>
      <c r="I1866" s="237">
        <f>ROUND(E1866*H1866,2)</f>
        <v>0</v>
      </c>
      <c r="J1866" s="236"/>
      <c r="K1866" s="237">
        <f>ROUND(E1866*J1866,2)</f>
        <v>0</v>
      </c>
      <c r="L1866" s="237">
        <v>21</v>
      </c>
      <c r="M1866" s="237">
        <f>G1866*(1+L1866/100)</f>
        <v>0</v>
      </c>
      <c r="N1866" s="235">
        <v>0</v>
      </c>
      <c r="O1866" s="235">
        <f>ROUND(E1866*N1866,2)</f>
        <v>0</v>
      </c>
      <c r="P1866" s="235">
        <v>0</v>
      </c>
      <c r="Q1866" s="235">
        <f>ROUND(E1866*P1866,2)</f>
        <v>0</v>
      </c>
      <c r="R1866" s="237"/>
      <c r="S1866" s="237" t="s">
        <v>313</v>
      </c>
      <c r="T1866" s="238" t="s">
        <v>303</v>
      </c>
      <c r="U1866" s="220">
        <v>0</v>
      </c>
      <c r="V1866" s="220">
        <f>ROUND(E1866*U1866,2)</f>
        <v>0</v>
      </c>
      <c r="W1866" s="220"/>
      <c r="X1866" s="220" t="s">
        <v>314</v>
      </c>
      <c r="Y1866" s="220" t="s">
        <v>305</v>
      </c>
      <c r="Z1866" s="210"/>
      <c r="AA1866" s="210"/>
      <c r="AB1866" s="210"/>
      <c r="AC1866" s="210"/>
      <c r="AD1866" s="210"/>
      <c r="AE1866" s="210"/>
      <c r="AF1866" s="210"/>
      <c r="AG1866" s="210" t="s">
        <v>315</v>
      </c>
      <c r="AH1866" s="210"/>
      <c r="AI1866" s="210"/>
      <c r="AJ1866" s="210"/>
      <c r="AK1866" s="210"/>
      <c r="AL1866" s="210"/>
      <c r="AM1866" s="210"/>
      <c r="AN1866" s="210"/>
      <c r="AO1866" s="210"/>
      <c r="AP1866" s="210"/>
      <c r="AQ1866" s="210"/>
      <c r="AR1866" s="210"/>
      <c r="AS1866" s="210"/>
      <c r="AT1866" s="210"/>
      <c r="AU1866" s="210"/>
      <c r="AV1866" s="210"/>
      <c r="AW1866" s="210"/>
      <c r="AX1866" s="210"/>
      <c r="AY1866" s="210"/>
      <c r="AZ1866" s="210"/>
      <c r="BA1866" s="210"/>
      <c r="BB1866" s="210"/>
      <c r="BC1866" s="210"/>
      <c r="BD1866" s="210"/>
      <c r="BE1866" s="210"/>
      <c r="BF1866" s="210"/>
      <c r="BG1866" s="210"/>
      <c r="BH1866" s="210"/>
    </row>
    <row r="1867" spans="1:60" outlineLevel="2" x14ac:dyDescent="0.2">
      <c r="A1867" s="217"/>
      <c r="B1867" s="218"/>
      <c r="C1867" s="251" t="s">
        <v>1637</v>
      </c>
      <c r="D1867" s="247"/>
      <c r="E1867" s="247"/>
      <c r="F1867" s="247"/>
      <c r="G1867" s="247"/>
      <c r="H1867" s="220"/>
      <c r="I1867" s="220"/>
      <c r="J1867" s="220"/>
      <c r="K1867" s="220"/>
      <c r="L1867" s="220"/>
      <c r="M1867" s="220"/>
      <c r="N1867" s="219"/>
      <c r="O1867" s="219"/>
      <c r="P1867" s="219"/>
      <c r="Q1867" s="219"/>
      <c r="R1867" s="220"/>
      <c r="S1867" s="220"/>
      <c r="T1867" s="220"/>
      <c r="U1867" s="220"/>
      <c r="V1867" s="220"/>
      <c r="W1867" s="220"/>
      <c r="X1867" s="220"/>
      <c r="Y1867" s="220"/>
      <c r="Z1867" s="210"/>
      <c r="AA1867" s="210"/>
      <c r="AB1867" s="210"/>
      <c r="AC1867" s="210"/>
      <c r="AD1867" s="210"/>
      <c r="AE1867" s="210"/>
      <c r="AF1867" s="210"/>
      <c r="AG1867" s="210" t="s">
        <v>317</v>
      </c>
      <c r="AH1867" s="210"/>
      <c r="AI1867" s="210"/>
      <c r="AJ1867" s="210"/>
      <c r="AK1867" s="210"/>
      <c r="AL1867" s="210"/>
      <c r="AM1867" s="210"/>
      <c r="AN1867" s="210"/>
      <c r="AO1867" s="210"/>
      <c r="AP1867" s="210"/>
      <c r="AQ1867" s="210"/>
      <c r="AR1867" s="210"/>
      <c r="AS1867" s="210"/>
      <c r="AT1867" s="210"/>
      <c r="AU1867" s="210"/>
      <c r="AV1867" s="210"/>
      <c r="AW1867" s="210"/>
      <c r="AX1867" s="210"/>
      <c r="AY1867" s="210"/>
      <c r="AZ1867" s="210"/>
      <c r="BA1867" s="210"/>
      <c r="BB1867" s="210"/>
      <c r="BC1867" s="210"/>
      <c r="BD1867" s="210"/>
      <c r="BE1867" s="210"/>
      <c r="BF1867" s="210"/>
      <c r="BG1867" s="210"/>
      <c r="BH1867" s="210"/>
    </row>
    <row r="1868" spans="1:60" outlineLevel="2" x14ac:dyDescent="0.2">
      <c r="A1868" s="217"/>
      <c r="B1868" s="218"/>
      <c r="C1868" s="265" t="s">
        <v>1799</v>
      </c>
      <c r="D1868" s="255"/>
      <c r="E1868" s="256">
        <v>1</v>
      </c>
      <c r="F1868" s="220"/>
      <c r="G1868" s="220"/>
      <c r="H1868" s="220"/>
      <c r="I1868" s="220"/>
      <c r="J1868" s="220"/>
      <c r="K1868" s="220"/>
      <c r="L1868" s="220"/>
      <c r="M1868" s="220"/>
      <c r="N1868" s="219"/>
      <c r="O1868" s="219"/>
      <c r="P1868" s="219"/>
      <c r="Q1868" s="219"/>
      <c r="R1868" s="220"/>
      <c r="S1868" s="220"/>
      <c r="T1868" s="220"/>
      <c r="U1868" s="220"/>
      <c r="V1868" s="220"/>
      <c r="W1868" s="220"/>
      <c r="X1868" s="220"/>
      <c r="Y1868" s="220"/>
      <c r="Z1868" s="210"/>
      <c r="AA1868" s="210"/>
      <c r="AB1868" s="210"/>
      <c r="AC1868" s="210"/>
      <c r="AD1868" s="210"/>
      <c r="AE1868" s="210"/>
      <c r="AF1868" s="210"/>
      <c r="AG1868" s="210" t="s">
        <v>356</v>
      </c>
      <c r="AH1868" s="210">
        <v>0</v>
      </c>
      <c r="AI1868" s="210"/>
      <c r="AJ1868" s="210"/>
      <c r="AK1868" s="210"/>
      <c r="AL1868" s="210"/>
      <c r="AM1868" s="210"/>
      <c r="AN1868" s="210"/>
      <c r="AO1868" s="210"/>
      <c r="AP1868" s="210"/>
      <c r="AQ1868" s="210"/>
      <c r="AR1868" s="210"/>
      <c r="AS1868" s="210"/>
      <c r="AT1868" s="210"/>
      <c r="AU1868" s="210"/>
      <c r="AV1868" s="210"/>
      <c r="AW1868" s="210"/>
      <c r="AX1868" s="210"/>
      <c r="AY1868" s="210"/>
      <c r="AZ1868" s="210"/>
      <c r="BA1868" s="210"/>
      <c r="BB1868" s="210"/>
      <c r="BC1868" s="210"/>
      <c r="BD1868" s="210"/>
      <c r="BE1868" s="210"/>
      <c r="BF1868" s="210"/>
      <c r="BG1868" s="210"/>
      <c r="BH1868" s="210"/>
    </row>
    <row r="1869" spans="1:60" x14ac:dyDescent="0.2">
      <c r="A1869" s="225" t="s">
        <v>297</v>
      </c>
      <c r="B1869" s="226" t="s">
        <v>244</v>
      </c>
      <c r="C1869" s="248" t="s">
        <v>245</v>
      </c>
      <c r="D1869" s="227"/>
      <c r="E1869" s="228"/>
      <c r="F1869" s="229"/>
      <c r="G1869" s="229">
        <f>SUMIF(AG1870:AG1896,"&lt;&gt;NOR",G1870:G1896)</f>
        <v>0</v>
      </c>
      <c r="H1869" s="229"/>
      <c r="I1869" s="229">
        <f>SUM(I1870:I1896)</f>
        <v>0</v>
      </c>
      <c r="J1869" s="229"/>
      <c r="K1869" s="229">
        <f>SUM(K1870:K1896)</f>
        <v>0</v>
      </c>
      <c r="L1869" s="229"/>
      <c r="M1869" s="229">
        <f>SUM(M1870:M1896)</f>
        <v>0</v>
      </c>
      <c r="N1869" s="228"/>
      <c r="O1869" s="228">
        <f>SUM(O1870:O1896)</f>
        <v>0</v>
      </c>
      <c r="P1869" s="228"/>
      <c r="Q1869" s="228">
        <f>SUM(Q1870:Q1896)</f>
        <v>0</v>
      </c>
      <c r="R1869" s="229"/>
      <c r="S1869" s="229"/>
      <c r="T1869" s="230"/>
      <c r="U1869" s="224"/>
      <c r="V1869" s="224">
        <f>SUM(V1870:V1896)</f>
        <v>0</v>
      </c>
      <c r="W1869" s="224"/>
      <c r="X1869" s="224"/>
      <c r="Y1869" s="224"/>
      <c r="AG1869" t="s">
        <v>298</v>
      </c>
    </row>
    <row r="1870" spans="1:60" outlineLevel="1" x14ac:dyDescent="0.2">
      <c r="A1870" s="232">
        <v>291</v>
      </c>
      <c r="B1870" s="233" t="s">
        <v>1800</v>
      </c>
      <c r="C1870" s="250" t="s">
        <v>1801</v>
      </c>
      <c r="D1870" s="234" t="s">
        <v>823</v>
      </c>
      <c r="E1870" s="235">
        <v>1</v>
      </c>
      <c r="F1870" s="236"/>
      <c r="G1870" s="237">
        <f>ROUND(E1870*F1870,2)</f>
        <v>0</v>
      </c>
      <c r="H1870" s="236"/>
      <c r="I1870" s="237">
        <f>ROUND(E1870*H1870,2)</f>
        <v>0</v>
      </c>
      <c r="J1870" s="236"/>
      <c r="K1870" s="237">
        <f>ROUND(E1870*J1870,2)</f>
        <v>0</v>
      </c>
      <c r="L1870" s="237">
        <v>21</v>
      </c>
      <c r="M1870" s="237">
        <f>G1870*(1+L1870/100)</f>
        <v>0</v>
      </c>
      <c r="N1870" s="235">
        <v>0</v>
      </c>
      <c r="O1870" s="235">
        <f>ROUND(E1870*N1870,2)</f>
        <v>0</v>
      </c>
      <c r="P1870" s="235">
        <v>0</v>
      </c>
      <c r="Q1870" s="235">
        <f>ROUND(E1870*P1870,2)</f>
        <v>0</v>
      </c>
      <c r="R1870" s="237"/>
      <c r="S1870" s="237" t="s">
        <v>313</v>
      </c>
      <c r="T1870" s="238" t="s">
        <v>303</v>
      </c>
      <c r="U1870" s="220">
        <v>0</v>
      </c>
      <c r="V1870" s="220">
        <f>ROUND(E1870*U1870,2)</f>
        <v>0</v>
      </c>
      <c r="W1870" s="220"/>
      <c r="X1870" s="220" t="s">
        <v>314</v>
      </c>
      <c r="Y1870" s="220" t="s">
        <v>305</v>
      </c>
      <c r="Z1870" s="210"/>
      <c r="AA1870" s="210"/>
      <c r="AB1870" s="210"/>
      <c r="AC1870" s="210"/>
      <c r="AD1870" s="210"/>
      <c r="AE1870" s="210"/>
      <c r="AF1870" s="210"/>
      <c r="AG1870" s="210" t="s">
        <v>315</v>
      </c>
      <c r="AH1870" s="210"/>
      <c r="AI1870" s="210"/>
      <c r="AJ1870" s="210"/>
      <c r="AK1870" s="210"/>
      <c r="AL1870" s="210"/>
      <c r="AM1870" s="210"/>
      <c r="AN1870" s="210"/>
      <c r="AO1870" s="210"/>
      <c r="AP1870" s="210"/>
      <c r="AQ1870" s="210"/>
      <c r="AR1870" s="210"/>
      <c r="AS1870" s="210"/>
      <c r="AT1870" s="210"/>
      <c r="AU1870" s="210"/>
      <c r="AV1870" s="210"/>
      <c r="AW1870" s="210"/>
      <c r="AX1870" s="210"/>
      <c r="AY1870" s="210"/>
      <c r="AZ1870" s="210"/>
      <c r="BA1870" s="210"/>
      <c r="BB1870" s="210"/>
      <c r="BC1870" s="210"/>
      <c r="BD1870" s="210"/>
      <c r="BE1870" s="210"/>
      <c r="BF1870" s="210"/>
      <c r="BG1870" s="210"/>
      <c r="BH1870" s="210"/>
    </row>
    <row r="1871" spans="1:60" outlineLevel="2" x14ac:dyDescent="0.2">
      <c r="A1871" s="217"/>
      <c r="B1871" s="218"/>
      <c r="C1871" s="251" t="s">
        <v>1637</v>
      </c>
      <c r="D1871" s="247"/>
      <c r="E1871" s="247"/>
      <c r="F1871" s="247"/>
      <c r="G1871" s="247"/>
      <c r="H1871" s="220"/>
      <c r="I1871" s="220"/>
      <c r="J1871" s="220"/>
      <c r="K1871" s="220"/>
      <c r="L1871" s="220"/>
      <c r="M1871" s="220"/>
      <c r="N1871" s="219"/>
      <c r="O1871" s="219"/>
      <c r="P1871" s="219"/>
      <c r="Q1871" s="219"/>
      <c r="R1871" s="220"/>
      <c r="S1871" s="220"/>
      <c r="T1871" s="220"/>
      <c r="U1871" s="220"/>
      <c r="V1871" s="220"/>
      <c r="W1871" s="220"/>
      <c r="X1871" s="220"/>
      <c r="Y1871" s="220"/>
      <c r="Z1871" s="210"/>
      <c r="AA1871" s="210"/>
      <c r="AB1871" s="210"/>
      <c r="AC1871" s="210"/>
      <c r="AD1871" s="210"/>
      <c r="AE1871" s="210"/>
      <c r="AF1871" s="210"/>
      <c r="AG1871" s="210" t="s">
        <v>317</v>
      </c>
      <c r="AH1871" s="210"/>
      <c r="AI1871" s="210"/>
      <c r="AJ1871" s="210"/>
      <c r="AK1871" s="210"/>
      <c r="AL1871" s="210"/>
      <c r="AM1871" s="210"/>
      <c r="AN1871" s="210"/>
      <c r="AO1871" s="210"/>
      <c r="AP1871" s="210"/>
      <c r="AQ1871" s="210"/>
      <c r="AR1871" s="210"/>
      <c r="AS1871" s="210"/>
      <c r="AT1871" s="210"/>
      <c r="AU1871" s="210"/>
      <c r="AV1871" s="210"/>
      <c r="AW1871" s="210"/>
      <c r="AX1871" s="210"/>
      <c r="AY1871" s="210"/>
      <c r="AZ1871" s="210"/>
      <c r="BA1871" s="210"/>
      <c r="BB1871" s="210"/>
      <c r="BC1871" s="210"/>
      <c r="BD1871" s="210"/>
      <c r="BE1871" s="210"/>
      <c r="BF1871" s="210"/>
      <c r="BG1871" s="210"/>
      <c r="BH1871" s="210"/>
    </row>
    <row r="1872" spans="1:60" outlineLevel="2" x14ac:dyDescent="0.2">
      <c r="A1872" s="217"/>
      <c r="B1872" s="218"/>
      <c r="C1872" s="265" t="s">
        <v>1802</v>
      </c>
      <c r="D1872" s="255"/>
      <c r="E1872" s="256">
        <v>1</v>
      </c>
      <c r="F1872" s="220"/>
      <c r="G1872" s="220"/>
      <c r="H1872" s="220"/>
      <c r="I1872" s="220"/>
      <c r="J1872" s="220"/>
      <c r="K1872" s="220"/>
      <c r="L1872" s="220"/>
      <c r="M1872" s="220"/>
      <c r="N1872" s="219"/>
      <c r="O1872" s="219"/>
      <c r="P1872" s="219"/>
      <c r="Q1872" s="219"/>
      <c r="R1872" s="220"/>
      <c r="S1872" s="220"/>
      <c r="T1872" s="220"/>
      <c r="U1872" s="220"/>
      <c r="V1872" s="220"/>
      <c r="W1872" s="220"/>
      <c r="X1872" s="220"/>
      <c r="Y1872" s="220"/>
      <c r="Z1872" s="210"/>
      <c r="AA1872" s="210"/>
      <c r="AB1872" s="210"/>
      <c r="AC1872" s="210"/>
      <c r="AD1872" s="210"/>
      <c r="AE1872" s="210"/>
      <c r="AF1872" s="210"/>
      <c r="AG1872" s="210" t="s">
        <v>356</v>
      </c>
      <c r="AH1872" s="210">
        <v>0</v>
      </c>
      <c r="AI1872" s="210"/>
      <c r="AJ1872" s="210"/>
      <c r="AK1872" s="210"/>
      <c r="AL1872" s="210"/>
      <c r="AM1872" s="210"/>
      <c r="AN1872" s="210"/>
      <c r="AO1872" s="210"/>
      <c r="AP1872" s="210"/>
      <c r="AQ1872" s="210"/>
      <c r="AR1872" s="210"/>
      <c r="AS1872" s="210"/>
      <c r="AT1872" s="210"/>
      <c r="AU1872" s="210"/>
      <c r="AV1872" s="210"/>
      <c r="AW1872" s="210"/>
      <c r="AX1872" s="210"/>
      <c r="AY1872" s="210"/>
      <c r="AZ1872" s="210"/>
      <c r="BA1872" s="210"/>
      <c r="BB1872" s="210"/>
      <c r="BC1872" s="210"/>
      <c r="BD1872" s="210"/>
      <c r="BE1872" s="210"/>
      <c r="BF1872" s="210"/>
      <c r="BG1872" s="210"/>
      <c r="BH1872" s="210"/>
    </row>
    <row r="1873" spans="1:60" outlineLevel="1" x14ac:dyDescent="0.2">
      <c r="A1873" s="232">
        <v>292</v>
      </c>
      <c r="B1873" s="233" t="s">
        <v>1803</v>
      </c>
      <c r="C1873" s="250" t="s">
        <v>1801</v>
      </c>
      <c r="D1873" s="234" t="s">
        <v>823</v>
      </c>
      <c r="E1873" s="235">
        <v>1</v>
      </c>
      <c r="F1873" s="236"/>
      <c r="G1873" s="237">
        <f>ROUND(E1873*F1873,2)</f>
        <v>0</v>
      </c>
      <c r="H1873" s="236"/>
      <c r="I1873" s="237">
        <f>ROUND(E1873*H1873,2)</f>
        <v>0</v>
      </c>
      <c r="J1873" s="236"/>
      <c r="K1873" s="237">
        <f>ROUND(E1873*J1873,2)</f>
        <v>0</v>
      </c>
      <c r="L1873" s="237">
        <v>21</v>
      </c>
      <c r="M1873" s="237">
        <f>G1873*(1+L1873/100)</f>
        <v>0</v>
      </c>
      <c r="N1873" s="235">
        <v>0</v>
      </c>
      <c r="O1873" s="235">
        <f>ROUND(E1873*N1873,2)</f>
        <v>0</v>
      </c>
      <c r="P1873" s="235">
        <v>0</v>
      </c>
      <c r="Q1873" s="235">
        <f>ROUND(E1873*P1873,2)</f>
        <v>0</v>
      </c>
      <c r="R1873" s="237"/>
      <c r="S1873" s="237" t="s">
        <v>313</v>
      </c>
      <c r="T1873" s="238" t="s">
        <v>303</v>
      </c>
      <c r="U1873" s="220">
        <v>0</v>
      </c>
      <c r="V1873" s="220">
        <f>ROUND(E1873*U1873,2)</f>
        <v>0</v>
      </c>
      <c r="W1873" s="220"/>
      <c r="X1873" s="220" t="s">
        <v>314</v>
      </c>
      <c r="Y1873" s="220" t="s">
        <v>305</v>
      </c>
      <c r="Z1873" s="210"/>
      <c r="AA1873" s="210"/>
      <c r="AB1873" s="210"/>
      <c r="AC1873" s="210"/>
      <c r="AD1873" s="210"/>
      <c r="AE1873" s="210"/>
      <c r="AF1873" s="210"/>
      <c r="AG1873" s="210" t="s">
        <v>315</v>
      </c>
      <c r="AH1873" s="210"/>
      <c r="AI1873" s="210"/>
      <c r="AJ1873" s="210"/>
      <c r="AK1873" s="210"/>
      <c r="AL1873" s="210"/>
      <c r="AM1873" s="210"/>
      <c r="AN1873" s="210"/>
      <c r="AO1873" s="210"/>
      <c r="AP1873" s="210"/>
      <c r="AQ1873" s="210"/>
      <c r="AR1873" s="210"/>
      <c r="AS1873" s="210"/>
      <c r="AT1873" s="210"/>
      <c r="AU1873" s="210"/>
      <c r="AV1873" s="210"/>
      <c r="AW1873" s="210"/>
      <c r="AX1873" s="210"/>
      <c r="AY1873" s="210"/>
      <c r="AZ1873" s="210"/>
      <c r="BA1873" s="210"/>
      <c r="BB1873" s="210"/>
      <c r="BC1873" s="210"/>
      <c r="BD1873" s="210"/>
      <c r="BE1873" s="210"/>
      <c r="BF1873" s="210"/>
      <c r="BG1873" s="210"/>
      <c r="BH1873" s="210"/>
    </row>
    <row r="1874" spans="1:60" outlineLevel="2" x14ac:dyDescent="0.2">
      <c r="A1874" s="217"/>
      <c r="B1874" s="218"/>
      <c r="C1874" s="251" t="s">
        <v>1637</v>
      </c>
      <c r="D1874" s="247"/>
      <c r="E1874" s="247"/>
      <c r="F1874" s="247"/>
      <c r="G1874" s="247"/>
      <c r="H1874" s="220"/>
      <c r="I1874" s="220"/>
      <c r="J1874" s="220"/>
      <c r="K1874" s="220"/>
      <c r="L1874" s="220"/>
      <c r="M1874" s="220"/>
      <c r="N1874" s="219"/>
      <c r="O1874" s="219"/>
      <c r="P1874" s="219"/>
      <c r="Q1874" s="219"/>
      <c r="R1874" s="220"/>
      <c r="S1874" s="220"/>
      <c r="T1874" s="220"/>
      <c r="U1874" s="220"/>
      <c r="V1874" s="220"/>
      <c r="W1874" s="220"/>
      <c r="X1874" s="220"/>
      <c r="Y1874" s="220"/>
      <c r="Z1874" s="210"/>
      <c r="AA1874" s="210"/>
      <c r="AB1874" s="210"/>
      <c r="AC1874" s="210"/>
      <c r="AD1874" s="210"/>
      <c r="AE1874" s="210"/>
      <c r="AF1874" s="210"/>
      <c r="AG1874" s="210" t="s">
        <v>317</v>
      </c>
      <c r="AH1874" s="210"/>
      <c r="AI1874" s="210"/>
      <c r="AJ1874" s="210"/>
      <c r="AK1874" s="210"/>
      <c r="AL1874" s="210"/>
      <c r="AM1874" s="210"/>
      <c r="AN1874" s="210"/>
      <c r="AO1874" s="210"/>
      <c r="AP1874" s="210"/>
      <c r="AQ1874" s="210"/>
      <c r="AR1874" s="210"/>
      <c r="AS1874" s="210"/>
      <c r="AT1874" s="210"/>
      <c r="AU1874" s="210"/>
      <c r="AV1874" s="210"/>
      <c r="AW1874" s="210"/>
      <c r="AX1874" s="210"/>
      <c r="AY1874" s="210"/>
      <c r="AZ1874" s="210"/>
      <c r="BA1874" s="210"/>
      <c r="BB1874" s="210"/>
      <c r="BC1874" s="210"/>
      <c r="BD1874" s="210"/>
      <c r="BE1874" s="210"/>
      <c r="BF1874" s="210"/>
      <c r="BG1874" s="210"/>
      <c r="BH1874" s="210"/>
    </row>
    <row r="1875" spans="1:60" outlineLevel="2" x14ac:dyDescent="0.2">
      <c r="A1875" s="217"/>
      <c r="B1875" s="218"/>
      <c r="C1875" s="265" t="s">
        <v>1804</v>
      </c>
      <c r="D1875" s="255"/>
      <c r="E1875" s="256">
        <v>1</v>
      </c>
      <c r="F1875" s="220"/>
      <c r="G1875" s="220"/>
      <c r="H1875" s="220"/>
      <c r="I1875" s="220"/>
      <c r="J1875" s="220"/>
      <c r="K1875" s="220"/>
      <c r="L1875" s="220"/>
      <c r="M1875" s="220"/>
      <c r="N1875" s="219"/>
      <c r="O1875" s="219"/>
      <c r="P1875" s="219"/>
      <c r="Q1875" s="219"/>
      <c r="R1875" s="220"/>
      <c r="S1875" s="220"/>
      <c r="T1875" s="220"/>
      <c r="U1875" s="220"/>
      <c r="V1875" s="220"/>
      <c r="W1875" s="220"/>
      <c r="X1875" s="220"/>
      <c r="Y1875" s="220"/>
      <c r="Z1875" s="210"/>
      <c r="AA1875" s="210"/>
      <c r="AB1875" s="210"/>
      <c r="AC1875" s="210"/>
      <c r="AD1875" s="210"/>
      <c r="AE1875" s="210"/>
      <c r="AF1875" s="210"/>
      <c r="AG1875" s="210" t="s">
        <v>356</v>
      </c>
      <c r="AH1875" s="210">
        <v>0</v>
      </c>
      <c r="AI1875" s="210"/>
      <c r="AJ1875" s="210"/>
      <c r="AK1875" s="210"/>
      <c r="AL1875" s="210"/>
      <c r="AM1875" s="210"/>
      <c r="AN1875" s="210"/>
      <c r="AO1875" s="210"/>
      <c r="AP1875" s="210"/>
      <c r="AQ1875" s="210"/>
      <c r="AR1875" s="210"/>
      <c r="AS1875" s="210"/>
      <c r="AT1875" s="210"/>
      <c r="AU1875" s="210"/>
      <c r="AV1875" s="210"/>
      <c r="AW1875" s="210"/>
      <c r="AX1875" s="210"/>
      <c r="AY1875" s="210"/>
      <c r="AZ1875" s="210"/>
      <c r="BA1875" s="210"/>
      <c r="BB1875" s="210"/>
      <c r="BC1875" s="210"/>
      <c r="BD1875" s="210"/>
      <c r="BE1875" s="210"/>
      <c r="BF1875" s="210"/>
      <c r="BG1875" s="210"/>
      <c r="BH1875" s="210"/>
    </row>
    <row r="1876" spans="1:60" outlineLevel="1" x14ac:dyDescent="0.2">
      <c r="A1876" s="232">
        <v>293</v>
      </c>
      <c r="B1876" s="233" t="s">
        <v>1805</v>
      </c>
      <c r="C1876" s="250" t="s">
        <v>1801</v>
      </c>
      <c r="D1876" s="234" t="s">
        <v>823</v>
      </c>
      <c r="E1876" s="235">
        <v>1</v>
      </c>
      <c r="F1876" s="236"/>
      <c r="G1876" s="237">
        <f>ROUND(E1876*F1876,2)</f>
        <v>0</v>
      </c>
      <c r="H1876" s="236"/>
      <c r="I1876" s="237">
        <f>ROUND(E1876*H1876,2)</f>
        <v>0</v>
      </c>
      <c r="J1876" s="236"/>
      <c r="K1876" s="237">
        <f>ROUND(E1876*J1876,2)</f>
        <v>0</v>
      </c>
      <c r="L1876" s="237">
        <v>21</v>
      </c>
      <c r="M1876" s="237">
        <f>G1876*(1+L1876/100)</f>
        <v>0</v>
      </c>
      <c r="N1876" s="235">
        <v>0</v>
      </c>
      <c r="O1876" s="235">
        <f>ROUND(E1876*N1876,2)</f>
        <v>0</v>
      </c>
      <c r="P1876" s="235">
        <v>0</v>
      </c>
      <c r="Q1876" s="235">
        <f>ROUND(E1876*P1876,2)</f>
        <v>0</v>
      </c>
      <c r="R1876" s="237"/>
      <c r="S1876" s="237" t="s">
        <v>313</v>
      </c>
      <c r="T1876" s="238" t="s">
        <v>303</v>
      </c>
      <c r="U1876" s="220">
        <v>0</v>
      </c>
      <c r="V1876" s="220">
        <f>ROUND(E1876*U1876,2)</f>
        <v>0</v>
      </c>
      <c r="W1876" s="220"/>
      <c r="X1876" s="220" t="s">
        <v>314</v>
      </c>
      <c r="Y1876" s="220" t="s">
        <v>305</v>
      </c>
      <c r="Z1876" s="210"/>
      <c r="AA1876" s="210"/>
      <c r="AB1876" s="210"/>
      <c r="AC1876" s="210"/>
      <c r="AD1876" s="210"/>
      <c r="AE1876" s="210"/>
      <c r="AF1876" s="210"/>
      <c r="AG1876" s="210" t="s">
        <v>315</v>
      </c>
      <c r="AH1876" s="210"/>
      <c r="AI1876" s="210"/>
      <c r="AJ1876" s="210"/>
      <c r="AK1876" s="210"/>
      <c r="AL1876" s="210"/>
      <c r="AM1876" s="210"/>
      <c r="AN1876" s="210"/>
      <c r="AO1876" s="210"/>
      <c r="AP1876" s="210"/>
      <c r="AQ1876" s="210"/>
      <c r="AR1876" s="210"/>
      <c r="AS1876" s="210"/>
      <c r="AT1876" s="210"/>
      <c r="AU1876" s="210"/>
      <c r="AV1876" s="210"/>
      <c r="AW1876" s="210"/>
      <c r="AX1876" s="210"/>
      <c r="AY1876" s="210"/>
      <c r="AZ1876" s="210"/>
      <c r="BA1876" s="210"/>
      <c r="BB1876" s="210"/>
      <c r="BC1876" s="210"/>
      <c r="BD1876" s="210"/>
      <c r="BE1876" s="210"/>
      <c r="BF1876" s="210"/>
      <c r="BG1876" s="210"/>
      <c r="BH1876" s="210"/>
    </row>
    <row r="1877" spans="1:60" outlineLevel="2" x14ac:dyDescent="0.2">
      <c r="A1877" s="217"/>
      <c r="B1877" s="218"/>
      <c r="C1877" s="251" t="s">
        <v>1637</v>
      </c>
      <c r="D1877" s="247"/>
      <c r="E1877" s="247"/>
      <c r="F1877" s="247"/>
      <c r="G1877" s="247"/>
      <c r="H1877" s="220"/>
      <c r="I1877" s="220"/>
      <c r="J1877" s="220"/>
      <c r="K1877" s="220"/>
      <c r="L1877" s="220"/>
      <c r="M1877" s="220"/>
      <c r="N1877" s="219"/>
      <c r="O1877" s="219"/>
      <c r="P1877" s="219"/>
      <c r="Q1877" s="219"/>
      <c r="R1877" s="220"/>
      <c r="S1877" s="220"/>
      <c r="T1877" s="220"/>
      <c r="U1877" s="220"/>
      <c r="V1877" s="220"/>
      <c r="W1877" s="220"/>
      <c r="X1877" s="220"/>
      <c r="Y1877" s="220"/>
      <c r="Z1877" s="210"/>
      <c r="AA1877" s="210"/>
      <c r="AB1877" s="210"/>
      <c r="AC1877" s="210"/>
      <c r="AD1877" s="210"/>
      <c r="AE1877" s="210"/>
      <c r="AF1877" s="210"/>
      <c r="AG1877" s="210" t="s">
        <v>317</v>
      </c>
      <c r="AH1877" s="210"/>
      <c r="AI1877" s="210"/>
      <c r="AJ1877" s="210"/>
      <c r="AK1877" s="210"/>
      <c r="AL1877" s="210"/>
      <c r="AM1877" s="210"/>
      <c r="AN1877" s="210"/>
      <c r="AO1877" s="210"/>
      <c r="AP1877" s="210"/>
      <c r="AQ1877" s="210"/>
      <c r="AR1877" s="210"/>
      <c r="AS1877" s="210"/>
      <c r="AT1877" s="210"/>
      <c r="AU1877" s="210"/>
      <c r="AV1877" s="210"/>
      <c r="AW1877" s="210"/>
      <c r="AX1877" s="210"/>
      <c r="AY1877" s="210"/>
      <c r="AZ1877" s="210"/>
      <c r="BA1877" s="210"/>
      <c r="BB1877" s="210"/>
      <c r="BC1877" s="210"/>
      <c r="BD1877" s="210"/>
      <c r="BE1877" s="210"/>
      <c r="BF1877" s="210"/>
      <c r="BG1877" s="210"/>
      <c r="BH1877" s="210"/>
    </row>
    <row r="1878" spans="1:60" outlineLevel="2" x14ac:dyDescent="0.2">
      <c r="A1878" s="217"/>
      <c r="B1878" s="218"/>
      <c r="C1878" s="265" t="s">
        <v>1806</v>
      </c>
      <c r="D1878" s="255"/>
      <c r="E1878" s="256">
        <v>1</v>
      </c>
      <c r="F1878" s="220"/>
      <c r="G1878" s="220"/>
      <c r="H1878" s="220"/>
      <c r="I1878" s="220"/>
      <c r="J1878" s="220"/>
      <c r="K1878" s="220"/>
      <c r="L1878" s="220"/>
      <c r="M1878" s="220"/>
      <c r="N1878" s="219"/>
      <c r="O1878" s="219"/>
      <c r="P1878" s="219"/>
      <c r="Q1878" s="219"/>
      <c r="R1878" s="220"/>
      <c r="S1878" s="220"/>
      <c r="T1878" s="220"/>
      <c r="U1878" s="220"/>
      <c r="V1878" s="220"/>
      <c r="W1878" s="220"/>
      <c r="X1878" s="220"/>
      <c r="Y1878" s="220"/>
      <c r="Z1878" s="210"/>
      <c r="AA1878" s="210"/>
      <c r="AB1878" s="210"/>
      <c r="AC1878" s="210"/>
      <c r="AD1878" s="210"/>
      <c r="AE1878" s="210"/>
      <c r="AF1878" s="210"/>
      <c r="AG1878" s="210" t="s">
        <v>356</v>
      </c>
      <c r="AH1878" s="210">
        <v>0</v>
      </c>
      <c r="AI1878" s="210"/>
      <c r="AJ1878" s="210"/>
      <c r="AK1878" s="210"/>
      <c r="AL1878" s="210"/>
      <c r="AM1878" s="210"/>
      <c r="AN1878" s="210"/>
      <c r="AO1878" s="210"/>
      <c r="AP1878" s="210"/>
      <c r="AQ1878" s="210"/>
      <c r="AR1878" s="210"/>
      <c r="AS1878" s="210"/>
      <c r="AT1878" s="210"/>
      <c r="AU1878" s="210"/>
      <c r="AV1878" s="210"/>
      <c r="AW1878" s="210"/>
      <c r="AX1878" s="210"/>
      <c r="AY1878" s="210"/>
      <c r="AZ1878" s="210"/>
      <c r="BA1878" s="210"/>
      <c r="BB1878" s="210"/>
      <c r="BC1878" s="210"/>
      <c r="BD1878" s="210"/>
      <c r="BE1878" s="210"/>
      <c r="BF1878" s="210"/>
      <c r="BG1878" s="210"/>
      <c r="BH1878" s="210"/>
    </row>
    <row r="1879" spans="1:60" outlineLevel="1" x14ac:dyDescent="0.2">
      <c r="A1879" s="232">
        <v>294</v>
      </c>
      <c r="B1879" s="233" t="s">
        <v>1807</v>
      </c>
      <c r="C1879" s="250" t="s">
        <v>1801</v>
      </c>
      <c r="D1879" s="234" t="s">
        <v>823</v>
      </c>
      <c r="E1879" s="235">
        <v>1</v>
      </c>
      <c r="F1879" s="236"/>
      <c r="G1879" s="237">
        <f>ROUND(E1879*F1879,2)</f>
        <v>0</v>
      </c>
      <c r="H1879" s="236"/>
      <c r="I1879" s="237">
        <f>ROUND(E1879*H1879,2)</f>
        <v>0</v>
      </c>
      <c r="J1879" s="236"/>
      <c r="K1879" s="237">
        <f>ROUND(E1879*J1879,2)</f>
        <v>0</v>
      </c>
      <c r="L1879" s="237">
        <v>21</v>
      </c>
      <c r="M1879" s="237">
        <f>G1879*(1+L1879/100)</f>
        <v>0</v>
      </c>
      <c r="N1879" s="235">
        <v>0</v>
      </c>
      <c r="O1879" s="235">
        <f>ROUND(E1879*N1879,2)</f>
        <v>0</v>
      </c>
      <c r="P1879" s="235">
        <v>0</v>
      </c>
      <c r="Q1879" s="235">
        <f>ROUND(E1879*P1879,2)</f>
        <v>0</v>
      </c>
      <c r="R1879" s="237"/>
      <c r="S1879" s="237" t="s">
        <v>313</v>
      </c>
      <c r="T1879" s="238" t="s">
        <v>303</v>
      </c>
      <c r="U1879" s="220">
        <v>0</v>
      </c>
      <c r="V1879" s="220">
        <f>ROUND(E1879*U1879,2)</f>
        <v>0</v>
      </c>
      <c r="W1879" s="220"/>
      <c r="X1879" s="220" t="s">
        <v>314</v>
      </c>
      <c r="Y1879" s="220" t="s">
        <v>305</v>
      </c>
      <c r="Z1879" s="210"/>
      <c r="AA1879" s="210"/>
      <c r="AB1879" s="210"/>
      <c r="AC1879" s="210"/>
      <c r="AD1879" s="210"/>
      <c r="AE1879" s="210"/>
      <c r="AF1879" s="210"/>
      <c r="AG1879" s="210" t="s">
        <v>315</v>
      </c>
      <c r="AH1879" s="210"/>
      <c r="AI1879" s="210"/>
      <c r="AJ1879" s="210"/>
      <c r="AK1879" s="210"/>
      <c r="AL1879" s="210"/>
      <c r="AM1879" s="210"/>
      <c r="AN1879" s="210"/>
      <c r="AO1879" s="210"/>
      <c r="AP1879" s="210"/>
      <c r="AQ1879" s="210"/>
      <c r="AR1879" s="210"/>
      <c r="AS1879" s="210"/>
      <c r="AT1879" s="210"/>
      <c r="AU1879" s="210"/>
      <c r="AV1879" s="210"/>
      <c r="AW1879" s="210"/>
      <c r="AX1879" s="210"/>
      <c r="AY1879" s="210"/>
      <c r="AZ1879" s="210"/>
      <c r="BA1879" s="210"/>
      <c r="BB1879" s="210"/>
      <c r="BC1879" s="210"/>
      <c r="BD1879" s="210"/>
      <c r="BE1879" s="210"/>
      <c r="BF1879" s="210"/>
      <c r="BG1879" s="210"/>
      <c r="BH1879" s="210"/>
    </row>
    <row r="1880" spans="1:60" outlineLevel="2" x14ac:dyDescent="0.2">
      <c r="A1880" s="217"/>
      <c r="B1880" s="218"/>
      <c r="C1880" s="251" t="s">
        <v>1637</v>
      </c>
      <c r="D1880" s="247"/>
      <c r="E1880" s="247"/>
      <c r="F1880" s="247"/>
      <c r="G1880" s="247"/>
      <c r="H1880" s="220"/>
      <c r="I1880" s="220"/>
      <c r="J1880" s="220"/>
      <c r="K1880" s="220"/>
      <c r="L1880" s="220"/>
      <c r="M1880" s="220"/>
      <c r="N1880" s="219"/>
      <c r="O1880" s="219"/>
      <c r="P1880" s="219"/>
      <c r="Q1880" s="219"/>
      <c r="R1880" s="220"/>
      <c r="S1880" s="220"/>
      <c r="T1880" s="220"/>
      <c r="U1880" s="220"/>
      <c r="V1880" s="220"/>
      <c r="W1880" s="220"/>
      <c r="X1880" s="220"/>
      <c r="Y1880" s="220"/>
      <c r="Z1880" s="210"/>
      <c r="AA1880" s="210"/>
      <c r="AB1880" s="210"/>
      <c r="AC1880" s="210"/>
      <c r="AD1880" s="210"/>
      <c r="AE1880" s="210"/>
      <c r="AF1880" s="210"/>
      <c r="AG1880" s="210" t="s">
        <v>317</v>
      </c>
      <c r="AH1880" s="210"/>
      <c r="AI1880" s="210"/>
      <c r="AJ1880" s="210"/>
      <c r="AK1880" s="210"/>
      <c r="AL1880" s="210"/>
      <c r="AM1880" s="210"/>
      <c r="AN1880" s="210"/>
      <c r="AO1880" s="210"/>
      <c r="AP1880" s="210"/>
      <c r="AQ1880" s="210"/>
      <c r="AR1880" s="210"/>
      <c r="AS1880" s="210"/>
      <c r="AT1880" s="210"/>
      <c r="AU1880" s="210"/>
      <c r="AV1880" s="210"/>
      <c r="AW1880" s="210"/>
      <c r="AX1880" s="210"/>
      <c r="AY1880" s="210"/>
      <c r="AZ1880" s="210"/>
      <c r="BA1880" s="210"/>
      <c r="BB1880" s="210"/>
      <c r="BC1880" s="210"/>
      <c r="BD1880" s="210"/>
      <c r="BE1880" s="210"/>
      <c r="BF1880" s="210"/>
      <c r="BG1880" s="210"/>
      <c r="BH1880" s="210"/>
    </row>
    <row r="1881" spans="1:60" outlineLevel="2" x14ac:dyDescent="0.2">
      <c r="A1881" s="217"/>
      <c r="B1881" s="218"/>
      <c r="C1881" s="265" t="s">
        <v>1808</v>
      </c>
      <c r="D1881" s="255"/>
      <c r="E1881" s="256">
        <v>1</v>
      </c>
      <c r="F1881" s="220"/>
      <c r="G1881" s="220"/>
      <c r="H1881" s="220"/>
      <c r="I1881" s="220"/>
      <c r="J1881" s="220"/>
      <c r="K1881" s="220"/>
      <c r="L1881" s="220"/>
      <c r="M1881" s="220"/>
      <c r="N1881" s="219"/>
      <c r="O1881" s="219"/>
      <c r="P1881" s="219"/>
      <c r="Q1881" s="219"/>
      <c r="R1881" s="220"/>
      <c r="S1881" s="220"/>
      <c r="T1881" s="220"/>
      <c r="U1881" s="220"/>
      <c r="V1881" s="220"/>
      <c r="W1881" s="220"/>
      <c r="X1881" s="220"/>
      <c r="Y1881" s="220"/>
      <c r="Z1881" s="210"/>
      <c r="AA1881" s="210"/>
      <c r="AB1881" s="210"/>
      <c r="AC1881" s="210"/>
      <c r="AD1881" s="210"/>
      <c r="AE1881" s="210"/>
      <c r="AF1881" s="210"/>
      <c r="AG1881" s="210" t="s">
        <v>356</v>
      </c>
      <c r="AH1881" s="210">
        <v>0</v>
      </c>
      <c r="AI1881" s="210"/>
      <c r="AJ1881" s="210"/>
      <c r="AK1881" s="210"/>
      <c r="AL1881" s="210"/>
      <c r="AM1881" s="210"/>
      <c r="AN1881" s="210"/>
      <c r="AO1881" s="210"/>
      <c r="AP1881" s="210"/>
      <c r="AQ1881" s="210"/>
      <c r="AR1881" s="210"/>
      <c r="AS1881" s="210"/>
      <c r="AT1881" s="210"/>
      <c r="AU1881" s="210"/>
      <c r="AV1881" s="210"/>
      <c r="AW1881" s="210"/>
      <c r="AX1881" s="210"/>
      <c r="AY1881" s="210"/>
      <c r="AZ1881" s="210"/>
      <c r="BA1881" s="210"/>
      <c r="BB1881" s="210"/>
      <c r="BC1881" s="210"/>
      <c r="BD1881" s="210"/>
      <c r="BE1881" s="210"/>
      <c r="BF1881" s="210"/>
      <c r="BG1881" s="210"/>
      <c r="BH1881" s="210"/>
    </row>
    <row r="1882" spans="1:60" outlineLevel="1" x14ac:dyDescent="0.2">
      <c r="A1882" s="232">
        <v>295</v>
      </c>
      <c r="B1882" s="233" t="s">
        <v>1809</v>
      </c>
      <c r="C1882" s="250" t="s">
        <v>1801</v>
      </c>
      <c r="D1882" s="234" t="s">
        <v>823</v>
      </c>
      <c r="E1882" s="235">
        <v>1</v>
      </c>
      <c r="F1882" s="236"/>
      <c r="G1882" s="237">
        <f>ROUND(E1882*F1882,2)</f>
        <v>0</v>
      </c>
      <c r="H1882" s="236"/>
      <c r="I1882" s="237">
        <f>ROUND(E1882*H1882,2)</f>
        <v>0</v>
      </c>
      <c r="J1882" s="236"/>
      <c r="K1882" s="237">
        <f>ROUND(E1882*J1882,2)</f>
        <v>0</v>
      </c>
      <c r="L1882" s="237">
        <v>21</v>
      </c>
      <c r="M1882" s="237">
        <f>G1882*(1+L1882/100)</f>
        <v>0</v>
      </c>
      <c r="N1882" s="235">
        <v>0</v>
      </c>
      <c r="O1882" s="235">
        <f>ROUND(E1882*N1882,2)</f>
        <v>0</v>
      </c>
      <c r="P1882" s="235">
        <v>0</v>
      </c>
      <c r="Q1882" s="235">
        <f>ROUND(E1882*P1882,2)</f>
        <v>0</v>
      </c>
      <c r="R1882" s="237"/>
      <c r="S1882" s="237" t="s">
        <v>313</v>
      </c>
      <c r="T1882" s="238" t="s">
        <v>303</v>
      </c>
      <c r="U1882" s="220">
        <v>0</v>
      </c>
      <c r="V1882" s="220">
        <f>ROUND(E1882*U1882,2)</f>
        <v>0</v>
      </c>
      <c r="W1882" s="220"/>
      <c r="X1882" s="220" t="s">
        <v>314</v>
      </c>
      <c r="Y1882" s="220" t="s">
        <v>305</v>
      </c>
      <c r="Z1882" s="210"/>
      <c r="AA1882" s="210"/>
      <c r="AB1882" s="210"/>
      <c r="AC1882" s="210"/>
      <c r="AD1882" s="210"/>
      <c r="AE1882" s="210"/>
      <c r="AF1882" s="210"/>
      <c r="AG1882" s="210" t="s">
        <v>315</v>
      </c>
      <c r="AH1882" s="210"/>
      <c r="AI1882" s="210"/>
      <c r="AJ1882" s="210"/>
      <c r="AK1882" s="210"/>
      <c r="AL1882" s="210"/>
      <c r="AM1882" s="210"/>
      <c r="AN1882" s="210"/>
      <c r="AO1882" s="210"/>
      <c r="AP1882" s="210"/>
      <c r="AQ1882" s="210"/>
      <c r="AR1882" s="210"/>
      <c r="AS1882" s="210"/>
      <c r="AT1882" s="210"/>
      <c r="AU1882" s="210"/>
      <c r="AV1882" s="210"/>
      <c r="AW1882" s="210"/>
      <c r="AX1882" s="210"/>
      <c r="AY1882" s="210"/>
      <c r="AZ1882" s="210"/>
      <c r="BA1882" s="210"/>
      <c r="BB1882" s="210"/>
      <c r="BC1882" s="210"/>
      <c r="BD1882" s="210"/>
      <c r="BE1882" s="210"/>
      <c r="BF1882" s="210"/>
      <c r="BG1882" s="210"/>
      <c r="BH1882" s="210"/>
    </row>
    <row r="1883" spans="1:60" outlineLevel="2" x14ac:dyDescent="0.2">
      <c r="A1883" s="217"/>
      <c r="B1883" s="218"/>
      <c r="C1883" s="251" t="s">
        <v>1637</v>
      </c>
      <c r="D1883" s="247"/>
      <c r="E1883" s="247"/>
      <c r="F1883" s="247"/>
      <c r="G1883" s="247"/>
      <c r="H1883" s="220"/>
      <c r="I1883" s="220"/>
      <c r="J1883" s="220"/>
      <c r="K1883" s="220"/>
      <c r="L1883" s="220"/>
      <c r="M1883" s="220"/>
      <c r="N1883" s="219"/>
      <c r="O1883" s="219"/>
      <c r="P1883" s="219"/>
      <c r="Q1883" s="219"/>
      <c r="R1883" s="220"/>
      <c r="S1883" s="220"/>
      <c r="T1883" s="220"/>
      <c r="U1883" s="220"/>
      <c r="V1883" s="220"/>
      <c r="W1883" s="220"/>
      <c r="X1883" s="220"/>
      <c r="Y1883" s="220"/>
      <c r="Z1883" s="210"/>
      <c r="AA1883" s="210"/>
      <c r="AB1883" s="210"/>
      <c r="AC1883" s="210"/>
      <c r="AD1883" s="210"/>
      <c r="AE1883" s="210"/>
      <c r="AF1883" s="210"/>
      <c r="AG1883" s="210" t="s">
        <v>317</v>
      </c>
      <c r="AH1883" s="210"/>
      <c r="AI1883" s="210"/>
      <c r="AJ1883" s="210"/>
      <c r="AK1883" s="210"/>
      <c r="AL1883" s="210"/>
      <c r="AM1883" s="210"/>
      <c r="AN1883" s="210"/>
      <c r="AO1883" s="210"/>
      <c r="AP1883" s="210"/>
      <c r="AQ1883" s="210"/>
      <c r="AR1883" s="210"/>
      <c r="AS1883" s="210"/>
      <c r="AT1883" s="210"/>
      <c r="AU1883" s="210"/>
      <c r="AV1883" s="210"/>
      <c r="AW1883" s="210"/>
      <c r="AX1883" s="210"/>
      <c r="AY1883" s="210"/>
      <c r="AZ1883" s="210"/>
      <c r="BA1883" s="210"/>
      <c r="BB1883" s="210"/>
      <c r="BC1883" s="210"/>
      <c r="BD1883" s="210"/>
      <c r="BE1883" s="210"/>
      <c r="BF1883" s="210"/>
      <c r="BG1883" s="210"/>
      <c r="BH1883" s="210"/>
    </row>
    <row r="1884" spans="1:60" outlineLevel="2" x14ac:dyDescent="0.2">
      <c r="A1884" s="217"/>
      <c r="B1884" s="218"/>
      <c r="C1884" s="265" t="s">
        <v>1810</v>
      </c>
      <c r="D1884" s="255"/>
      <c r="E1884" s="256">
        <v>1</v>
      </c>
      <c r="F1884" s="220"/>
      <c r="G1884" s="220"/>
      <c r="H1884" s="220"/>
      <c r="I1884" s="220"/>
      <c r="J1884" s="220"/>
      <c r="K1884" s="220"/>
      <c r="L1884" s="220"/>
      <c r="M1884" s="220"/>
      <c r="N1884" s="219"/>
      <c r="O1884" s="219"/>
      <c r="P1884" s="219"/>
      <c r="Q1884" s="219"/>
      <c r="R1884" s="220"/>
      <c r="S1884" s="220"/>
      <c r="T1884" s="220"/>
      <c r="U1884" s="220"/>
      <c r="V1884" s="220"/>
      <c r="W1884" s="220"/>
      <c r="X1884" s="220"/>
      <c r="Y1884" s="220"/>
      <c r="Z1884" s="210"/>
      <c r="AA1884" s="210"/>
      <c r="AB1884" s="210"/>
      <c r="AC1884" s="210"/>
      <c r="AD1884" s="210"/>
      <c r="AE1884" s="210"/>
      <c r="AF1884" s="210"/>
      <c r="AG1884" s="210" t="s">
        <v>356</v>
      </c>
      <c r="AH1884" s="210">
        <v>0</v>
      </c>
      <c r="AI1884" s="210"/>
      <c r="AJ1884" s="210"/>
      <c r="AK1884" s="210"/>
      <c r="AL1884" s="210"/>
      <c r="AM1884" s="210"/>
      <c r="AN1884" s="210"/>
      <c r="AO1884" s="210"/>
      <c r="AP1884" s="210"/>
      <c r="AQ1884" s="210"/>
      <c r="AR1884" s="210"/>
      <c r="AS1884" s="210"/>
      <c r="AT1884" s="210"/>
      <c r="AU1884" s="210"/>
      <c r="AV1884" s="210"/>
      <c r="AW1884" s="210"/>
      <c r="AX1884" s="210"/>
      <c r="AY1884" s="210"/>
      <c r="AZ1884" s="210"/>
      <c r="BA1884" s="210"/>
      <c r="BB1884" s="210"/>
      <c r="BC1884" s="210"/>
      <c r="BD1884" s="210"/>
      <c r="BE1884" s="210"/>
      <c r="BF1884" s="210"/>
      <c r="BG1884" s="210"/>
      <c r="BH1884" s="210"/>
    </row>
    <row r="1885" spans="1:60" outlineLevel="1" x14ac:dyDescent="0.2">
      <c r="A1885" s="232">
        <v>296</v>
      </c>
      <c r="B1885" s="233" t="s">
        <v>1811</v>
      </c>
      <c r="C1885" s="250" t="s">
        <v>1812</v>
      </c>
      <c r="D1885" s="234" t="s">
        <v>823</v>
      </c>
      <c r="E1885" s="235">
        <v>2</v>
      </c>
      <c r="F1885" s="236"/>
      <c r="G1885" s="237">
        <f>ROUND(E1885*F1885,2)</f>
        <v>0</v>
      </c>
      <c r="H1885" s="236"/>
      <c r="I1885" s="237">
        <f>ROUND(E1885*H1885,2)</f>
        <v>0</v>
      </c>
      <c r="J1885" s="236"/>
      <c r="K1885" s="237">
        <f>ROUND(E1885*J1885,2)</f>
        <v>0</v>
      </c>
      <c r="L1885" s="237">
        <v>21</v>
      </c>
      <c r="M1885" s="237">
        <f>G1885*(1+L1885/100)</f>
        <v>0</v>
      </c>
      <c r="N1885" s="235">
        <v>0</v>
      </c>
      <c r="O1885" s="235">
        <f>ROUND(E1885*N1885,2)</f>
        <v>0</v>
      </c>
      <c r="P1885" s="235">
        <v>0</v>
      </c>
      <c r="Q1885" s="235">
        <f>ROUND(E1885*P1885,2)</f>
        <v>0</v>
      </c>
      <c r="R1885" s="237"/>
      <c r="S1885" s="237" t="s">
        <v>313</v>
      </c>
      <c r="T1885" s="238" t="s">
        <v>303</v>
      </c>
      <c r="U1885" s="220">
        <v>0</v>
      </c>
      <c r="V1885" s="220">
        <f>ROUND(E1885*U1885,2)</f>
        <v>0</v>
      </c>
      <c r="W1885" s="220"/>
      <c r="X1885" s="220" t="s">
        <v>314</v>
      </c>
      <c r="Y1885" s="220" t="s">
        <v>305</v>
      </c>
      <c r="Z1885" s="210"/>
      <c r="AA1885" s="210"/>
      <c r="AB1885" s="210"/>
      <c r="AC1885" s="210"/>
      <c r="AD1885" s="210"/>
      <c r="AE1885" s="210"/>
      <c r="AF1885" s="210"/>
      <c r="AG1885" s="210" t="s">
        <v>315</v>
      </c>
      <c r="AH1885" s="210"/>
      <c r="AI1885" s="210"/>
      <c r="AJ1885" s="210"/>
      <c r="AK1885" s="210"/>
      <c r="AL1885" s="210"/>
      <c r="AM1885" s="210"/>
      <c r="AN1885" s="210"/>
      <c r="AO1885" s="210"/>
      <c r="AP1885" s="210"/>
      <c r="AQ1885" s="210"/>
      <c r="AR1885" s="210"/>
      <c r="AS1885" s="210"/>
      <c r="AT1885" s="210"/>
      <c r="AU1885" s="210"/>
      <c r="AV1885" s="210"/>
      <c r="AW1885" s="210"/>
      <c r="AX1885" s="210"/>
      <c r="AY1885" s="210"/>
      <c r="AZ1885" s="210"/>
      <c r="BA1885" s="210"/>
      <c r="BB1885" s="210"/>
      <c r="BC1885" s="210"/>
      <c r="BD1885" s="210"/>
      <c r="BE1885" s="210"/>
      <c r="BF1885" s="210"/>
      <c r="BG1885" s="210"/>
      <c r="BH1885" s="210"/>
    </row>
    <row r="1886" spans="1:60" outlineLevel="2" x14ac:dyDescent="0.2">
      <c r="A1886" s="217"/>
      <c r="B1886" s="218"/>
      <c r="C1886" s="251" t="s">
        <v>1637</v>
      </c>
      <c r="D1886" s="247"/>
      <c r="E1886" s="247"/>
      <c r="F1886" s="247"/>
      <c r="G1886" s="247"/>
      <c r="H1886" s="220"/>
      <c r="I1886" s="220"/>
      <c r="J1886" s="220"/>
      <c r="K1886" s="220"/>
      <c r="L1886" s="220"/>
      <c r="M1886" s="220"/>
      <c r="N1886" s="219"/>
      <c r="O1886" s="219"/>
      <c r="P1886" s="219"/>
      <c r="Q1886" s="219"/>
      <c r="R1886" s="220"/>
      <c r="S1886" s="220"/>
      <c r="T1886" s="220"/>
      <c r="U1886" s="220"/>
      <c r="V1886" s="220"/>
      <c r="W1886" s="220"/>
      <c r="X1886" s="220"/>
      <c r="Y1886" s="220"/>
      <c r="Z1886" s="210"/>
      <c r="AA1886" s="210"/>
      <c r="AB1886" s="210"/>
      <c r="AC1886" s="210"/>
      <c r="AD1886" s="210"/>
      <c r="AE1886" s="210"/>
      <c r="AF1886" s="210"/>
      <c r="AG1886" s="210" t="s">
        <v>317</v>
      </c>
      <c r="AH1886" s="210"/>
      <c r="AI1886" s="210"/>
      <c r="AJ1886" s="210"/>
      <c r="AK1886" s="210"/>
      <c r="AL1886" s="210"/>
      <c r="AM1886" s="210"/>
      <c r="AN1886" s="210"/>
      <c r="AO1886" s="210"/>
      <c r="AP1886" s="210"/>
      <c r="AQ1886" s="210"/>
      <c r="AR1886" s="210"/>
      <c r="AS1886" s="210"/>
      <c r="AT1886" s="210"/>
      <c r="AU1886" s="210"/>
      <c r="AV1886" s="210"/>
      <c r="AW1886" s="210"/>
      <c r="AX1886" s="210"/>
      <c r="AY1886" s="210"/>
      <c r="AZ1886" s="210"/>
      <c r="BA1886" s="210"/>
      <c r="BB1886" s="210"/>
      <c r="BC1886" s="210"/>
      <c r="BD1886" s="210"/>
      <c r="BE1886" s="210"/>
      <c r="BF1886" s="210"/>
      <c r="BG1886" s="210"/>
      <c r="BH1886" s="210"/>
    </row>
    <row r="1887" spans="1:60" outlineLevel="2" x14ac:dyDescent="0.2">
      <c r="A1887" s="217"/>
      <c r="B1887" s="218"/>
      <c r="C1887" s="265" t="s">
        <v>1813</v>
      </c>
      <c r="D1887" s="255"/>
      <c r="E1887" s="256">
        <v>2</v>
      </c>
      <c r="F1887" s="220"/>
      <c r="G1887" s="220"/>
      <c r="H1887" s="220"/>
      <c r="I1887" s="220"/>
      <c r="J1887" s="220"/>
      <c r="K1887" s="220"/>
      <c r="L1887" s="220"/>
      <c r="M1887" s="220"/>
      <c r="N1887" s="219"/>
      <c r="O1887" s="219"/>
      <c r="P1887" s="219"/>
      <c r="Q1887" s="219"/>
      <c r="R1887" s="220"/>
      <c r="S1887" s="220"/>
      <c r="T1887" s="220"/>
      <c r="U1887" s="220"/>
      <c r="V1887" s="220"/>
      <c r="W1887" s="220"/>
      <c r="X1887" s="220"/>
      <c r="Y1887" s="220"/>
      <c r="Z1887" s="210"/>
      <c r="AA1887" s="210"/>
      <c r="AB1887" s="210"/>
      <c r="AC1887" s="210"/>
      <c r="AD1887" s="210"/>
      <c r="AE1887" s="210"/>
      <c r="AF1887" s="210"/>
      <c r="AG1887" s="210" t="s">
        <v>356</v>
      </c>
      <c r="AH1887" s="210">
        <v>0</v>
      </c>
      <c r="AI1887" s="210"/>
      <c r="AJ1887" s="210"/>
      <c r="AK1887" s="210"/>
      <c r="AL1887" s="210"/>
      <c r="AM1887" s="210"/>
      <c r="AN1887" s="210"/>
      <c r="AO1887" s="210"/>
      <c r="AP1887" s="210"/>
      <c r="AQ1887" s="210"/>
      <c r="AR1887" s="210"/>
      <c r="AS1887" s="210"/>
      <c r="AT1887" s="210"/>
      <c r="AU1887" s="210"/>
      <c r="AV1887" s="210"/>
      <c r="AW1887" s="210"/>
      <c r="AX1887" s="210"/>
      <c r="AY1887" s="210"/>
      <c r="AZ1887" s="210"/>
      <c r="BA1887" s="210"/>
      <c r="BB1887" s="210"/>
      <c r="BC1887" s="210"/>
      <c r="BD1887" s="210"/>
      <c r="BE1887" s="210"/>
      <c r="BF1887" s="210"/>
      <c r="BG1887" s="210"/>
      <c r="BH1887" s="210"/>
    </row>
    <row r="1888" spans="1:60" outlineLevel="1" x14ac:dyDescent="0.2">
      <c r="A1888" s="232">
        <v>297</v>
      </c>
      <c r="B1888" s="233" t="s">
        <v>1814</v>
      </c>
      <c r="C1888" s="250" t="s">
        <v>1815</v>
      </c>
      <c r="D1888" s="234" t="s">
        <v>823</v>
      </c>
      <c r="E1888" s="235">
        <v>2</v>
      </c>
      <c r="F1888" s="236"/>
      <c r="G1888" s="237">
        <f>ROUND(E1888*F1888,2)</f>
        <v>0</v>
      </c>
      <c r="H1888" s="236"/>
      <c r="I1888" s="237">
        <f>ROUND(E1888*H1888,2)</f>
        <v>0</v>
      </c>
      <c r="J1888" s="236"/>
      <c r="K1888" s="237">
        <f>ROUND(E1888*J1888,2)</f>
        <v>0</v>
      </c>
      <c r="L1888" s="237">
        <v>21</v>
      </c>
      <c r="M1888" s="237">
        <f>G1888*(1+L1888/100)</f>
        <v>0</v>
      </c>
      <c r="N1888" s="235">
        <v>0</v>
      </c>
      <c r="O1888" s="235">
        <f>ROUND(E1888*N1888,2)</f>
        <v>0</v>
      </c>
      <c r="P1888" s="235">
        <v>0</v>
      </c>
      <c r="Q1888" s="235">
        <f>ROUND(E1888*P1888,2)</f>
        <v>0</v>
      </c>
      <c r="R1888" s="237"/>
      <c r="S1888" s="237" t="s">
        <v>313</v>
      </c>
      <c r="T1888" s="238" t="s">
        <v>303</v>
      </c>
      <c r="U1888" s="220">
        <v>0</v>
      </c>
      <c r="V1888" s="220">
        <f>ROUND(E1888*U1888,2)</f>
        <v>0</v>
      </c>
      <c r="W1888" s="220"/>
      <c r="X1888" s="220" t="s">
        <v>314</v>
      </c>
      <c r="Y1888" s="220" t="s">
        <v>305</v>
      </c>
      <c r="Z1888" s="210"/>
      <c r="AA1888" s="210"/>
      <c r="AB1888" s="210"/>
      <c r="AC1888" s="210"/>
      <c r="AD1888" s="210"/>
      <c r="AE1888" s="210"/>
      <c r="AF1888" s="210"/>
      <c r="AG1888" s="210" t="s">
        <v>315</v>
      </c>
      <c r="AH1888" s="210"/>
      <c r="AI1888" s="210"/>
      <c r="AJ1888" s="210"/>
      <c r="AK1888" s="210"/>
      <c r="AL1888" s="210"/>
      <c r="AM1888" s="210"/>
      <c r="AN1888" s="210"/>
      <c r="AO1888" s="210"/>
      <c r="AP1888" s="210"/>
      <c r="AQ1888" s="210"/>
      <c r="AR1888" s="210"/>
      <c r="AS1888" s="210"/>
      <c r="AT1888" s="210"/>
      <c r="AU1888" s="210"/>
      <c r="AV1888" s="210"/>
      <c r="AW1888" s="210"/>
      <c r="AX1888" s="210"/>
      <c r="AY1888" s="210"/>
      <c r="AZ1888" s="210"/>
      <c r="BA1888" s="210"/>
      <c r="BB1888" s="210"/>
      <c r="BC1888" s="210"/>
      <c r="BD1888" s="210"/>
      <c r="BE1888" s="210"/>
      <c r="BF1888" s="210"/>
      <c r="BG1888" s="210"/>
      <c r="BH1888" s="210"/>
    </row>
    <row r="1889" spans="1:60" outlineLevel="2" x14ac:dyDescent="0.2">
      <c r="A1889" s="217"/>
      <c r="B1889" s="218"/>
      <c r="C1889" s="251" t="s">
        <v>1637</v>
      </c>
      <c r="D1889" s="247"/>
      <c r="E1889" s="247"/>
      <c r="F1889" s="247"/>
      <c r="G1889" s="247"/>
      <c r="H1889" s="220"/>
      <c r="I1889" s="220"/>
      <c r="J1889" s="220"/>
      <c r="K1889" s="220"/>
      <c r="L1889" s="220"/>
      <c r="M1889" s="220"/>
      <c r="N1889" s="219"/>
      <c r="O1889" s="219"/>
      <c r="P1889" s="219"/>
      <c r="Q1889" s="219"/>
      <c r="R1889" s="220"/>
      <c r="S1889" s="220"/>
      <c r="T1889" s="220"/>
      <c r="U1889" s="220"/>
      <c r="V1889" s="220"/>
      <c r="W1889" s="220"/>
      <c r="X1889" s="220"/>
      <c r="Y1889" s="220"/>
      <c r="Z1889" s="210"/>
      <c r="AA1889" s="210"/>
      <c r="AB1889" s="210"/>
      <c r="AC1889" s="210"/>
      <c r="AD1889" s="210"/>
      <c r="AE1889" s="210"/>
      <c r="AF1889" s="210"/>
      <c r="AG1889" s="210" t="s">
        <v>317</v>
      </c>
      <c r="AH1889" s="210"/>
      <c r="AI1889" s="210"/>
      <c r="AJ1889" s="210"/>
      <c r="AK1889" s="210"/>
      <c r="AL1889" s="210"/>
      <c r="AM1889" s="210"/>
      <c r="AN1889" s="210"/>
      <c r="AO1889" s="210"/>
      <c r="AP1889" s="210"/>
      <c r="AQ1889" s="210"/>
      <c r="AR1889" s="210"/>
      <c r="AS1889" s="210"/>
      <c r="AT1889" s="210"/>
      <c r="AU1889" s="210"/>
      <c r="AV1889" s="210"/>
      <c r="AW1889" s="210"/>
      <c r="AX1889" s="210"/>
      <c r="AY1889" s="210"/>
      <c r="AZ1889" s="210"/>
      <c r="BA1889" s="210"/>
      <c r="BB1889" s="210"/>
      <c r="BC1889" s="210"/>
      <c r="BD1889" s="210"/>
      <c r="BE1889" s="210"/>
      <c r="BF1889" s="210"/>
      <c r="BG1889" s="210"/>
      <c r="BH1889" s="210"/>
    </row>
    <row r="1890" spans="1:60" outlineLevel="2" x14ac:dyDescent="0.2">
      <c r="A1890" s="217"/>
      <c r="B1890" s="218"/>
      <c r="C1890" s="265" t="s">
        <v>1816</v>
      </c>
      <c r="D1890" s="255"/>
      <c r="E1890" s="256">
        <v>2</v>
      </c>
      <c r="F1890" s="220"/>
      <c r="G1890" s="220"/>
      <c r="H1890" s="220"/>
      <c r="I1890" s="220"/>
      <c r="J1890" s="220"/>
      <c r="K1890" s="220"/>
      <c r="L1890" s="220"/>
      <c r="M1890" s="220"/>
      <c r="N1890" s="219"/>
      <c r="O1890" s="219"/>
      <c r="P1890" s="219"/>
      <c r="Q1890" s="219"/>
      <c r="R1890" s="220"/>
      <c r="S1890" s="220"/>
      <c r="T1890" s="220"/>
      <c r="U1890" s="220"/>
      <c r="V1890" s="220"/>
      <c r="W1890" s="220"/>
      <c r="X1890" s="220"/>
      <c r="Y1890" s="220"/>
      <c r="Z1890" s="210"/>
      <c r="AA1890" s="210"/>
      <c r="AB1890" s="210"/>
      <c r="AC1890" s="210"/>
      <c r="AD1890" s="210"/>
      <c r="AE1890" s="210"/>
      <c r="AF1890" s="210"/>
      <c r="AG1890" s="210" t="s">
        <v>356</v>
      </c>
      <c r="AH1890" s="210">
        <v>0</v>
      </c>
      <c r="AI1890" s="210"/>
      <c r="AJ1890" s="210"/>
      <c r="AK1890" s="210"/>
      <c r="AL1890" s="210"/>
      <c r="AM1890" s="210"/>
      <c r="AN1890" s="210"/>
      <c r="AO1890" s="210"/>
      <c r="AP1890" s="210"/>
      <c r="AQ1890" s="210"/>
      <c r="AR1890" s="210"/>
      <c r="AS1890" s="210"/>
      <c r="AT1890" s="210"/>
      <c r="AU1890" s="210"/>
      <c r="AV1890" s="210"/>
      <c r="AW1890" s="210"/>
      <c r="AX1890" s="210"/>
      <c r="AY1890" s="210"/>
      <c r="AZ1890" s="210"/>
      <c r="BA1890" s="210"/>
      <c r="BB1890" s="210"/>
      <c r="BC1890" s="210"/>
      <c r="BD1890" s="210"/>
      <c r="BE1890" s="210"/>
      <c r="BF1890" s="210"/>
      <c r="BG1890" s="210"/>
      <c r="BH1890" s="210"/>
    </row>
    <row r="1891" spans="1:60" outlineLevel="1" x14ac:dyDescent="0.2">
      <c r="A1891" s="232">
        <v>298</v>
      </c>
      <c r="B1891" s="233" t="s">
        <v>1817</v>
      </c>
      <c r="C1891" s="250" t="s">
        <v>1815</v>
      </c>
      <c r="D1891" s="234" t="s">
        <v>823</v>
      </c>
      <c r="E1891" s="235">
        <v>2</v>
      </c>
      <c r="F1891" s="236"/>
      <c r="G1891" s="237">
        <f>ROUND(E1891*F1891,2)</f>
        <v>0</v>
      </c>
      <c r="H1891" s="236"/>
      <c r="I1891" s="237">
        <f>ROUND(E1891*H1891,2)</f>
        <v>0</v>
      </c>
      <c r="J1891" s="236"/>
      <c r="K1891" s="237">
        <f>ROUND(E1891*J1891,2)</f>
        <v>0</v>
      </c>
      <c r="L1891" s="237">
        <v>21</v>
      </c>
      <c r="M1891" s="237">
        <f>G1891*(1+L1891/100)</f>
        <v>0</v>
      </c>
      <c r="N1891" s="235">
        <v>0</v>
      </c>
      <c r="O1891" s="235">
        <f>ROUND(E1891*N1891,2)</f>
        <v>0</v>
      </c>
      <c r="P1891" s="235">
        <v>0</v>
      </c>
      <c r="Q1891" s="235">
        <f>ROUND(E1891*P1891,2)</f>
        <v>0</v>
      </c>
      <c r="R1891" s="237"/>
      <c r="S1891" s="237" t="s">
        <v>313</v>
      </c>
      <c r="T1891" s="238" t="s">
        <v>303</v>
      </c>
      <c r="U1891" s="220">
        <v>0</v>
      </c>
      <c r="V1891" s="220">
        <f>ROUND(E1891*U1891,2)</f>
        <v>0</v>
      </c>
      <c r="W1891" s="220"/>
      <c r="X1891" s="220" t="s">
        <v>314</v>
      </c>
      <c r="Y1891" s="220" t="s">
        <v>305</v>
      </c>
      <c r="Z1891" s="210"/>
      <c r="AA1891" s="210"/>
      <c r="AB1891" s="210"/>
      <c r="AC1891" s="210"/>
      <c r="AD1891" s="210"/>
      <c r="AE1891" s="210"/>
      <c r="AF1891" s="210"/>
      <c r="AG1891" s="210" t="s">
        <v>315</v>
      </c>
      <c r="AH1891" s="210"/>
      <c r="AI1891" s="210"/>
      <c r="AJ1891" s="210"/>
      <c r="AK1891" s="210"/>
      <c r="AL1891" s="210"/>
      <c r="AM1891" s="210"/>
      <c r="AN1891" s="210"/>
      <c r="AO1891" s="210"/>
      <c r="AP1891" s="210"/>
      <c r="AQ1891" s="210"/>
      <c r="AR1891" s="210"/>
      <c r="AS1891" s="210"/>
      <c r="AT1891" s="210"/>
      <c r="AU1891" s="210"/>
      <c r="AV1891" s="210"/>
      <c r="AW1891" s="210"/>
      <c r="AX1891" s="210"/>
      <c r="AY1891" s="210"/>
      <c r="AZ1891" s="210"/>
      <c r="BA1891" s="210"/>
      <c r="BB1891" s="210"/>
      <c r="BC1891" s="210"/>
      <c r="BD1891" s="210"/>
      <c r="BE1891" s="210"/>
      <c r="BF1891" s="210"/>
      <c r="BG1891" s="210"/>
      <c r="BH1891" s="210"/>
    </row>
    <row r="1892" spans="1:60" outlineLevel="2" x14ac:dyDescent="0.2">
      <c r="A1892" s="217"/>
      <c r="B1892" s="218"/>
      <c r="C1892" s="251" t="s">
        <v>1637</v>
      </c>
      <c r="D1892" s="247"/>
      <c r="E1892" s="247"/>
      <c r="F1892" s="247"/>
      <c r="G1892" s="247"/>
      <c r="H1892" s="220"/>
      <c r="I1892" s="220"/>
      <c r="J1892" s="220"/>
      <c r="K1892" s="220"/>
      <c r="L1892" s="220"/>
      <c r="M1892" s="220"/>
      <c r="N1892" s="219"/>
      <c r="O1892" s="219"/>
      <c r="P1892" s="219"/>
      <c r="Q1892" s="219"/>
      <c r="R1892" s="220"/>
      <c r="S1892" s="220"/>
      <c r="T1892" s="220"/>
      <c r="U1892" s="220"/>
      <c r="V1892" s="220"/>
      <c r="W1892" s="220"/>
      <c r="X1892" s="220"/>
      <c r="Y1892" s="220"/>
      <c r="Z1892" s="210"/>
      <c r="AA1892" s="210"/>
      <c r="AB1892" s="210"/>
      <c r="AC1892" s="210"/>
      <c r="AD1892" s="210"/>
      <c r="AE1892" s="210"/>
      <c r="AF1892" s="210"/>
      <c r="AG1892" s="210" t="s">
        <v>317</v>
      </c>
      <c r="AH1892" s="210"/>
      <c r="AI1892" s="210"/>
      <c r="AJ1892" s="210"/>
      <c r="AK1892" s="210"/>
      <c r="AL1892" s="210"/>
      <c r="AM1892" s="210"/>
      <c r="AN1892" s="210"/>
      <c r="AO1892" s="210"/>
      <c r="AP1892" s="210"/>
      <c r="AQ1892" s="210"/>
      <c r="AR1892" s="210"/>
      <c r="AS1892" s="210"/>
      <c r="AT1892" s="210"/>
      <c r="AU1892" s="210"/>
      <c r="AV1892" s="210"/>
      <c r="AW1892" s="210"/>
      <c r="AX1892" s="210"/>
      <c r="AY1892" s="210"/>
      <c r="AZ1892" s="210"/>
      <c r="BA1892" s="210"/>
      <c r="BB1892" s="210"/>
      <c r="BC1892" s="210"/>
      <c r="BD1892" s="210"/>
      <c r="BE1892" s="210"/>
      <c r="BF1892" s="210"/>
      <c r="BG1892" s="210"/>
      <c r="BH1892" s="210"/>
    </row>
    <row r="1893" spans="1:60" outlineLevel="2" x14ac:dyDescent="0.2">
      <c r="A1893" s="217"/>
      <c r="B1893" s="218"/>
      <c r="C1893" s="265" t="s">
        <v>1818</v>
      </c>
      <c r="D1893" s="255"/>
      <c r="E1893" s="256">
        <v>2</v>
      </c>
      <c r="F1893" s="220"/>
      <c r="G1893" s="220"/>
      <c r="H1893" s="220"/>
      <c r="I1893" s="220"/>
      <c r="J1893" s="220"/>
      <c r="K1893" s="220"/>
      <c r="L1893" s="220"/>
      <c r="M1893" s="220"/>
      <c r="N1893" s="219"/>
      <c r="O1893" s="219"/>
      <c r="P1893" s="219"/>
      <c r="Q1893" s="219"/>
      <c r="R1893" s="220"/>
      <c r="S1893" s="220"/>
      <c r="T1893" s="220"/>
      <c r="U1893" s="220"/>
      <c r="V1893" s="220"/>
      <c r="W1893" s="220"/>
      <c r="X1893" s="220"/>
      <c r="Y1893" s="220"/>
      <c r="Z1893" s="210"/>
      <c r="AA1893" s="210"/>
      <c r="AB1893" s="210"/>
      <c r="AC1893" s="210"/>
      <c r="AD1893" s="210"/>
      <c r="AE1893" s="210"/>
      <c r="AF1893" s="210"/>
      <c r="AG1893" s="210" t="s">
        <v>356</v>
      </c>
      <c r="AH1893" s="210">
        <v>0</v>
      </c>
      <c r="AI1893" s="210"/>
      <c r="AJ1893" s="210"/>
      <c r="AK1893" s="210"/>
      <c r="AL1893" s="210"/>
      <c r="AM1893" s="210"/>
      <c r="AN1893" s="210"/>
      <c r="AO1893" s="210"/>
      <c r="AP1893" s="210"/>
      <c r="AQ1893" s="210"/>
      <c r="AR1893" s="210"/>
      <c r="AS1893" s="210"/>
      <c r="AT1893" s="210"/>
      <c r="AU1893" s="210"/>
      <c r="AV1893" s="210"/>
      <c r="AW1893" s="210"/>
      <c r="AX1893" s="210"/>
      <c r="AY1893" s="210"/>
      <c r="AZ1893" s="210"/>
      <c r="BA1893" s="210"/>
      <c r="BB1893" s="210"/>
      <c r="BC1893" s="210"/>
      <c r="BD1893" s="210"/>
      <c r="BE1893" s="210"/>
      <c r="BF1893" s="210"/>
      <c r="BG1893" s="210"/>
      <c r="BH1893" s="210"/>
    </row>
    <row r="1894" spans="1:60" outlineLevel="1" x14ac:dyDescent="0.2">
      <c r="A1894" s="232">
        <v>299</v>
      </c>
      <c r="B1894" s="233" t="s">
        <v>1819</v>
      </c>
      <c r="C1894" s="250" t="s">
        <v>1815</v>
      </c>
      <c r="D1894" s="234" t="s">
        <v>823</v>
      </c>
      <c r="E1894" s="235">
        <v>1</v>
      </c>
      <c r="F1894" s="236"/>
      <c r="G1894" s="237">
        <f>ROUND(E1894*F1894,2)</f>
        <v>0</v>
      </c>
      <c r="H1894" s="236"/>
      <c r="I1894" s="237">
        <f>ROUND(E1894*H1894,2)</f>
        <v>0</v>
      </c>
      <c r="J1894" s="236"/>
      <c r="K1894" s="237">
        <f>ROUND(E1894*J1894,2)</f>
        <v>0</v>
      </c>
      <c r="L1894" s="237">
        <v>21</v>
      </c>
      <c r="M1894" s="237">
        <f>G1894*(1+L1894/100)</f>
        <v>0</v>
      </c>
      <c r="N1894" s="235">
        <v>0</v>
      </c>
      <c r="O1894" s="235">
        <f>ROUND(E1894*N1894,2)</f>
        <v>0</v>
      </c>
      <c r="P1894" s="235">
        <v>0</v>
      </c>
      <c r="Q1894" s="235">
        <f>ROUND(E1894*P1894,2)</f>
        <v>0</v>
      </c>
      <c r="R1894" s="237"/>
      <c r="S1894" s="237" t="s">
        <v>313</v>
      </c>
      <c r="T1894" s="238" t="s">
        <v>303</v>
      </c>
      <c r="U1894" s="220">
        <v>0</v>
      </c>
      <c r="V1894" s="220">
        <f>ROUND(E1894*U1894,2)</f>
        <v>0</v>
      </c>
      <c r="W1894" s="220"/>
      <c r="X1894" s="220" t="s">
        <v>314</v>
      </c>
      <c r="Y1894" s="220" t="s">
        <v>305</v>
      </c>
      <c r="Z1894" s="210"/>
      <c r="AA1894" s="210"/>
      <c r="AB1894" s="210"/>
      <c r="AC1894" s="210"/>
      <c r="AD1894" s="210"/>
      <c r="AE1894" s="210"/>
      <c r="AF1894" s="210"/>
      <c r="AG1894" s="210" t="s">
        <v>315</v>
      </c>
      <c r="AH1894" s="210"/>
      <c r="AI1894" s="210"/>
      <c r="AJ1894" s="210"/>
      <c r="AK1894" s="210"/>
      <c r="AL1894" s="210"/>
      <c r="AM1894" s="210"/>
      <c r="AN1894" s="210"/>
      <c r="AO1894" s="210"/>
      <c r="AP1894" s="210"/>
      <c r="AQ1894" s="210"/>
      <c r="AR1894" s="210"/>
      <c r="AS1894" s="210"/>
      <c r="AT1894" s="210"/>
      <c r="AU1894" s="210"/>
      <c r="AV1894" s="210"/>
      <c r="AW1894" s="210"/>
      <c r="AX1894" s="210"/>
      <c r="AY1894" s="210"/>
      <c r="AZ1894" s="210"/>
      <c r="BA1894" s="210"/>
      <c r="BB1894" s="210"/>
      <c r="BC1894" s="210"/>
      <c r="BD1894" s="210"/>
      <c r="BE1894" s="210"/>
      <c r="BF1894" s="210"/>
      <c r="BG1894" s="210"/>
      <c r="BH1894" s="210"/>
    </row>
    <row r="1895" spans="1:60" outlineLevel="2" x14ac:dyDescent="0.2">
      <c r="A1895" s="217"/>
      <c r="B1895" s="218"/>
      <c r="C1895" s="251" t="s">
        <v>1637</v>
      </c>
      <c r="D1895" s="247"/>
      <c r="E1895" s="247"/>
      <c r="F1895" s="247"/>
      <c r="G1895" s="247"/>
      <c r="H1895" s="220"/>
      <c r="I1895" s="220"/>
      <c r="J1895" s="220"/>
      <c r="K1895" s="220"/>
      <c r="L1895" s="220"/>
      <c r="M1895" s="220"/>
      <c r="N1895" s="219"/>
      <c r="O1895" s="219"/>
      <c r="P1895" s="219"/>
      <c r="Q1895" s="219"/>
      <c r="R1895" s="220"/>
      <c r="S1895" s="220"/>
      <c r="T1895" s="220"/>
      <c r="U1895" s="220"/>
      <c r="V1895" s="220"/>
      <c r="W1895" s="220"/>
      <c r="X1895" s="220"/>
      <c r="Y1895" s="220"/>
      <c r="Z1895" s="210"/>
      <c r="AA1895" s="210"/>
      <c r="AB1895" s="210"/>
      <c r="AC1895" s="210"/>
      <c r="AD1895" s="210"/>
      <c r="AE1895" s="210"/>
      <c r="AF1895" s="210"/>
      <c r="AG1895" s="210" t="s">
        <v>317</v>
      </c>
      <c r="AH1895" s="210"/>
      <c r="AI1895" s="210"/>
      <c r="AJ1895" s="210"/>
      <c r="AK1895" s="210"/>
      <c r="AL1895" s="210"/>
      <c r="AM1895" s="210"/>
      <c r="AN1895" s="210"/>
      <c r="AO1895" s="210"/>
      <c r="AP1895" s="210"/>
      <c r="AQ1895" s="210"/>
      <c r="AR1895" s="210"/>
      <c r="AS1895" s="210"/>
      <c r="AT1895" s="210"/>
      <c r="AU1895" s="210"/>
      <c r="AV1895" s="210"/>
      <c r="AW1895" s="210"/>
      <c r="AX1895" s="210"/>
      <c r="AY1895" s="210"/>
      <c r="AZ1895" s="210"/>
      <c r="BA1895" s="210"/>
      <c r="BB1895" s="210"/>
      <c r="BC1895" s="210"/>
      <c r="BD1895" s="210"/>
      <c r="BE1895" s="210"/>
      <c r="BF1895" s="210"/>
      <c r="BG1895" s="210"/>
      <c r="BH1895" s="210"/>
    </row>
    <row r="1896" spans="1:60" outlineLevel="2" x14ac:dyDescent="0.2">
      <c r="A1896" s="217"/>
      <c r="B1896" s="218"/>
      <c r="C1896" s="265" t="s">
        <v>1820</v>
      </c>
      <c r="D1896" s="255"/>
      <c r="E1896" s="256">
        <v>1</v>
      </c>
      <c r="F1896" s="220"/>
      <c r="G1896" s="220"/>
      <c r="H1896" s="220"/>
      <c r="I1896" s="220"/>
      <c r="J1896" s="220"/>
      <c r="K1896" s="220"/>
      <c r="L1896" s="220"/>
      <c r="M1896" s="220"/>
      <c r="N1896" s="219"/>
      <c r="O1896" s="219"/>
      <c r="P1896" s="219"/>
      <c r="Q1896" s="219"/>
      <c r="R1896" s="220"/>
      <c r="S1896" s="220"/>
      <c r="T1896" s="220"/>
      <c r="U1896" s="220"/>
      <c r="V1896" s="220"/>
      <c r="W1896" s="220"/>
      <c r="X1896" s="220"/>
      <c r="Y1896" s="220"/>
      <c r="Z1896" s="210"/>
      <c r="AA1896" s="210"/>
      <c r="AB1896" s="210"/>
      <c r="AC1896" s="210"/>
      <c r="AD1896" s="210"/>
      <c r="AE1896" s="210"/>
      <c r="AF1896" s="210"/>
      <c r="AG1896" s="210" t="s">
        <v>356</v>
      </c>
      <c r="AH1896" s="210">
        <v>0</v>
      </c>
      <c r="AI1896" s="210"/>
      <c r="AJ1896" s="210"/>
      <c r="AK1896" s="210"/>
      <c r="AL1896" s="210"/>
      <c r="AM1896" s="210"/>
      <c r="AN1896" s="210"/>
      <c r="AO1896" s="210"/>
      <c r="AP1896" s="210"/>
      <c r="AQ1896" s="210"/>
      <c r="AR1896" s="210"/>
      <c r="AS1896" s="210"/>
      <c r="AT1896" s="210"/>
      <c r="AU1896" s="210"/>
      <c r="AV1896" s="210"/>
      <c r="AW1896" s="210"/>
      <c r="AX1896" s="210"/>
      <c r="AY1896" s="210"/>
      <c r="AZ1896" s="210"/>
      <c r="BA1896" s="210"/>
      <c r="BB1896" s="210"/>
      <c r="BC1896" s="210"/>
      <c r="BD1896" s="210"/>
      <c r="BE1896" s="210"/>
      <c r="BF1896" s="210"/>
      <c r="BG1896" s="210"/>
      <c r="BH1896" s="210"/>
    </row>
    <row r="1897" spans="1:60" x14ac:dyDescent="0.2">
      <c r="A1897" s="3"/>
      <c r="B1897" s="4"/>
      <c r="C1897" s="252"/>
      <c r="D1897" s="6"/>
      <c r="E1897" s="3"/>
      <c r="F1897" s="3"/>
      <c r="G1897" s="3"/>
      <c r="H1897" s="3"/>
      <c r="I1897" s="3"/>
      <c r="J1897" s="3"/>
      <c r="K1897" s="3"/>
      <c r="L1897" s="3"/>
      <c r="M1897" s="3"/>
      <c r="N1897" s="3"/>
      <c r="O1897" s="3"/>
      <c r="P1897" s="3"/>
      <c r="Q1897" s="3"/>
      <c r="R1897" s="3"/>
      <c r="S1897" s="3"/>
      <c r="T1897" s="3"/>
      <c r="U1897" s="3"/>
      <c r="V1897" s="3"/>
      <c r="W1897" s="3"/>
      <c r="X1897" s="3"/>
      <c r="Y1897" s="3"/>
      <c r="AE1897">
        <v>12</v>
      </c>
      <c r="AF1897">
        <v>21</v>
      </c>
      <c r="AG1897" t="s">
        <v>283</v>
      </c>
    </row>
    <row r="1898" spans="1:60" x14ac:dyDescent="0.2">
      <c r="A1898" s="213"/>
      <c r="B1898" s="214" t="s">
        <v>29</v>
      </c>
      <c r="C1898" s="253"/>
      <c r="D1898" s="215"/>
      <c r="E1898" s="216"/>
      <c r="F1898" s="216"/>
      <c r="G1898" s="231">
        <f>G8+G78+G108+G186+G348+G371+G520+G555+G564+G591+G665+G667+G783+G801+G875+G911+G924+G992+G1107+G1386+G1445+G1452+G1662+G1674+G1769+G1869</f>
        <v>0</v>
      </c>
      <c r="H1898" s="3"/>
      <c r="I1898" s="3"/>
      <c r="J1898" s="3"/>
      <c r="K1898" s="3"/>
      <c r="L1898" s="3"/>
      <c r="M1898" s="3"/>
      <c r="N1898" s="3"/>
      <c r="O1898" s="3"/>
      <c r="P1898" s="3"/>
      <c r="Q1898" s="3"/>
      <c r="R1898" s="3"/>
      <c r="S1898" s="3"/>
      <c r="T1898" s="3"/>
      <c r="U1898" s="3"/>
      <c r="V1898" s="3"/>
      <c r="W1898" s="3"/>
      <c r="X1898" s="3"/>
      <c r="Y1898" s="3"/>
      <c r="AE1898">
        <f>SUMIF(L7:L1896,AE1897,G7:G1896)</f>
        <v>0</v>
      </c>
      <c r="AF1898">
        <f>SUMIF(L7:L1896,AF1897,G7:G1896)</f>
        <v>0</v>
      </c>
      <c r="AG1898" t="s">
        <v>349</v>
      </c>
    </row>
    <row r="1899" spans="1:60" x14ac:dyDescent="0.2">
      <c r="C1899" s="254"/>
      <c r="D1899" s="10"/>
      <c r="AG1899" t="s">
        <v>350</v>
      </c>
    </row>
    <row r="1900" spans="1:60" x14ac:dyDescent="0.2">
      <c r="D1900" s="10"/>
    </row>
    <row r="1901" spans="1:60" x14ac:dyDescent="0.2">
      <c r="D1901" s="10"/>
    </row>
    <row r="1902" spans="1:60" x14ac:dyDescent="0.2">
      <c r="D1902" s="10"/>
    </row>
    <row r="1903" spans="1:60" x14ac:dyDescent="0.2">
      <c r="D1903" s="10"/>
    </row>
    <row r="1904" spans="1:60"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zAtY3yTcGsTGzQBmH/zz5u/gwzCUtCwtL14MR0Cee8IPYad0FEESbWFJnSHj8krCqqqgCUc7JV48h/6OT6rwA==" saltValue="VwIvQ1LFX5FljtvNa8OwMg==" spinCount="100000" sheet="1" formatRows="0"/>
  <mergeCells count="167">
    <mergeCell ref="C1883:G1883"/>
    <mergeCell ref="C1886:G1886"/>
    <mergeCell ref="C1889:G1889"/>
    <mergeCell ref="C1892:G1892"/>
    <mergeCell ref="C1895:G1895"/>
    <mergeCell ref="C1864:G1864"/>
    <mergeCell ref="C1867:G1867"/>
    <mergeCell ref="C1871:G1871"/>
    <mergeCell ref="C1874:G1874"/>
    <mergeCell ref="C1877:G1877"/>
    <mergeCell ref="C1880:G1880"/>
    <mergeCell ref="C1846:G1846"/>
    <mergeCell ref="C1849:G1849"/>
    <mergeCell ref="C1852:G1852"/>
    <mergeCell ref="C1855:G1855"/>
    <mergeCell ref="C1858:G1858"/>
    <mergeCell ref="C1861:G1861"/>
    <mergeCell ref="C1828:G1828"/>
    <mergeCell ref="C1831:G1831"/>
    <mergeCell ref="C1834:G1834"/>
    <mergeCell ref="C1837:G1837"/>
    <mergeCell ref="C1840:G1840"/>
    <mergeCell ref="C1843:G1843"/>
    <mergeCell ref="C1810:G1810"/>
    <mergeCell ref="C1813:G1813"/>
    <mergeCell ref="C1816:G1816"/>
    <mergeCell ref="C1819:G1819"/>
    <mergeCell ref="C1822:G1822"/>
    <mergeCell ref="C1825:G1825"/>
    <mergeCell ref="C1792:G1792"/>
    <mergeCell ref="C1795:G1795"/>
    <mergeCell ref="C1798:G1798"/>
    <mergeCell ref="C1801:G1801"/>
    <mergeCell ref="C1804:G1804"/>
    <mergeCell ref="C1807:G1807"/>
    <mergeCell ref="C1774:G1774"/>
    <mergeCell ref="C1777:G1777"/>
    <mergeCell ref="C1780:G1780"/>
    <mergeCell ref="C1783:G1783"/>
    <mergeCell ref="C1786:G1786"/>
    <mergeCell ref="C1789:G1789"/>
    <mergeCell ref="C1755:G1755"/>
    <mergeCell ref="C1758:G1758"/>
    <mergeCell ref="C1761:G1761"/>
    <mergeCell ref="C1764:G1764"/>
    <mergeCell ref="C1767:G1767"/>
    <mergeCell ref="C1771:G1771"/>
    <mergeCell ref="C1737:G1737"/>
    <mergeCell ref="C1740:G1740"/>
    <mergeCell ref="C1743:G1743"/>
    <mergeCell ref="C1746:G1746"/>
    <mergeCell ref="C1749:G1749"/>
    <mergeCell ref="C1752:G1752"/>
    <mergeCell ref="C1715:G1715"/>
    <mergeCell ref="C1718:G1718"/>
    <mergeCell ref="C1721:G1721"/>
    <mergeCell ref="C1724:G1724"/>
    <mergeCell ref="C1729:G1729"/>
    <mergeCell ref="C1734:G1734"/>
    <mergeCell ref="C1686:G1686"/>
    <mergeCell ref="C1694:G1694"/>
    <mergeCell ref="C1702:G1702"/>
    <mergeCell ref="C1706:G1706"/>
    <mergeCell ref="C1709:G1709"/>
    <mergeCell ref="C1712:G1712"/>
    <mergeCell ref="C1606:G1606"/>
    <mergeCell ref="C1627:G1627"/>
    <mergeCell ref="C1631:G1631"/>
    <mergeCell ref="C1668:G1668"/>
    <mergeCell ref="C1676:G1676"/>
    <mergeCell ref="C1683:G1683"/>
    <mergeCell ref="C1410:G1410"/>
    <mergeCell ref="C1422:G1422"/>
    <mergeCell ref="C1427:G1427"/>
    <mergeCell ref="C1431:G1431"/>
    <mergeCell ref="C1444:G1444"/>
    <mergeCell ref="C1554:G1554"/>
    <mergeCell ref="C1268:G1268"/>
    <mergeCell ref="C1276:G1276"/>
    <mergeCell ref="C1385:G1385"/>
    <mergeCell ref="C1390:G1390"/>
    <mergeCell ref="C1404:G1404"/>
    <mergeCell ref="C1407:G1407"/>
    <mergeCell ref="C1092:G1092"/>
    <mergeCell ref="C1098:G1098"/>
    <mergeCell ref="C1103:G1103"/>
    <mergeCell ref="C1106:G1106"/>
    <mergeCell ref="C1213:G1213"/>
    <mergeCell ref="C1265:G1265"/>
    <mergeCell ref="C991:G991"/>
    <mergeCell ref="C1038:G1038"/>
    <mergeCell ref="C1043:G1043"/>
    <mergeCell ref="C1046:G1046"/>
    <mergeCell ref="C1049:G1049"/>
    <mergeCell ref="C1086:G1086"/>
    <mergeCell ref="C871:G871"/>
    <mergeCell ref="C874:G874"/>
    <mergeCell ref="C877:G877"/>
    <mergeCell ref="C910:G910"/>
    <mergeCell ref="C923:G923"/>
    <mergeCell ref="C947:G947"/>
    <mergeCell ref="C803:G803"/>
    <mergeCell ref="C857:G857"/>
    <mergeCell ref="C860:G860"/>
    <mergeCell ref="C862:G862"/>
    <mergeCell ref="C865:G865"/>
    <mergeCell ref="C868:G868"/>
    <mergeCell ref="C782:G782"/>
    <mergeCell ref="C785:G785"/>
    <mergeCell ref="C790:G790"/>
    <mergeCell ref="C791:G791"/>
    <mergeCell ref="C794:G794"/>
    <mergeCell ref="C795:G795"/>
    <mergeCell ref="C566:G566"/>
    <mergeCell ref="C571:G571"/>
    <mergeCell ref="C578:G578"/>
    <mergeCell ref="C581:G581"/>
    <mergeCell ref="C584:G584"/>
    <mergeCell ref="C588:G588"/>
    <mergeCell ref="C533:G533"/>
    <mergeCell ref="C534:G534"/>
    <mergeCell ref="C540:G540"/>
    <mergeCell ref="C541:G541"/>
    <mergeCell ref="C550:G550"/>
    <mergeCell ref="C553:G553"/>
    <mergeCell ref="C452:G452"/>
    <mergeCell ref="C516:G516"/>
    <mergeCell ref="C522:G522"/>
    <mergeCell ref="C523:G523"/>
    <mergeCell ref="C527:G527"/>
    <mergeCell ref="C528:G528"/>
    <mergeCell ref="C378:G378"/>
    <mergeCell ref="C385:G385"/>
    <mergeCell ref="C388:G388"/>
    <mergeCell ref="C391:G391"/>
    <mergeCell ref="C396:G396"/>
    <mergeCell ref="C397:G397"/>
    <mergeCell ref="C360:G360"/>
    <mergeCell ref="C363:G363"/>
    <mergeCell ref="C366:G366"/>
    <mergeCell ref="C369:G369"/>
    <mergeCell ref="C373:G373"/>
    <mergeCell ref="C376:G376"/>
    <mergeCell ref="C332:G332"/>
    <mergeCell ref="C337:G337"/>
    <mergeCell ref="C346:G346"/>
    <mergeCell ref="C350:G350"/>
    <mergeCell ref="C353:G353"/>
    <mergeCell ref="C356:G356"/>
    <mergeCell ref="C121:G121"/>
    <mergeCell ref="C175:G175"/>
    <mergeCell ref="C188:G188"/>
    <mergeCell ref="C321:G321"/>
    <mergeCell ref="C325:G325"/>
    <mergeCell ref="C326:G326"/>
    <mergeCell ref="C80:G80"/>
    <mergeCell ref="C93:G93"/>
    <mergeCell ref="C96:G96"/>
    <mergeCell ref="C103:G103"/>
    <mergeCell ref="C106:G106"/>
    <mergeCell ref="C118:G118"/>
    <mergeCell ref="A1:G1"/>
    <mergeCell ref="C2:G2"/>
    <mergeCell ref="C3:G3"/>
    <mergeCell ref="C4:G4"/>
    <mergeCell ref="C21:G21"/>
    <mergeCell ref="C31:G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2782-C2A5-4368-A142-22FC60B4F93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67</v>
      </c>
      <c r="C4" s="202" t="s">
        <v>68</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SUMIF(AG9:AG76,"&lt;&gt;NOR",G9:G76)</f>
        <v>0</v>
      </c>
      <c r="H8" s="229"/>
      <c r="I8" s="229">
        <f>SUM(I9:I76)</f>
        <v>0</v>
      </c>
      <c r="J8" s="229"/>
      <c r="K8" s="229">
        <f>SUM(K9:K76)</f>
        <v>0</v>
      </c>
      <c r="L8" s="229"/>
      <c r="M8" s="229">
        <f>SUM(M9:M76)</f>
        <v>0</v>
      </c>
      <c r="N8" s="228"/>
      <c r="O8" s="228">
        <f>SUM(O9:O76)</f>
        <v>1926.9</v>
      </c>
      <c r="P8" s="228"/>
      <c r="Q8" s="228">
        <f>SUM(Q9:Q76)</f>
        <v>0</v>
      </c>
      <c r="R8" s="229"/>
      <c r="S8" s="229"/>
      <c r="T8" s="230"/>
      <c r="U8" s="224"/>
      <c r="V8" s="224">
        <f>SUM(V9:V76)</f>
        <v>2603.44</v>
      </c>
      <c r="W8" s="224"/>
      <c r="X8" s="224"/>
      <c r="Y8" s="224"/>
      <c r="AG8" t="s">
        <v>298</v>
      </c>
    </row>
    <row r="9" spans="1:60" outlineLevel="1" x14ac:dyDescent="0.2">
      <c r="A9" s="232">
        <v>1</v>
      </c>
      <c r="B9" s="233" t="s">
        <v>1821</v>
      </c>
      <c r="C9" s="250" t="s">
        <v>1822</v>
      </c>
      <c r="D9" s="234" t="s">
        <v>696</v>
      </c>
      <c r="E9" s="235">
        <v>371.6</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1823</v>
      </c>
      <c r="S9" s="237" t="s">
        <v>302</v>
      </c>
      <c r="T9" s="238" t="s">
        <v>354</v>
      </c>
      <c r="U9" s="220">
        <v>3.2000000000000001E-2</v>
      </c>
      <c r="V9" s="220">
        <f>ROUND(E9*U9,2)</f>
        <v>11.89</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6" t="s">
        <v>1824</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46"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
      <c r="A11" s="217"/>
      <c r="B11" s="218"/>
      <c r="C11" s="265" t="s">
        <v>1825</v>
      </c>
      <c r="D11" s="255"/>
      <c r="E11" s="256">
        <v>371.6</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356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2">
        <v>2</v>
      </c>
      <c r="B12" s="233" t="s">
        <v>1826</v>
      </c>
      <c r="C12" s="250" t="s">
        <v>1827</v>
      </c>
      <c r="D12" s="234" t="s">
        <v>696</v>
      </c>
      <c r="E12" s="235">
        <v>730</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t="s">
        <v>1823</v>
      </c>
      <c r="S12" s="237" t="s">
        <v>302</v>
      </c>
      <c r="T12" s="238" t="s">
        <v>354</v>
      </c>
      <c r="U12" s="220">
        <v>0.29399999999999998</v>
      </c>
      <c r="V12" s="220">
        <f>ROUND(E12*U12,2)</f>
        <v>214.62</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6" t="s">
        <v>1828</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374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70" t="s">
        <v>1829</v>
      </c>
      <c r="D14" s="264"/>
      <c r="E14" s="264"/>
      <c r="F14" s="264"/>
      <c r="G14" s="264"/>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317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1830</v>
      </c>
      <c r="D15" s="255"/>
      <c r="E15" s="256">
        <v>730</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3</v>
      </c>
      <c r="B16" s="233" t="s">
        <v>1831</v>
      </c>
      <c r="C16" s="250" t="s">
        <v>1832</v>
      </c>
      <c r="D16" s="234" t="s">
        <v>696</v>
      </c>
      <c r="E16" s="235">
        <v>784.47230000000002</v>
      </c>
      <c r="F16" s="236"/>
      <c r="G16" s="237">
        <f>ROUND(E16*F16,2)</f>
        <v>0</v>
      </c>
      <c r="H16" s="236"/>
      <c r="I16" s="237">
        <f>ROUND(E16*H16,2)</f>
        <v>0</v>
      </c>
      <c r="J16" s="236"/>
      <c r="K16" s="237">
        <f>ROUND(E16*J16,2)</f>
        <v>0</v>
      </c>
      <c r="L16" s="237">
        <v>21</v>
      </c>
      <c r="M16" s="237">
        <f>G16*(1+L16/100)</f>
        <v>0</v>
      </c>
      <c r="N16" s="235">
        <v>0</v>
      </c>
      <c r="O16" s="235">
        <f>ROUND(E16*N16,2)</f>
        <v>0</v>
      </c>
      <c r="P16" s="235">
        <v>0</v>
      </c>
      <c r="Q16" s="235">
        <f>ROUND(E16*P16,2)</f>
        <v>0</v>
      </c>
      <c r="R16" s="237" t="s">
        <v>1823</v>
      </c>
      <c r="S16" s="237" t="s">
        <v>302</v>
      </c>
      <c r="T16" s="238" t="s">
        <v>354</v>
      </c>
      <c r="U16" s="220">
        <v>0.36499999999999999</v>
      </c>
      <c r="V16" s="220">
        <f>ROUND(E16*U16,2)</f>
        <v>286.33</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33.75" outlineLevel="2" x14ac:dyDescent="0.2">
      <c r="A17" s="217"/>
      <c r="B17" s="218"/>
      <c r="C17" s="266" t="s">
        <v>1833</v>
      </c>
      <c r="D17" s="263"/>
      <c r="E17" s="263"/>
      <c r="F17" s="263"/>
      <c r="G17" s="263"/>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374</v>
      </c>
      <c r="AH17" s="210"/>
      <c r="AI17" s="210"/>
      <c r="AJ17" s="210"/>
      <c r="AK17" s="210"/>
      <c r="AL17" s="210"/>
      <c r="AM17" s="210"/>
      <c r="AN17" s="210"/>
      <c r="AO17" s="210"/>
      <c r="AP17" s="210"/>
      <c r="AQ17" s="210"/>
      <c r="AR17" s="210"/>
      <c r="AS17" s="210"/>
      <c r="AT17" s="210"/>
      <c r="AU17" s="210"/>
      <c r="AV17" s="210"/>
      <c r="AW17" s="210"/>
      <c r="AX17" s="210"/>
      <c r="AY17" s="210"/>
      <c r="AZ17" s="210"/>
      <c r="BA17" s="246"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0"/>
      <c r="BC17" s="210"/>
      <c r="BD17" s="210"/>
      <c r="BE17" s="210"/>
      <c r="BF17" s="210"/>
      <c r="BG17" s="210"/>
      <c r="BH17" s="210"/>
    </row>
    <row r="18" spans="1:60" outlineLevel="2" x14ac:dyDescent="0.2">
      <c r="A18" s="217"/>
      <c r="B18" s="218"/>
      <c r="C18" s="265" t="s">
        <v>1834</v>
      </c>
      <c r="D18" s="255"/>
      <c r="E18" s="256">
        <v>180.93</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356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65" t="s">
        <v>1835</v>
      </c>
      <c r="D19" s="255"/>
      <c r="E19" s="256">
        <v>44.12</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356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5" t="s">
        <v>1836</v>
      </c>
      <c r="D20" s="255"/>
      <c r="E20" s="256">
        <v>12</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356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5" t="s">
        <v>1837</v>
      </c>
      <c r="D21" s="255"/>
      <c r="E21" s="256">
        <v>73.69</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356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65" t="s">
        <v>1838</v>
      </c>
      <c r="D22" s="255"/>
      <c r="E22" s="256">
        <v>54.09</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1839</v>
      </c>
      <c r="D23" s="255"/>
      <c r="E23" s="256">
        <v>143.66999999999999</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1840</v>
      </c>
      <c r="D24" s="255"/>
      <c r="E24" s="256">
        <v>93.83</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1841</v>
      </c>
      <c r="D25" s="255"/>
      <c r="E25" s="256">
        <v>34.33</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5" t="s">
        <v>1842</v>
      </c>
      <c r="D26" s="255"/>
      <c r="E26" s="256">
        <v>3.84</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5" t="s">
        <v>1843</v>
      </c>
      <c r="D27" s="255"/>
      <c r="E27" s="256">
        <v>78.03</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356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5" t="s">
        <v>1844</v>
      </c>
      <c r="D28" s="255"/>
      <c r="E28" s="256">
        <v>65.930000000000007</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2">
        <v>4</v>
      </c>
      <c r="B29" s="233" t="s">
        <v>1845</v>
      </c>
      <c r="C29" s="250" t="s">
        <v>1846</v>
      </c>
      <c r="D29" s="234" t="s">
        <v>696</v>
      </c>
      <c r="E29" s="235">
        <v>784.47230000000002</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t="s">
        <v>1823</v>
      </c>
      <c r="S29" s="237" t="s">
        <v>302</v>
      </c>
      <c r="T29" s="238" t="s">
        <v>354</v>
      </c>
      <c r="U29" s="220">
        <v>8.4000000000000005E-2</v>
      </c>
      <c r="V29" s="220">
        <f>ROUND(E29*U29,2)</f>
        <v>65.900000000000006</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33.75" outlineLevel="2" x14ac:dyDescent="0.2">
      <c r="A30" s="217"/>
      <c r="B30" s="218"/>
      <c r="C30" s="266" t="s">
        <v>1833</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374</v>
      </c>
      <c r="AH30" s="210"/>
      <c r="AI30" s="210"/>
      <c r="AJ30" s="210"/>
      <c r="AK30" s="210"/>
      <c r="AL30" s="210"/>
      <c r="AM30" s="210"/>
      <c r="AN30" s="210"/>
      <c r="AO30" s="210"/>
      <c r="AP30" s="210"/>
      <c r="AQ30" s="210"/>
      <c r="AR30" s="210"/>
      <c r="AS30" s="210"/>
      <c r="AT30" s="210"/>
      <c r="AU30" s="210"/>
      <c r="AV30" s="210"/>
      <c r="AW30" s="210"/>
      <c r="AX30" s="210"/>
      <c r="AY30" s="210"/>
      <c r="AZ30" s="210"/>
      <c r="BA30" s="246"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0"/>
      <c r="BC30" s="210"/>
      <c r="BD30" s="210"/>
      <c r="BE30" s="210"/>
      <c r="BF30" s="210"/>
      <c r="BG30" s="210"/>
      <c r="BH30" s="210"/>
    </row>
    <row r="31" spans="1:60" outlineLevel="1" x14ac:dyDescent="0.2">
      <c r="A31" s="232">
        <v>5</v>
      </c>
      <c r="B31" s="233" t="s">
        <v>1847</v>
      </c>
      <c r="C31" s="250" t="s">
        <v>1848</v>
      </c>
      <c r="D31" s="234" t="s">
        <v>696</v>
      </c>
      <c r="E31" s="235">
        <v>271.7</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t="s">
        <v>1823</v>
      </c>
      <c r="S31" s="237" t="s">
        <v>302</v>
      </c>
      <c r="T31" s="238" t="s">
        <v>354</v>
      </c>
      <c r="U31" s="220">
        <v>3.1309999999999998</v>
      </c>
      <c r="V31" s="220">
        <f>ROUND(E31*U31,2)</f>
        <v>850.69</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33.75" outlineLevel="2" x14ac:dyDescent="0.2">
      <c r="A32" s="217"/>
      <c r="B32" s="218"/>
      <c r="C32" s="266" t="s">
        <v>1849</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374</v>
      </c>
      <c r="AH32" s="210"/>
      <c r="AI32" s="210"/>
      <c r="AJ32" s="210"/>
      <c r="AK32" s="210"/>
      <c r="AL32" s="210"/>
      <c r="AM32" s="210"/>
      <c r="AN32" s="210"/>
      <c r="AO32" s="210"/>
      <c r="AP32" s="210"/>
      <c r="AQ32" s="210"/>
      <c r="AR32" s="210"/>
      <c r="AS32" s="210"/>
      <c r="AT32" s="210"/>
      <c r="AU32" s="210"/>
      <c r="AV32" s="210"/>
      <c r="AW32" s="210"/>
      <c r="AX32" s="210"/>
      <c r="AY32" s="210"/>
      <c r="AZ32" s="210"/>
      <c r="BA32" s="246" t="str">
        <f>C32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2" s="210"/>
      <c r="BC32" s="210"/>
      <c r="BD32" s="210"/>
      <c r="BE32" s="210"/>
      <c r="BF32" s="210"/>
      <c r="BG32" s="210"/>
      <c r="BH32" s="210"/>
    </row>
    <row r="33" spans="1:60" outlineLevel="2" x14ac:dyDescent="0.2">
      <c r="A33" s="217"/>
      <c r="B33" s="218"/>
      <c r="C33" s="265" t="s">
        <v>1850</v>
      </c>
      <c r="D33" s="255"/>
      <c r="E33" s="256">
        <v>27</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356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1851</v>
      </c>
      <c r="D34" s="255"/>
      <c r="E34" s="256">
        <v>217.7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1852</v>
      </c>
      <c r="D35" s="255"/>
      <c r="E35" s="256">
        <v>27</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2">
        <v>6</v>
      </c>
      <c r="B36" s="233" t="s">
        <v>1853</v>
      </c>
      <c r="C36" s="250" t="s">
        <v>1854</v>
      </c>
      <c r="D36" s="234" t="s">
        <v>696</v>
      </c>
      <c r="E36" s="235">
        <v>271.7</v>
      </c>
      <c r="F36" s="236"/>
      <c r="G36" s="237">
        <f>ROUND(E36*F36,2)</f>
        <v>0</v>
      </c>
      <c r="H36" s="236"/>
      <c r="I36" s="237">
        <f>ROUND(E36*H36,2)</f>
        <v>0</v>
      </c>
      <c r="J36" s="236"/>
      <c r="K36" s="237">
        <f>ROUND(E36*J36,2)</f>
        <v>0</v>
      </c>
      <c r="L36" s="237">
        <v>21</v>
      </c>
      <c r="M36" s="237">
        <f>G36*(1+L36/100)</f>
        <v>0</v>
      </c>
      <c r="N36" s="235">
        <v>0</v>
      </c>
      <c r="O36" s="235">
        <f>ROUND(E36*N36,2)</f>
        <v>0</v>
      </c>
      <c r="P36" s="235">
        <v>0</v>
      </c>
      <c r="Q36" s="235">
        <f>ROUND(E36*P36,2)</f>
        <v>0</v>
      </c>
      <c r="R36" s="237" t="s">
        <v>1823</v>
      </c>
      <c r="S36" s="237" t="s">
        <v>302</v>
      </c>
      <c r="T36" s="238" t="s">
        <v>354</v>
      </c>
      <c r="U36" s="220">
        <v>0.47399999999999998</v>
      </c>
      <c r="V36" s="220">
        <f>ROUND(E36*U36,2)</f>
        <v>128.79</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3.75" outlineLevel="2" x14ac:dyDescent="0.2">
      <c r="A37" s="217"/>
      <c r="B37" s="218"/>
      <c r="C37" s="266" t="s">
        <v>1849</v>
      </c>
      <c r="D37" s="263"/>
      <c r="E37" s="263"/>
      <c r="F37" s="263"/>
      <c r="G37" s="263"/>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374</v>
      </c>
      <c r="AH37" s="210"/>
      <c r="AI37" s="210"/>
      <c r="AJ37" s="210"/>
      <c r="AK37" s="210"/>
      <c r="AL37" s="210"/>
      <c r="AM37" s="210"/>
      <c r="AN37" s="210"/>
      <c r="AO37" s="210"/>
      <c r="AP37" s="210"/>
      <c r="AQ37" s="210"/>
      <c r="AR37" s="210"/>
      <c r="AS37" s="210"/>
      <c r="AT37" s="210"/>
      <c r="AU37" s="210"/>
      <c r="AV37" s="210"/>
      <c r="AW37" s="210"/>
      <c r="AX37" s="210"/>
      <c r="AY37" s="210"/>
      <c r="AZ37" s="210"/>
      <c r="BA37" s="246" t="str">
        <f>C37</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7" s="210"/>
      <c r="BC37" s="210"/>
      <c r="BD37" s="210"/>
      <c r="BE37" s="210"/>
      <c r="BF37" s="210"/>
      <c r="BG37" s="210"/>
      <c r="BH37" s="210"/>
    </row>
    <row r="38" spans="1:60" outlineLevel="1" x14ac:dyDescent="0.2">
      <c r="A38" s="232">
        <v>7</v>
      </c>
      <c r="B38" s="233" t="s">
        <v>1855</v>
      </c>
      <c r="C38" s="250" t="s">
        <v>1856</v>
      </c>
      <c r="D38" s="234" t="s">
        <v>696</v>
      </c>
      <c r="E38" s="235">
        <v>1839.442</v>
      </c>
      <c r="F38" s="236"/>
      <c r="G38" s="237">
        <f>ROUND(E38*F38,2)</f>
        <v>0</v>
      </c>
      <c r="H38" s="236"/>
      <c r="I38" s="237">
        <f>ROUND(E38*H38,2)</f>
        <v>0</v>
      </c>
      <c r="J38" s="236"/>
      <c r="K38" s="237">
        <f>ROUND(E38*J38,2)</f>
        <v>0</v>
      </c>
      <c r="L38" s="237">
        <v>21</v>
      </c>
      <c r="M38" s="237">
        <f>G38*(1+L38/100)</f>
        <v>0</v>
      </c>
      <c r="N38" s="235">
        <v>0</v>
      </c>
      <c r="O38" s="235">
        <f>ROUND(E38*N38,2)</f>
        <v>0</v>
      </c>
      <c r="P38" s="235">
        <v>0</v>
      </c>
      <c r="Q38" s="235">
        <f>ROUND(E38*P38,2)</f>
        <v>0</v>
      </c>
      <c r="R38" s="237" t="s">
        <v>1823</v>
      </c>
      <c r="S38" s="237" t="s">
        <v>302</v>
      </c>
      <c r="T38" s="238" t="s">
        <v>354</v>
      </c>
      <c r="U38" s="220">
        <v>1.0999999999999999E-2</v>
      </c>
      <c r="V38" s="220">
        <f>ROUND(E38*U38,2)</f>
        <v>20.23</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66" t="s">
        <v>1857</v>
      </c>
      <c r="D39" s="263"/>
      <c r="E39" s="263"/>
      <c r="F39" s="263"/>
      <c r="G39" s="263"/>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374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67" t="s">
        <v>410</v>
      </c>
      <c r="D40" s="257"/>
      <c r="E40" s="258"/>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8" t="s">
        <v>1858</v>
      </c>
      <c r="D41" s="257"/>
      <c r="E41" s="258">
        <v>1029.18</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2</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8" t="s">
        <v>1859</v>
      </c>
      <c r="D42" s="257"/>
      <c r="E42" s="258">
        <v>-109.46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v>2</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9" t="s">
        <v>424</v>
      </c>
      <c r="D43" s="259"/>
      <c r="E43" s="260"/>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356</v>
      </c>
      <c r="AH43" s="210">
        <v>3</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67" t="s">
        <v>425</v>
      </c>
      <c r="D44" s="257"/>
      <c r="E44" s="258"/>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356</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65" t="s">
        <v>1860</v>
      </c>
      <c r="D45" s="255"/>
      <c r="E45" s="256">
        <v>1839.44</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356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2">
        <v>8</v>
      </c>
      <c r="B46" s="233" t="s">
        <v>1861</v>
      </c>
      <c r="C46" s="250" t="s">
        <v>1862</v>
      </c>
      <c r="D46" s="234" t="s">
        <v>696</v>
      </c>
      <c r="E46" s="235">
        <v>951.90302999999994</v>
      </c>
      <c r="F46" s="236"/>
      <c r="G46" s="237">
        <f>ROUND(E46*F46,2)</f>
        <v>0</v>
      </c>
      <c r="H46" s="236"/>
      <c r="I46" s="237">
        <f>ROUND(E46*H46,2)</f>
        <v>0</v>
      </c>
      <c r="J46" s="236"/>
      <c r="K46" s="237">
        <f>ROUND(E46*J46,2)</f>
        <v>0</v>
      </c>
      <c r="L46" s="237">
        <v>21</v>
      </c>
      <c r="M46" s="237">
        <f>G46*(1+L46/100)</f>
        <v>0</v>
      </c>
      <c r="N46" s="235">
        <v>0</v>
      </c>
      <c r="O46" s="235">
        <f>ROUND(E46*N46,2)</f>
        <v>0</v>
      </c>
      <c r="P46" s="235">
        <v>0</v>
      </c>
      <c r="Q46" s="235">
        <f>ROUND(E46*P46,2)</f>
        <v>0</v>
      </c>
      <c r="R46" s="237" t="s">
        <v>1823</v>
      </c>
      <c r="S46" s="237" t="s">
        <v>302</v>
      </c>
      <c r="T46" s="238" t="s">
        <v>354</v>
      </c>
      <c r="U46" s="220">
        <v>1.0999999999999999E-2</v>
      </c>
      <c r="V46" s="220">
        <f>ROUND(E46*U46,2)</f>
        <v>10.47</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66" t="s">
        <v>1857</v>
      </c>
      <c r="D47" s="263"/>
      <c r="E47" s="263"/>
      <c r="F47" s="263"/>
      <c r="G47" s="263"/>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374</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5" t="s">
        <v>1863</v>
      </c>
      <c r="D48" s="255"/>
      <c r="E48" s="256">
        <v>730</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356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65" t="s">
        <v>1864</v>
      </c>
      <c r="D49" s="255"/>
      <c r="E49" s="256">
        <v>784.72</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356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65" t="s">
        <v>1865</v>
      </c>
      <c r="D50" s="255"/>
      <c r="E50" s="256">
        <v>217.7</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356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65" t="s">
        <v>1866</v>
      </c>
      <c r="D51" s="255"/>
      <c r="E51" s="256">
        <v>27</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356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65" t="s">
        <v>1867</v>
      </c>
      <c r="D52" s="255"/>
      <c r="E52" s="256">
        <v>-919.72</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65" t="s">
        <v>1868</v>
      </c>
      <c r="D53" s="255"/>
      <c r="E53" s="256">
        <v>89.02</v>
      </c>
      <c r="F53" s="220"/>
      <c r="G53" s="220"/>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356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65" t="s">
        <v>1869</v>
      </c>
      <c r="D54" s="255"/>
      <c r="E54" s="256">
        <v>23.18</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2">
        <v>9</v>
      </c>
      <c r="B55" s="233" t="s">
        <v>1870</v>
      </c>
      <c r="C55" s="250" t="s">
        <v>1871</v>
      </c>
      <c r="D55" s="234" t="s">
        <v>696</v>
      </c>
      <c r="E55" s="235">
        <v>4759.5151500000002</v>
      </c>
      <c r="F55" s="236"/>
      <c r="G55" s="237">
        <f>ROUND(E55*F55,2)</f>
        <v>0</v>
      </c>
      <c r="H55" s="236"/>
      <c r="I55" s="237">
        <f>ROUND(E55*H55,2)</f>
        <v>0</v>
      </c>
      <c r="J55" s="236"/>
      <c r="K55" s="237">
        <f>ROUND(E55*J55,2)</f>
        <v>0</v>
      </c>
      <c r="L55" s="237">
        <v>21</v>
      </c>
      <c r="M55" s="237">
        <f>G55*(1+L55/100)</f>
        <v>0</v>
      </c>
      <c r="N55" s="235">
        <v>0</v>
      </c>
      <c r="O55" s="235">
        <f>ROUND(E55*N55,2)</f>
        <v>0</v>
      </c>
      <c r="P55" s="235">
        <v>0</v>
      </c>
      <c r="Q55" s="235">
        <f>ROUND(E55*P55,2)</f>
        <v>0</v>
      </c>
      <c r="R55" s="237" t="s">
        <v>1823</v>
      </c>
      <c r="S55" s="237" t="s">
        <v>302</v>
      </c>
      <c r="T55" s="238" t="s">
        <v>354</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6" t="s">
        <v>1857</v>
      </c>
      <c r="D56" s="263"/>
      <c r="E56" s="263"/>
      <c r="F56" s="263"/>
      <c r="G56" s="263"/>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374</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65" t="s">
        <v>1872</v>
      </c>
      <c r="D57" s="255"/>
      <c r="E57" s="256">
        <v>4759.5200000000004</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356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2">
        <v>10</v>
      </c>
      <c r="B58" s="233" t="s">
        <v>1873</v>
      </c>
      <c r="C58" s="250" t="s">
        <v>1874</v>
      </c>
      <c r="D58" s="234" t="s">
        <v>696</v>
      </c>
      <c r="E58" s="235">
        <v>1970.375</v>
      </c>
      <c r="F58" s="236"/>
      <c r="G58" s="237">
        <f>ROUND(E58*F58,2)</f>
        <v>0</v>
      </c>
      <c r="H58" s="236"/>
      <c r="I58" s="237">
        <f>ROUND(E58*H58,2)</f>
        <v>0</v>
      </c>
      <c r="J58" s="236"/>
      <c r="K58" s="237">
        <f>ROUND(E58*J58,2)</f>
        <v>0</v>
      </c>
      <c r="L58" s="237">
        <v>21</v>
      </c>
      <c r="M58" s="237">
        <f>G58*(1+L58/100)</f>
        <v>0</v>
      </c>
      <c r="N58" s="235">
        <v>0</v>
      </c>
      <c r="O58" s="235">
        <f>ROUND(E58*N58,2)</f>
        <v>0</v>
      </c>
      <c r="P58" s="235">
        <v>0</v>
      </c>
      <c r="Q58" s="235">
        <f>ROUND(E58*P58,2)</f>
        <v>0</v>
      </c>
      <c r="R58" s="237" t="s">
        <v>1823</v>
      </c>
      <c r="S58" s="237" t="s">
        <v>302</v>
      </c>
      <c r="T58" s="238" t="s">
        <v>354</v>
      </c>
      <c r="U58" s="220">
        <v>0.20200000000000001</v>
      </c>
      <c r="V58" s="220">
        <f>ROUND(E58*U58,2)</f>
        <v>398.02</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66" t="s">
        <v>1875</v>
      </c>
      <c r="D59" s="263"/>
      <c r="E59" s="263"/>
      <c r="F59" s="263"/>
      <c r="G59" s="263"/>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374</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5" t="s">
        <v>1876</v>
      </c>
      <c r="D60" s="255"/>
      <c r="E60" s="256">
        <v>1050.6500000000001</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356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65" t="s">
        <v>1877</v>
      </c>
      <c r="D61" s="255"/>
      <c r="E61" s="256">
        <v>1029.18</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5" t="s">
        <v>1878</v>
      </c>
      <c r="D62" s="255"/>
      <c r="E62" s="256">
        <v>-109.46</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356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2">
        <v>11</v>
      </c>
      <c r="B63" s="233" t="s">
        <v>1879</v>
      </c>
      <c r="C63" s="250" t="s">
        <v>1880</v>
      </c>
      <c r="D63" s="234" t="s">
        <v>701</v>
      </c>
      <c r="E63" s="235">
        <v>1808.6157599999999</v>
      </c>
      <c r="F63" s="236"/>
      <c r="G63" s="237">
        <f>ROUND(E63*F63,2)</f>
        <v>0</v>
      </c>
      <c r="H63" s="236"/>
      <c r="I63" s="237">
        <f>ROUND(E63*H63,2)</f>
        <v>0</v>
      </c>
      <c r="J63" s="236"/>
      <c r="K63" s="237">
        <f>ROUND(E63*J63,2)</f>
        <v>0</v>
      </c>
      <c r="L63" s="237">
        <v>21</v>
      </c>
      <c r="M63" s="237">
        <f>G63*(1+L63/100)</f>
        <v>0</v>
      </c>
      <c r="N63" s="235">
        <v>0</v>
      </c>
      <c r="O63" s="235">
        <f>ROUND(E63*N63,2)</f>
        <v>0</v>
      </c>
      <c r="P63" s="235">
        <v>0</v>
      </c>
      <c r="Q63" s="235">
        <f>ROUND(E63*P63,2)</f>
        <v>0</v>
      </c>
      <c r="R63" s="237" t="s">
        <v>1823</v>
      </c>
      <c r="S63" s="237" t="s">
        <v>302</v>
      </c>
      <c r="T63" s="238" t="s">
        <v>354</v>
      </c>
      <c r="U63" s="220">
        <v>0</v>
      </c>
      <c r="V63" s="220">
        <f>ROUND(E63*U63,2)</f>
        <v>0</v>
      </c>
      <c r="W63" s="220"/>
      <c r="X63" s="220" t="s">
        <v>314</v>
      </c>
      <c r="Y63" s="220" t="s">
        <v>305</v>
      </c>
      <c r="Z63" s="210"/>
      <c r="AA63" s="210"/>
      <c r="AB63" s="210"/>
      <c r="AC63" s="210"/>
      <c r="AD63" s="210"/>
      <c r="AE63" s="210"/>
      <c r="AF63" s="210"/>
      <c r="AG63" s="210" t="s">
        <v>315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65" t="s">
        <v>1881</v>
      </c>
      <c r="D64" s="255"/>
      <c r="E64" s="256">
        <v>1808.62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32">
        <v>12</v>
      </c>
      <c r="B65" s="233" t="s">
        <v>1882</v>
      </c>
      <c r="C65" s="250" t="s">
        <v>1883</v>
      </c>
      <c r="D65" s="234" t="s">
        <v>696</v>
      </c>
      <c r="E65" s="235">
        <v>919.721</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t="s">
        <v>1823</v>
      </c>
      <c r="S65" s="237" t="s">
        <v>302</v>
      </c>
      <c r="T65" s="238" t="s">
        <v>354</v>
      </c>
      <c r="U65" s="220">
        <v>0.65200000000000002</v>
      </c>
      <c r="V65" s="220">
        <f>ROUND(E65*U65,2)</f>
        <v>599.66</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65" t="s">
        <v>1884</v>
      </c>
      <c r="D66" s="255"/>
      <c r="E66" s="256">
        <v>1029.18</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5" t="s">
        <v>1878</v>
      </c>
      <c r="D67" s="255"/>
      <c r="E67" s="256">
        <v>-109.46</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356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2">
        <v>13</v>
      </c>
      <c r="B68" s="233" t="s">
        <v>1885</v>
      </c>
      <c r="C68" s="250" t="s">
        <v>1886</v>
      </c>
      <c r="D68" s="234" t="s">
        <v>696</v>
      </c>
      <c r="E68" s="235">
        <v>1871.6240299999999</v>
      </c>
      <c r="F68" s="236"/>
      <c r="G68" s="237">
        <f>ROUND(E68*F68,2)</f>
        <v>0</v>
      </c>
      <c r="H68" s="236"/>
      <c r="I68" s="237">
        <f>ROUND(E68*H68,2)</f>
        <v>0</v>
      </c>
      <c r="J68" s="236"/>
      <c r="K68" s="237">
        <f>ROUND(E68*J68,2)</f>
        <v>0</v>
      </c>
      <c r="L68" s="237">
        <v>21</v>
      </c>
      <c r="M68" s="237">
        <f>G68*(1+L68/100)</f>
        <v>0</v>
      </c>
      <c r="N68" s="235">
        <v>0</v>
      </c>
      <c r="O68" s="235">
        <f>ROUND(E68*N68,2)</f>
        <v>0</v>
      </c>
      <c r="P68" s="235">
        <v>0</v>
      </c>
      <c r="Q68" s="235">
        <f>ROUND(E68*P68,2)</f>
        <v>0</v>
      </c>
      <c r="R68" s="237" t="s">
        <v>1823</v>
      </c>
      <c r="S68" s="237" t="s">
        <v>302</v>
      </c>
      <c r="T68" s="238" t="s">
        <v>354</v>
      </c>
      <c r="U68" s="220">
        <v>8.9999999999999993E-3</v>
      </c>
      <c r="V68" s="220">
        <f>ROUND(E68*U68,2)</f>
        <v>16.84</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65" t="s">
        <v>1887</v>
      </c>
      <c r="D69" s="255"/>
      <c r="E69" s="256">
        <v>730</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65" t="s">
        <v>1888</v>
      </c>
      <c r="D70" s="255"/>
      <c r="E70" s="256">
        <v>784.72</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356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65" t="s">
        <v>1851</v>
      </c>
      <c r="D71" s="255"/>
      <c r="E71" s="256">
        <v>217.7</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356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5" t="s">
        <v>1852</v>
      </c>
      <c r="D72" s="255"/>
      <c r="E72" s="256">
        <v>27</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5" t="s">
        <v>1868</v>
      </c>
      <c r="D73" s="255"/>
      <c r="E73" s="256">
        <v>89.02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356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5" t="s">
        <v>1869</v>
      </c>
      <c r="D74" s="255"/>
      <c r="E74" s="256">
        <v>23.18</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2">
        <v>14</v>
      </c>
      <c r="B75" s="233" t="s">
        <v>1889</v>
      </c>
      <c r="C75" s="250" t="s">
        <v>1890</v>
      </c>
      <c r="D75" s="234" t="s">
        <v>701</v>
      </c>
      <c r="E75" s="235">
        <v>1926.8994399999999</v>
      </c>
      <c r="F75" s="236"/>
      <c r="G75" s="237">
        <f>ROUND(E75*F75,2)</f>
        <v>0</v>
      </c>
      <c r="H75" s="236"/>
      <c r="I75" s="237">
        <f>ROUND(E75*H75,2)</f>
        <v>0</v>
      </c>
      <c r="J75" s="236"/>
      <c r="K75" s="237">
        <f>ROUND(E75*J75,2)</f>
        <v>0</v>
      </c>
      <c r="L75" s="237">
        <v>21</v>
      </c>
      <c r="M75" s="237">
        <f>G75*(1+L75/100)</f>
        <v>0</v>
      </c>
      <c r="N75" s="235">
        <v>1</v>
      </c>
      <c r="O75" s="235">
        <f>ROUND(E75*N75,2)</f>
        <v>1926.9</v>
      </c>
      <c r="P75" s="235">
        <v>0</v>
      </c>
      <c r="Q75" s="235">
        <f>ROUND(E75*P75,2)</f>
        <v>0</v>
      </c>
      <c r="R75" s="237" t="s">
        <v>652</v>
      </c>
      <c r="S75" s="237" t="s">
        <v>1097</v>
      </c>
      <c r="T75" s="238" t="s">
        <v>1097</v>
      </c>
      <c r="U75" s="220">
        <v>0</v>
      </c>
      <c r="V75" s="220">
        <f>ROUND(E75*U75,2)</f>
        <v>0</v>
      </c>
      <c r="W75" s="220"/>
      <c r="X75" s="220" t="s">
        <v>653</v>
      </c>
      <c r="Y75" s="220" t="s">
        <v>305</v>
      </c>
      <c r="Z75" s="210"/>
      <c r="AA75" s="210"/>
      <c r="AB75" s="210"/>
      <c r="AC75" s="210"/>
      <c r="AD75" s="210"/>
      <c r="AE75" s="210"/>
      <c r="AF75" s="210"/>
      <c r="AG75" s="210" t="s">
        <v>654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22.5" outlineLevel="2" x14ac:dyDescent="0.2">
      <c r="A76" s="217"/>
      <c r="B76" s="218"/>
      <c r="C76" s="265" t="s">
        <v>1891</v>
      </c>
      <c r="D76" s="255"/>
      <c r="E76" s="256">
        <v>1926.9</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5" t="s">
        <v>297</v>
      </c>
      <c r="B77" s="226" t="s">
        <v>152</v>
      </c>
      <c r="C77" s="248" t="s">
        <v>153</v>
      </c>
      <c r="D77" s="227"/>
      <c r="E77" s="228"/>
      <c r="F77" s="229"/>
      <c r="G77" s="229">
        <f>SUMIF(AG78:AG341,"&lt;&gt;NOR",G78:G341)</f>
        <v>0</v>
      </c>
      <c r="H77" s="229"/>
      <c r="I77" s="229">
        <f>SUM(I78:I341)</f>
        <v>0</v>
      </c>
      <c r="J77" s="229"/>
      <c r="K77" s="229">
        <f>SUM(K78:K341)</f>
        <v>0</v>
      </c>
      <c r="L77" s="229"/>
      <c r="M77" s="229">
        <f>SUM(M78:M341)</f>
        <v>0</v>
      </c>
      <c r="N77" s="228"/>
      <c r="O77" s="228">
        <f>SUM(O78:O341)</f>
        <v>3277.4700000000003</v>
      </c>
      <c r="P77" s="228"/>
      <c r="Q77" s="228">
        <f>SUM(Q78:Q341)</f>
        <v>0</v>
      </c>
      <c r="R77" s="229"/>
      <c r="S77" s="229"/>
      <c r="T77" s="230"/>
      <c r="U77" s="224"/>
      <c r="V77" s="224">
        <f>SUM(V78:V341)</f>
        <v>5124.3199999999979</v>
      </c>
      <c r="W77" s="224"/>
      <c r="X77" s="224"/>
      <c r="Y77" s="224"/>
      <c r="AG77" t="s">
        <v>298</v>
      </c>
    </row>
    <row r="78" spans="1:60" outlineLevel="1" x14ac:dyDescent="0.2">
      <c r="A78" s="232">
        <v>15</v>
      </c>
      <c r="B78" s="233" t="s">
        <v>1892</v>
      </c>
      <c r="C78" s="250" t="s">
        <v>1893</v>
      </c>
      <c r="D78" s="234" t="s">
        <v>696</v>
      </c>
      <c r="E78" s="235">
        <v>363.96431999999999</v>
      </c>
      <c r="F78" s="236"/>
      <c r="G78" s="237">
        <f>ROUND(E78*F78,2)</f>
        <v>0</v>
      </c>
      <c r="H78" s="236"/>
      <c r="I78" s="237">
        <f>ROUND(E78*H78,2)</f>
        <v>0</v>
      </c>
      <c r="J78" s="236"/>
      <c r="K78" s="237">
        <f>ROUND(E78*J78,2)</f>
        <v>0</v>
      </c>
      <c r="L78" s="237">
        <v>21</v>
      </c>
      <c r="M78" s="237">
        <f>G78*(1+L78/100)</f>
        <v>0</v>
      </c>
      <c r="N78" s="235">
        <v>2.16</v>
      </c>
      <c r="O78" s="235">
        <f>ROUND(E78*N78,2)</f>
        <v>786.16</v>
      </c>
      <c r="P78" s="235">
        <v>0</v>
      </c>
      <c r="Q78" s="235">
        <f>ROUND(E78*P78,2)</f>
        <v>0</v>
      </c>
      <c r="R78" s="237" t="s">
        <v>1110</v>
      </c>
      <c r="S78" s="237" t="s">
        <v>302</v>
      </c>
      <c r="T78" s="238" t="s">
        <v>354</v>
      </c>
      <c r="U78" s="220">
        <v>1.085</v>
      </c>
      <c r="V78" s="220">
        <f>ROUND(E78*U78,2)</f>
        <v>394.9</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5" t="s">
        <v>1894</v>
      </c>
      <c r="D79" s="255"/>
      <c r="E79" s="256">
        <v>363.96</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356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32">
        <v>16</v>
      </c>
      <c r="B80" s="233" t="s">
        <v>1895</v>
      </c>
      <c r="C80" s="250" t="s">
        <v>1896</v>
      </c>
      <c r="D80" s="234" t="s">
        <v>696</v>
      </c>
      <c r="E80" s="235">
        <v>373.87885999999997</v>
      </c>
      <c r="F80" s="236"/>
      <c r="G80" s="237">
        <f>ROUND(E80*F80,2)</f>
        <v>0</v>
      </c>
      <c r="H80" s="236"/>
      <c r="I80" s="237">
        <f>ROUND(E80*H80,2)</f>
        <v>0</v>
      </c>
      <c r="J80" s="236"/>
      <c r="K80" s="237">
        <f>ROUND(E80*J80,2)</f>
        <v>0</v>
      </c>
      <c r="L80" s="237">
        <v>21</v>
      </c>
      <c r="M80" s="237">
        <f>G80*(1+L80/100)</f>
        <v>0</v>
      </c>
      <c r="N80" s="235">
        <v>2.3936999999999999</v>
      </c>
      <c r="O80" s="235">
        <f>ROUND(E80*N80,2)</f>
        <v>894.95</v>
      </c>
      <c r="P80" s="235">
        <v>0</v>
      </c>
      <c r="Q80" s="235">
        <f>ROUND(E80*P80,2)</f>
        <v>0</v>
      </c>
      <c r="R80" s="237" t="s">
        <v>353</v>
      </c>
      <c r="S80" s="237" t="s">
        <v>302</v>
      </c>
      <c r="T80" s="238" t="s">
        <v>354</v>
      </c>
      <c r="U80" s="220">
        <v>0.48</v>
      </c>
      <c r="V80" s="220">
        <f>ROUND(E80*U80,2)</f>
        <v>179.46</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6" t="s">
        <v>1897</v>
      </c>
      <c r="D81" s="263"/>
      <c r="E81" s="263"/>
      <c r="F81" s="263"/>
      <c r="G81" s="263"/>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374</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70" t="s">
        <v>1898</v>
      </c>
      <c r="D82" s="264"/>
      <c r="E82" s="264"/>
      <c r="F82" s="264"/>
      <c r="G82" s="264"/>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317</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5" t="s">
        <v>1899</v>
      </c>
      <c r="D83" s="255"/>
      <c r="E83" s="256">
        <v>358.53</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356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71" t="s">
        <v>734</v>
      </c>
      <c r="D84" s="261"/>
      <c r="E84" s="262"/>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356</v>
      </c>
      <c r="AH84" s="210">
        <v>1</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65" t="s">
        <v>1900</v>
      </c>
      <c r="D85" s="255"/>
      <c r="E85" s="256">
        <v>1.96</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65" t="s">
        <v>1901</v>
      </c>
      <c r="D86" s="255"/>
      <c r="E86" s="256">
        <v>1.83</v>
      </c>
      <c r="F86" s="220"/>
      <c r="G86" s="220"/>
      <c r="H86" s="220"/>
      <c r="I86" s="220"/>
      <c r="J86" s="220"/>
      <c r="K86" s="220"/>
      <c r="L86" s="220"/>
      <c r="M86" s="220"/>
      <c r="N86" s="219"/>
      <c r="O86" s="219"/>
      <c r="P86" s="219"/>
      <c r="Q86" s="219"/>
      <c r="R86" s="220"/>
      <c r="S86" s="220"/>
      <c r="T86" s="220"/>
      <c r="U86" s="220"/>
      <c r="V86" s="220"/>
      <c r="W86" s="220"/>
      <c r="X86" s="220"/>
      <c r="Y86" s="220"/>
      <c r="Z86" s="210"/>
      <c r="AA86" s="210"/>
      <c r="AB86" s="210"/>
      <c r="AC86" s="210"/>
      <c r="AD86" s="210"/>
      <c r="AE86" s="210"/>
      <c r="AF86" s="210"/>
      <c r="AG86" s="210" t="s">
        <v>356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65" t="s">
        <v>1902</v>
      </c>
      <c r="D87" s="255"/>
      <c r="E87" s="256">
        <v>4.92</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356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65" t="s">
        <v>1903</v>
      </c>
      <c r="D88" s="255"/>
      <c r="E88" s="256">
        <v>1.62</v>
      </c>
      <c r="F88" s="220"/>
      <c r="G88" s="220"/>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356</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65" t="s">
        <v>1904</v>
      </c>
      <c r="D89" s="255"/>
      <c r="E89" s="256">
        <v>1.1499999999999999</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356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65" t="s">
        <v>1905</v>
      </c>
      <c r="D90" s="255"/>
      <c r="E90" s="256">
        <v>1.23</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356</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5" t="s">
        <v>1906</v>
      </c>
      <c r="D91" s="255"/>
      <c r="E91" s="256">
        <v>1.05</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5" t="s">
        <v>1907</v>
      </c>
      <c r="D92" s="255"/>
      <c r="E92" s="256">
        <v>1.05</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356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65" t="s">
        <v>1908</v>
      </c>
      <c r="D93" s="255"/>
      <c r="E93" s="256">
        <v>0.54</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356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71" t="s">
        <v>734</v>
      </c>
      <c r="D94" s="261"/>
      <c r="E94" s="262"/>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356</v>
      </c>
      <c r="AH94" s="210">
        <v>1</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33.75" outlineLevel="1" x14ac:dyDescent="0.2">
      <c r="A95" s="232">
        <v>17</v>
      </c>
      <c r="B95" s="233" t="s">
        <v>1909</v>
      </c>
      <c r="C95" s="250" t="s">
        <v>1910</v>
      </c>
      <c r="D95" s="234" t="s">
        <v>701</v>
      </c>
      <c r="E95" s="235">
        <v>32.017980000000001</v>
      </c>
      <c r="F95" s="236"/>
      <c r="G95" s="237">
        <f>ROUND(E95*F95,2)</f>
        <v>0</v>
      </c>
      <c r="H95" s="236"/>
      <c r="I95" s="237">
        <f>ROUND(E95*H95,2)</f>
        <v>0</v>
      </c>
      <c r="J95" s="236"/>
      <c r="K95" s="237">
        <f>ROUND(E95*J95,2)</f>
        <v>0</v>
      </c>
      <c r="L95" s="237">
        <v>21</v>
      </c>
      <c r="M95" s="237">
        <f>G95*(1+L95/100)</f>
        <v>0</v>
      </c>
      <c r="N95" s="235">
        <v>1.0217400000000001</v>
      </c>
      <c r="O95" s="235">
        <f>ROUND(E95*N95,2)</f>
        <v>32.71</v>
      </c>
      <c r="P95" s="235">
        <v>0</v>
      </c>
      <c r="Q95" s="235">
        <f>ROUND(E95*P95,2)</f>
        <v>0</v>
      </c>
      <c r="R95" s="237" t="s">
        <v>353</v>
      </c>
      <c r="S95" s="237" t="s">
        <v>302</v>
      </c>
      <c r="T95" s="238" t="s">
        <v>354</v>
      </c>
      <c r="U95" s="220">
        <v>23.530999999999999</v>
      </c>
      <c r="V95" s="220">
        <f>ROUND(E95*U95,2)</f>
        <v>753.42</v>
      </c>
      <c r="W95" s="220"/>
      <c r="X95" s="220" t="s">
        <v>314</v>
      </c>
      <c r="Y95" s="220" t="s">
        <v>305</v>
      </c>
      <c r="Z95" s="210"/>
      <c r="AA95" s="210"/>
      <c r="AB95" s="210"/>
      <c r="AC95" s="210"/>
      <c r="AD95" s="210"/>
      <c r="AE95" s="210"/>
      <c r="AF95" s="210"/>
      <c r="AG95" s="210" t="s">
        <v>315</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66" t="s">
        <v>702</v>
      </c>
      <c r="D96" s="263"/>
      <c r="E96" s="263"/>
      <c r="F96" s="263"/>
      <c r="G96" s="263"/>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374</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5" t="s">
        <v>1911</v>
      </c>
      <c r="D97" s="255"/>
      <c r="E97" s="256">
        <v>32.020000000000003</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356</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32">
        <v>18</v>
      </c>
      <c r="B98" s="233" t="s">
        <v>1912</v>
      </c>
      <c r="C98" s="250" t="s">
        <v>1913</v>
      </c>
      <c r="D98" s="234" t="s">
        <v>372</v>
      </c>
      <c r="E98" s="235">
        <v>183.55199999999999</v>
      </c>
      <c r="F98" s="236"/>
      <c r="G98" s="237">
        <f>ROUND(E98*F98,2)</f>
        <v>0</v>
      </c>
      <c r="H98" s="236"/>
      <c r="I98" s="237">
        <f>ROUND(E98*H98,2)</f>
        <v>0</v>
      </c>
      <c r="J98" s="236"/>
      <c r="K98" s="237">
        <f>ROUND(E98*J98,2)</f>
        <v>0</v>
      </c>
      <c r="L98" s="237">
        <v>21</v>
      </c>
      <c r="M98" s="237">
        <f>G98*(1+L98/100)</f>
        <v>0</v>
      </c>
      <c r="N98" s="235">
        <v>0.38500000000000001</v>
      </c>
      <c r="O98" s="235">
        <f>ROUND(E98*N98,2)</f>
        <v>70.67</v>
      </c>
      <c r="P98" s="235">
        <v>0</v>
      </c>
      <c r="Q98" s="235">
        <f>ROUND(E98*P98,2)</f>
        <v>0</v>
      </c>
      <c r="R98" s="237" t="s">
        <v>353</v>
      </c>
      <c r="S98" s="237" t="s">
        <v>302</v>
      </c>
      <c r="T98" s="238" t="s">
        <v>354</v>
      </c>
      <c r="U98" s="220">
        <v>0.8</v>
      </c>
      <c r="V98" s="220">
        <f>ROUND(E98*U98,2)</f>
        <v>146.84</v>
      </c>
      <c r="W98" s="220"/>
      <c r="X98" s="220" t="s">
        <v>314</v>
      </c>
      <c r="Y98" s="220" t="s">
        <v>305</v>
      </c>
      <c r="Z98" s="210"/>
      <c r="AA98" s="210"/>
      <c r="AB98" s="210"/>
      <c r="AC98" s="210"/>
      <c r="AD98" s="210"/>
      <c r="AE98" s="210"/>
      <c r="AF98" s="210"/>
      <c r="AG98" s="210" t="s">
        <v>315</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66" t="s">
        <v>1914</v>
      </c>
      <c r="D99" s="263"/>
      <c r="E99" s="263"/>
      <c r="F99" s="263"/>
      <c r="G99" s="263"/>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374</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5" t="s">
        <v>1915</v>
      </c>
      <c r="D100" s="255"/>
      <c r="E100" s="256">
        <v>2.52</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356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65" t="s">
        <v>1916</v>
      </c>
      <c r="D101" s="255"/>
      <c r="E101" s="256">
        <v>2.02</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356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65" t="s">
        <v>1917</v>
      </c>
      <c r="D102" s="255"/>
      <c r="E102" s="256">
        <v>1.9</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356</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65" t="s">
        <v>1918</v>
      </c>
      <c r="D103" s="255"/>
      <c r="E103" s="256">
        <v>1.52</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356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65" t="s">
        <v>1919</v>
      </c>
      <c r="D104" s="255"/>
      <c r="E104" s="256">
        <v>175.59</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356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2">
        <v>19</v>
      </c>
      <c r="B105" s="233" t="s">
        <v>1920</v>
      </c>
      <c r="C105" s="250" t="s">
        <v>1921</v>
      </c>
      <c r="D105" s="234" t="s">
        <v>372</v>
      </c>
      <c r="E105" s="235">
        <v>33.5578</v>
      </c>
      <c r="F105" s="236"/>
      <c r="G105" s="237">
        <f>ROUND(E105*F105,2)</f>
        <v>0</v>
      </c>
      <c r="H105" s="236"/>
      <c r="I105" s="237">
        <f>ROUND(E105*H105,2)</f>
        <v>0</v>
      </c>
      <c r="J105" s="236"/>
      <c r="K105" s="237">
        <f>ROUND(E105*J105,2)</f>
        <v>0</v>
      </c>
      <c r="L105" s="237">
        <v>21</v>
      </c>
      <c r="M105" s="237">
        <f>G105*(1+L105/100)</f>
        <v>0</v>
      </c>
      <c r="N105" s="235">
        <v>0.74</v>
      </c>
      <c r="O105" s="235">
        <f>ROUND(E105*N105,2)</f>
        <v>24.83</v>
      </c>
      <c r="P105" s="235">
        <v>0</v>
      </c>
      <c r="Q105" s="235">
        <f>ROUND(E105*P105,2)</f>
        <v>0</v>
      </c>
      <c r="R105" s="237" t="s">
        <v>353</v>
      </c>
      <c r="S105" s="237" t="s">
        <v>302</v>
      </c>
      <c r="T105" s="238" t="s">
        <v>354</v>
      </c>
      <c r="U105" s="220">
        <v>1.1000000000000001</v>
      </c>
      <c r="V105" s="220">
        <f>ROUND(E105*U105,2)</f>
        <v>36.909999999999997</v>
      </c>
      <c r="W105" s="220"/>
      <c r="X105" s="220" t="s">
        <v>314</v>
      </c>
      <c r="Y105" s="220" t="s">
        <v>305</v>
      </c>
      <c r="Z105" s="210"/>
      <c r="AA105" s="210"/>
      <c r="AB105" s="210"/>
      <c r="AC105" s="210"/>
      <c r="AD105" s="210"/>
      <c r="AE105" s="210"/>
      <c r="AF105" s="210"/>
      <c r="AG105" s="210" t="s">
        <v>315</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66" t="s">
        <v>1914</v>
      </c>
      <c r="D106" s="263"/>
      <c r="E106" s="263"/>
      <c r="F106" s="263"/>
      <c r="G106" s="263"/>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374</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65" t="s">
        <v>1922</v>
      </c>
      <c r="D107" s="255"/>
      <c r="E107" s="256">
        <v>11.1</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356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71" t="s">
        <v>734</v>
      </c>
      <c r="D108" s="261"/>
      <c r="E108" s="262"/>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356</v>
      </c>
      <c r="AH108" s="210">
        <v>1</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65" t="s">
        <v>1923</v>
      </c>
      <c r="D109" s="255"/>
      <c r="E109" s="256">
        <v>7.02</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356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65" t="s">
        <v>1924</v>
      </c>
      <c r="D110" s="255"/>
      <c r="E110" s="256">
        <v>4.91</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356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65" t="s">
        <v>1925</v>
      </c>
      <c r="D111" s="255"/>
      <c r="E111" s="256">
        <v>5.6</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65" t="s">
        <v>1926</v>
      </c>
      <c r="D112" s="255"/>
      <c r="E112" s="256">
        <v>2.06</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65" t="s">
        <v>1927</v>
      </c>
      <c r="D113" s="255"/>
      <c r="E113" s="256">
        <v>1.27</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356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65" t="s">
        <v>1928</v>
      </c>
      <c r="D114" s="255"/>
      <c r="E114" s="256">
        <v>1.61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356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71" t="s">
        <v>734</v>
      </c>
      <c r="D115" s="261"/>
      <c r="E115" s="262"/>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356</v>
      </c>
      <c r="AH115" s="210">
        <v>1</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ht="22.5" outlineLevel="1" x14ac:dyDescent="0.2">
      <c r="A116" s="232">
        <v>20</v>
      </c>
      <c r="B116" s="233" t="s">
        <v>1929</v>
      </c>
      <c r="C116" s="250" t="s">
        <v>1930</v>
      </c>
      <c r="D116" s="234" t="s">
        <v>696</v>
      </c>
      <c r="E116" s="235">
        <v>114.0039</v>
      </c>
      <c r="F116" s="236"/>
      <c r="G116" s="237">
        <f>ROUND(E116*F116,2)</f>
        <v>0</v>
      </c>
      <c r="H116" s="236"/>
      <c r="I116" s="237">
        <f>ROUND(E116*H116,2)</f>
        <v>0</v>
      </c>
      <c r="J116" s="236"/>
      <c r="K116" s="237">
        <f>ROUND(E116*J116,2)</f>
        <v>0</v>
      </c>
      <c r="L116" s="237">
        <v>21</v>
      </c>
      <c r="M116" s="237">
        <f>G116*(1+L116/100)</f>
        <v>0</v>
      </c>
      <c r="N116" s="235">
        <v>2.5249999999999999</v>
      </c>
      <c r="O116" s="235">
        <f>ROUND(E116*N116,2)</f>
        <v>287.86</v>
      </c>
      <c r="P116" s="235">
        <v>0</v>
      </c>
      <c r="Q116" s="235">
        <f>ROUND(E116*P116,2)</f>
        <v>0</v>
      </c>
      <c r="R116" s="237" t="s">
        <v>353</v>
      </c>
      <c r="S116" s="237" t="s">
        <v>302</v>
      </c>
      <c r="T116" s="238" t="s">
        <v>354</v>
      </c>
      <c r="U116" s="220">
        <v>0.48</v>
      </c>
      <c r="V116" s="220">
        <f>ROUND(E116*U116,2)</f>
        <v>54.72</v>
      </c>
      <c r="W116" s="220"/>
      <c r="X116" s="220" t="s">
        <v>314</v>
      </c>
      <c r="Y116" s="220" t="s">
        <v>305</v>
      </c>
      <c r="Z116" s="210"/>
      <c r="AA116" s="210"/>
      <c r="AB116" s="210"/>
      <c r="AC116" s="210"/>
      <c r="AD116" s="210"/>
      <c r="AE116" s="210"/>
      <c r="AF116" s="210"/>
      <c r="AG116" s="210" t="s">
        <v>315</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66" t="s">
        <v>1931</v>
      </c>
      <c r="D117" s="263"/>
      <c r="E117" s="263"/>
      <c r="F117" s="263"/>
      <c r="G117" s="263"/>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374</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70" t="s">
        <v>1932</v>
      </c>
      <c r="D118" s="264"/>
      <c r="E118" s="264"/>
      <c r="F118" s="264"/>
      <c r="G118" s="264"/>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317</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5" t="s">
        <v>1933</v>
      </c>
      <c r="D119" s="255"/>
      <c r="E119" s="256">
        <v>58.12</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65" t="s">
        <v>1934</v>
      </c>
      <c r="D120" s="255"/>
      <c r="E120" s="256">
        <v>2.52</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356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65" t="s">
        <v>1935</v>
      </c>
      <c r="D121" s="255"/>
      <c r="E121" s="256">
        <v>1.55</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356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65" t="s">
        <v>1936</v>
      </c>
      <c r="D122" s="255"/>
      <c r="E122" s="256">
        <v>38.54</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65" t="s">
        <v>1937</v>
      </c>
      <c r="D123" s="255"/>
      <c r="E123" s="256">
        <v>7.5</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356</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65" t="s">
        <v>1938</v>
      </c>
      <c r="D124" s="255"/>
      <c r="E124" s="256">
        <v>5.77</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356</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2">
        <v>21</v>
      </c>
      <c r="B125" s="233" t="s">
        <v>1939</v>
      </c>
      <c r="C125" s="250" t="s">
        <v>1940</v>
      </c>
      <c r="D125" s="234" t="s">
        <v>372</v>
      </c>
      <c r="E125" s="235">
        <v>684.27718000000004</v>
      </c>
      <c r="F125" s="236"/>
      <c r="G125" s="237">
        <f>ROUND(E125*F125,2)</f>
        <v>0</v>
      </c>
      <c r="H125" s="236"/>
      <c r="I125" s="237">
        <f>ROUND(E125*H125,2)</f>
        <v>0</v>
      </c>
      <c r="J125" s="236"/>
      <c r="K125" s="237">
        <f>ROUND(E125*J125,2)</f>
        <v>0</v>
      </c>
      <c r="L125" s="237">
        <v>21</v>
      </c>
      <c r="M125" s="237">
        <f>G125*(1+L125/100)</f>
        <v>0</v>
      </c>
      <c r="N125" s="235">
        <v>3.916E-2</v>
      </c>
      <c r="O125" s="235">
        <f>ROUND(E125*N125,2)</f>
        <v>26.8</v>
      </c>
      <c r="P125" s="235">
        <v>0</v>
      </c>
      <c r="Q125" s="235">
        <f>ROUND(E125*P125,2)</f>
        <v>0</v>
      </c>
      <c r="R125" s="237" t="s">
        <v>353</v>
      </c>
      <c r="S125" s="237" t="s">
        <v>302</v>
      </c>
      <c r="T125" s="238" t="s">
        <v>354</v>
      </c>
      <c r="U125" s="220">
        <v>1.05</v>
      </c>
      <c r="V125" s="220">
        <f>ROUND(E125*U125,2)</f>
        <v>718.49</v>
      </c>
      <c r="W125" s="220"/>
      <c r="X125" s="220" t="s">
        <v>314</v>
      </c>
      <c r="Y125" s="220" t="s">
        <v>305</v>
      </c>
      <c r="Z125" s="210"/>
      <c r="AA125" s="210"/>
      <c r="AB125" s="210"/>
      <c r="AC125" s="210"/>
      <c r="AD125" s="210"/>
      <c r="AE125" s="210"/>
      <c r="AF125" s="210"/>
      <c r="AG125" s="210" t="s">
        <v>315</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ht="22.5" outlineLevel="2" x14ac:dyDescent="0.2">
      <c r="A126" s="217"/>
      <c r="B126" s="218"/>
      <c r="C126" s="266" t="s">
        <v>1941</v>
      </c>
      <c r="D126" s="263"/>
      <c r="E126" s="263"/>
      <c r="F126" s="263"/>
      <c r="G126" s="263"/>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374</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46" t="str">
        <f>C126</f>
        <v>svislé nebo šikmé (odkloněné), půdorysně přímé nebo zalomené, stěn základových pasů ve volných nebo zapažených jámách, rýhách, šachtách, včetně případných vzpěr,</v>
      </c>
      <c r="BB126" s="210"/>
      <c r="BC126" s="210"/>
      <c r="BD126" s="210"/>
      <c r="BE126" s="210"/>
      <c r="BF126" s="210"/>
      <c r="BG126" s="210"/>
      <c r="BH126" s="210"/>
    </row>
    <row r="127" spans="1:60" outlineLevel="2" x14ac:dyDescent="0.2">
      <c r="A127" s="217"/>
      <c r="B127" s="218"/>
      <c r="C127" s="267" t="s">
        <v>410</v>
      </c>
      <c r="D127" s="257"/>
      <c r="E127" s="258"/>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356</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68" t="s">
        <v>1942</v>
      </c>
      <c r="D128" s="257"/>
      <c r="E128" s="258">
        <v>9.59</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356</v>
      </c>
      <c r="AH128" s="210">
        <v>2</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68" t="s">
        <v>1943</v>
      </c>
      <c r="D129" s="257"/>
      <c r="E129" s="258">
        <v>46.85</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356</v>
      </c>
      <c r="AH129" s="210">
        <v>2</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8" t="s">
        <v>1944</v>
      </c>
      <c r="D130" s="257"/>
      <c r="E130" s="258">
        <v>15.59</v>
      </c>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356</v>
      </c>
      <c r="AH130" s="210">
        <v>2</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68" t="s">
        <v>1945</v>
      </c>
      <c r="D131" s="257"/>
      <c r="E131" s="258">
        <v>11.75</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356</v>
      </c>
      <c r="AH131" s="210">
        <v>2</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68" t="s">
        <v>1946</v>
      </c>
      <c r="D132" s="257"/>
      <c r="E132" s="258">
        <v>53.64</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356</v>
      </c>
      <c r="AH132" s="210">
        <v>2</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68" t="s">
        <v>1947</v>
      </c>
      <c r="D133" s="257"/>
      <c r="E133" s="258">
        <v>18.829999999999998</v>
      </c>
      <c r="F133" s="220"/>
      <c r="G133" s="220"/>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356</v>
      </c>
      <c r="AH133" s="210">
        <v>2</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69" t="s">
        <v>424</v>
      </c>
      <c r="D134" s="259"/>
      <c r="E134" s="260"/>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356</v>
      </c>
      <c r="AH134" s="210">
        <v>3</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67" t="s">
        <v>425</v>
      </c>
      <c r="D135" s="257"/>
      <c r="E135" s="258"/>
      <c r="F135" s="220"/>
      <c r="G135" s="220"/>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356</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65" t="s">
        <v>1948</v>
      </c>
      <c r="D136" s="255"/>
      <c r="E136" s="256">
        <v>229.68</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356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67" t="s">
        <v>410</v>
      </c>
      <c r="D137" s="257"/>
      <c r="E137" s="258"/>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356</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68" t="s">
        <v>1949</v>
      </c>
      <c r="D138" s="257"/>
      <c r="E138" s="258">
        <v>12</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356</v>
      </c>
      <c r="AH138" s="210">
        <v>2</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68" t="s">
        <v>1950</v>
      </c>
      <c r="D139" s="257"/>
      <c r="E139" s="258">
        <v>14.16</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356</v>
      </c>
      <c r="AH139" s="210">
        <v>2</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68" t="s">
        <v>1951</v>
      </c>
      <c r="D140" s="257"/>
      <c r="E140" s="258">
        <v>3</v>
      </c>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356</v>
      </c>
      <c r="AH140" s="210">
        <v>2</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68" t="s">
        <v>1951</v>
      </c>
      <c r="D141" s="257"/>
      <c r="E141" s="258">
        <v>3</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356</v>
      </c>
      <c r="AH141" s="210">
        <v>2</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9" t="s">
        <v>424</v>
      </c>
      <c r="D142" s="259"/>
      <c r="E142" s="260"/>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356</v>
      </c>
      <c r="AH142" s="210">
        <v>3</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67" t="s">
        <v>425</v>
      </c>
      <c r="D143" s="257"/>
      <c r="E143" s="258"/>
      <c r="F143" s="220"/>
      <c r="G143" s="220"/>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356</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65" t="s">
        <v>1952</v>
      </c>
      <c r="D144" s="255"/>
      <c r="E144" s="256">
        <v>55.32</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356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67" t="s">
        <v>410</v>
      </c>
      <c r="D145" s="257"/>
      <c r="E145" s="258"/>
      <c r="F145" s="220"/>
      <c r="G145" s="220"/>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356</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68" t="s">
        <v>1953</v>
      </c>
      <c r="D146" s="257"/>
      <c r="E146" s="258">
        <v>8.5</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356</v>
      </c>
      <c r="AH146" s="210">
        <v>2</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68" t="s">
        <v>1954</v>
      </c>
      <c r="D147" s="257"/>
      <c r="E147" s="258">
        <v>9.58</v>
      </c>
      <c r="F147" s="220"/>
      <c r="G147" s="220"/>
      <c r="H147" s="220"/>
      <c r="I147" s="220"/>
      <c r="J147" s="220"/>
      <c r="K147" s="220"/>
      <c r="L147" s="220"/>
      <c r="M147" s="220"/>
      <c r="N147" s="219"/>
      <c r="O147" s="219"/>
      <c r="P147" s="219"/>
      <c r="Q147" s="219"/>
      <c r="R147" s="220"/>
      <c r="S147" s="220"/>
      <c r="T147" s="220"/>
      <c r="U147" s="220"/>
      <c r="V147" s="220"/>
      <c r="W147" s="220"/>
      <c r="X147" s="220"/>
      <c r="Y147" s="220"/>
      <c r="Z147" s="210"/>
      <c r="AA147" s="210"/>
      <c r="AB147" s="210"/>
      <c r="AC147" s="210"/>
      <c r="AD147" s="210"/>
      <c r="AE147" s="210"/>
      <c r="AF147" s="210"/>
      <c r="AG147" s="210" t="s">
        <v>356</v>
      </c>
      <c r="AH147" s="210">
        <v>2</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68" t="s">
        <v>1951</v>
      </c>
      <c r="D148" s="257"/>
      <c r="E148" s="258">
        <v>3</v>
      </c>
      <c r="F148" s="220"/>
      <c r="G148" s="220"/>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356</v>
      </c>
      <c r="AH148" s="210">
        <v>2</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68" t="s">
        <v>1955</v>
      </c>
      <c r="D149" s="257"/>
      <c r="E149" s="258">
        <v>4.08</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356</v>
      </c>
      <c r="AH149" s="210">
        <v>2</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69" t="s">
        <v>424</v>
      </c>
      <c r="D150" s="259"/>
      <c r="E150" s="260"/>
      <c r="F150" s="220"/>
      <c r="G150" s="220"/>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356</v>
      </c>
      <c r="AH150" s="210">
        <v>3</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67" t="s">
        <v>425</v>
      </c>
      <c r="D151" s="257"/>
      <c r="E151" s="258"/>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356</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65" t="s">
        <v>1956</v>
      </c>
      <c r="D152" s="255"/>
      <c r="E152" s="256">
        <v>49.57</v>
      </c>
      <c r="F152" s="220"/>
      <c r="G152" s="220"/>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356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67" t="s">
        <v>410</v>
      </c>
      <c r="D153" s="257"/>
      <c r="E153" s="258"/>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356</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68" t="s">
        <v>1957</v>
      </c>
      <c r="D154" s="257"/>
      <c r="E154" s="258">
        <v>9.01</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356</v>
      </c>
      <c r="AH154" s="210">
        <v>2</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68" t="s">
        <v>1958</v>
      </c>
      <c r="D155" s="257"/>
      <c r="E155" s="258">
        <v>10.09</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356</v>
      </c>
      <c r="AH155" s="210">
        <v>2</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68" t="s">
        <v>1943</v>
      </c>
      <c r="D156" s="257"/>
      <c r="E156" s="258">
        <v>46.85</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356</v>
      </c>
      <c r="AH156" s="210">
        <v>2</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68" t="s">
        <v>1959</v>
      </c>
      <c r="D157" s="257"/>
      <c r="E157" s="258">
        <v>54.41</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356</v>
      </c>
      <c r="AH157" s="210">
        <v>2</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68" t="s">
        <v>1960</v>
      </c>
      <c r="D158" s="257"/>
      <c r="E158" s="258">
        <v>17.510000000000002</v>
      </c>
      <c r="F158" s="220"/>
      <c r="G158" s="220"/>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356</v>
      </c>
      <c r="AH158" s="210">
        <v>2</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68" t="s">
        <v>1961</v>
      </c>
      <c r="D159" s="257"/>
      <c r="E159" s="258">
        <v>19.670000000000002</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356</v>
      </c>
      <c r="AH159" s="210">
        <v>2</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69" t="s">
        <v>424</v>
      </c>
      <c r="D160" s="259"/>
      <c r="E160" s="260"/>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356</v>
      </c>
      <c r="AH160" s="210">
        <v>3</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67" t="s">
        <v>425</v>
      </c>
      <c r="D161" s="257"/>
      <c r="E161" s="258"/>
      <c r="F161" s="220"/>
      <c r="G161" s="220"/>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356</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65" t="s">
        <v>1962</v>
      </c>
      <c r="D162" s="255"/>
      <c r="E162" s="256">
        <v>349.72</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356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32">
        <v>22</v>
      </c>
      <c r="B163" s="233" t="s">
        <v>1963</v>
      </c>
      <c r="C163" s="250" t="s">
        <v>1964</v>
      </c>
      <c r="D163" s="234" t="s">
        <v>372</v>
      </c>
      <c r="E163" s="235">
        <v>684.27718000000004</v>
      </c>
      <c r="F163" s="236"/>
      <c r="G163" s="237">
        <f>ROUND(E163*F163,2)</f>
        <v>0</v>
      </c>
      <c r="H163" s="236"/>
      <c r="I163" s="237">
        <f>ROUND(E163*H163,2)</f>
        <v>0</v>
      </c>
      <c r="J163" s="236"/>
      <c r="K163" s="237">
        <f>ROUND(E163*J163,2)</f>
        <v>0</v>
      </c>
      <c r="L163" s="237">
        <v>21</v>
      </c>
      <c r="M163" s="237">
        <f>G163*(1+L163/100)</f>
        <v>0</v>
      </c>
      <c r="N163" s="235">
        <v>0</v>
      </c>
      <c r="O163" s="235">
        <f>ROUND(E163*N163,2)</f>
        <v>0</v>
      </c>
      <c r="P163" s="235">
        <v>0</v>
      </c>
      <c r="Q163" s="235">
        <f>ROUND(E163*P163,2)</f>
        <v>0</v>
      </c>
      <c r="R163" s="237" t="s">
        <v>353</v>
      </c>
      <c r="S163" s="237" t="s">
        <v>302</v>
      </c>
      <c r="T163" s="238" t="s">
        <v>354</v>
      </c>
      <c r="U163" s="220">
        <v>0.32</v>
      </c>
      <c r="V163" s="220">
        <f>ROUND(E163*U163,2)</f>
        <v>218.97</v>
      </c>
      <c r="W163" s="220"/>
      <c r="X163" s="220" t="s">
        <v>314</v>
      </c>
      <c r="Y163" s="220" t="s">
        <v>305</v>
      </c>
      <c r="Z163" s="210"/>
      <c r="AA163" s="210"/>
      <c r="AB163" s="210"/>
      <c r="AC163" s="210"/>
      <c r="AD163" s="210"/>
      <c r="AE163" s="210"/>
      <c r="AF163" s="210"/>
      <c r="AG163" s="210" t="s">
        <v>315</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2" x14ac:dyDescent="0.2">
      <c r="A164" s="217"/>
      <c r="B164" s="218"/>
      <c r="C164" s="266" t="s">
        <v>1941</v>
      </c>
      <c r="D164" s="263"/>
      <c r="E164" s="263"/>
      <c r="F164" s="263"/>
      <c r="G164" s="263"/>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374</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46" t="str">
        <f>C164</f>
        <v>svislé nebo šikmé (odkloněné), půdorysně přímé nebo zalomené, stěn základových pasů ve volných nebo zapažených jámách, rýhách, šachtách, včetně případných vzpěr,</v>
      </c>
      <c r="BB164" s="210"/>
      <c r="BC164" s="210"/>
      <c r="BD164" s="210"/>
      <c r="BE164" s="210"/>
      <c r="BF164" s="210"/>
      <c r="BG164" s="210"/>
      <c r="BH164" s="210"/>
    </row>
    <row r="165" spans="1:60" ht="22.5" outlineLevel="1" x14ac:dyDescent="0.2">
      <c r="A165" s="232">
        <v>23</v>
      </c>
      <c r="B165" s="233" t="s">
        <v>1965</v>
      </c>
      <c r="C165" s="250" t="s">
        <v>1966</v>
      </c>
      <c r="D165" s="234" t="s">
        <v>320</v>
      </c>
      <c r="E165" s="235">
        <v>4</v>
      </c>
      <c r="F165" s="236"/>
      <c r="G165" s="237">
        <f>ROUND(E165*F165,2)</f>
        <v>0</v>
      </c>
      <c r="H165" s="236"/>
      <c r="I165" s="237">
        <f>ROUND(E165*H165,2)</f>
        <v>0</v>
      </c>
      <c r="J165" s="236"/>
      <c r="K165" s="237">
        <f>ROUND(E165*J165,2)</f>
        <v>0</v>
      </c>
      <c r="L165" s="237">
        <v>21</v>
      </c>
      <c r="M165" s="237">
        <f>G165*(1+L165/100)</f>
        <v>0</v>
      </c>
      <c r="N165" s="235">
        <v>1.6299999999999999E-3</v>
      </c>
      <c r="O165" s="235">
        <f>ROUND(E165*N165,2)</f>
        <v>0.01</v>
      </c>
      <c r="P165" s="235">
        <v>0</v>
      </c>
      <c r="Q165" s="235">
        <f>ROUND(E165*P165,2)</f>
        <v>0</v>
      </c>
      <c r="R165" s="237" t="s">
        <v>353</v>
      </c>
      <c r="S165" s="237" t="s">
        <v>302</v>
      </c>
      <c r="T165" s="238" t="s">
        <v>354</v>
      </c>
      <c r="U165" s="220">
        <v>0.4</v>
      </c>
      <c r="V165" s="220">
        <f>ROUND(E165*U165,2)</f>
        <v>1.6</v>
      </c>
      <c r="W165" s="220"/>
      <c r="X165" s="220" t="s">
        <v>314</v>
      </c>
      <c r="Y165" s="220" t="s">
        <v>305</v>
      </c>
      <c r="Z165" s="210"/>
      <c r="AA165" s="210"/>
      <c r="AB165" s="210"/>
      <c r="AC165" s="210"/>
      <c r="AD165" s="210"/>
      <c r="AE165" s="210"/>
      <c r="AF165" s="210"/>
      <c r="AG165" s="210" t="s">
        <v>315</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2.5" outlineLevel="2" x14ac:dyDescent="0.2">
      <c r="A166" s="217"/>
      <c r="B166" s="218"/>
      <c r="C166" s="266" t="s">
        <v>1967</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374</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46" t="str">
        <f>C166</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66" s="210"/>
      <c r="BC166" s="210"/>
      <c r="BD166" s="210"/>
      <c r="BE166" s="210"/>
      <c r="BF166" s="210"/>
      <c r="BG166" s="210"/>
      <c r="BH166" s="210"/>
    </row>
    <row r="167" spans="1:60" outlineLevel="2" x14ac:dyDescent="0.2">
      <c r="A167" s="217"/>
      <c r="B167" s="218"/>
      <c r="C167" s="265" t="s">
        <v>1968</v>
      </c>
      <c r="D167" s="255"/>
      <c r="E167" s="256">
        <v>1</v>
      </c>
      <c r="F167" s="220"/>
      <c r="G167" s="220"/>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356</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65" t="s">
        <v>1969</v>
      </c>
      <c r="D168" s="255"/>
      <c r="E168" s="256">
        <v>1</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356</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65" t="s">
        <v>1970</v>
      </c>
      <c r="D169" s="255"/>
      <c r="E169" s="256">
        <v>1</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356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65" t="s">
        <v>1971</v>
      </c>
      <c r="D170" s="255"/>
      <c r="E170" s="256">
        <v>1</v>
      </c>
      <c r="F170" s="220"/>
      <c r="G170" s="220"/>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356</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1" x14ac:dyDescent="0.2">
      <c r="A171" s="232">
        <v>24</v>
      </c>
      <c r="B171" s="233" t="s">
        <v>1972</v>
      </c>
      <c r="C171" s="250" t="s">
        <v>1973</v>
      </c>
      <c r="D171" s="234" t="s">
        <v>320</v>
      </c>
      <c r="E171" s="235">
        <v>12</v>
      </c>
      <c r="F171" s="236"/>
      <c r="G171" s="237">
        <f>ROUND(E171*F171,2)</f>
        <v>0</v>
      </c>
      <c r="H171" s="236"/>
      <c r="I171" s="237">
        <f>ROUND(E171*H171,2)</f>
        <v>0</v>
      </c>
      <c r="J171" s="236"/>
      <c r="K171" s="237">
        <f>ROUND(E171*J171,2)</f>
        <v>0</v>
      </c>
      <c r="L171" s="237">
        <v>21</v>
      </c>
      <c r="M171" s="237">
        <f>G171*(1+L171/100)</f>
        <v>0</v>
      </c>
      <c r="N171" s="235">
        <v>3.0300000000000001E-3</v>
      </c>
      <c r="O171" s="235">
        <f>ROUND(E171*N171,2)</f>
        <v>0.04</v>
      </c>
      <c r="P171" s="235">
        <v>0</v>
      </c>
      <c r="Q171" s="235">
        <f>ROUND(E171*P171,2)</f>
        <v>0</v>
      </c>
      <c r="R171" s="237" t="s">
        <v>353</v>
      </c>
      <c r="S171" s="237" t="s">
        <v>302</v>
      </c>
      <c r="T171" s="238" t="s">
        <v>354</v>
      </c>
      <c r="U171" s="220">
        <v>0.4</v>
      </c>
      <c r="V171" s="220">
        <f>ROUND(E171*U171,2)</f>
        <v>4.8</v>
      </c>
      <c r="W171" s="220"/>
      <c r="X171" s="220" t="s">
        <v>314</v>
      </c>
      <c r="Y171" s="220" t="s">
        <v>305</v>
      </c>
      <c r="Z171" s="210"/>
      <c r="AA171" s="210"/>
      <c r="AB171" s="210"/>
      <c r="AC171" s="210"/>
      <c r="AD171" s="210"/>
      <c r="AE171" s="210"/>
      <c r="AF171" s="210"/>
      <c r="AG171" s="210" t="s">
        <v>315</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2" x14ac:dyDescent="0.2">
      <c r="A172" s="217"/>
      <c r="B172" s="218"/>
      <c r="C172" s="266" t="s">
        <v>1967</v>
      </c>
      <c r="D172" s="263"/>
      <c r="E172" s="263"/>
      <c r="F172" s="263"/>
      <c r="G172" s="263"/>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374</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46" t="str">
        <f>C172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72" s="210"/>
      <c r="BC172" s="210"/>
      <c r="BD172" s="210"/>
      <c r="BE172" s="210"/>
      <c r="BF172" s="210"/>
      <c r="BG172" s="210"/>
      <c r="BH172" s="210"/>
    </row>
    <row r="173" spans="1:60" outlineLevel="2" x14ac:dyDescent="0.2">
      <c r="A173" s="217"/>
      <c r="B173" s="218"/>
      <c r="C173" s="265" t="s">
        <v>1974</v>
      </c>
      <c r="D173" s="255"/>
      <c r="E173" s="256">
        <v>1</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356</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65" t="s">
        <v>1975</v>
      </c>
      <c r="D174" s="255"/>
      <c r="E174" s="256">
        <v>6</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356</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65" t="s">
        <v>1976</v>
      </c>
      <c r="D175" s="255"/>
      <c r="E175" s="256">
        <v>5</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356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33.75" outlineLevel="1" x14ac:dyDescent="0.2">
      <c r="A176" s="232">
        <v>25</v>
      </c>
      <c r="B176" s="233" t="s">
        <v>1977</v>
      </c>
      <c r="C176" s="250" t="s">
        <v>1978</v>
      </c>
      <c r="D176" s="234" t="s">
        <v>701</v>
      </c>
      <c r="E176" s="235">
        <v>20.520700000000001</v>
      </c>
      <c r="F176" s="236"/>
      <c r="G176" s="237">
        <f>ROUND(E176*F176,2)</f>
        <v>0</v>
      </c>
      <c r="H176" s="236"/>
      <c r="I176" s="237">
        <f>ROUND(E176*H176,2)</f>
        <v>0</v>
      </c>
      <c r="J176" s="236"/>
      <c r="K176" s="237">
        <f>ROUND(E176*J176,2)</f>
        <v>0</v>
      </c>
      <c r="L176" s="237">
        <v>21</v>
      </c>
      <c r="M176" s="237">
        <f>G176*(1+L176/100)</f>
        <v>0</v>
      </c>
      <c r="N176" s="235">
        <v>1.0211600000000001</v>
      </c>
      <c r="O176" s="235">
        <f>ROUND(E176*N176,2)</f>
        <v>20.95</v>
      </c>
      <c r="P176" s="235">
        <v>0</v>
      </c>
      <c r="Q176" s="235">
        <f>ROUND(E176*P176,2)</f>
        <v>0</v>
      </c>
      <c r="R176" s="237" t="s">
        <v>1979</v>
      </c>
      <c r="S176" s="237" t="s">
        <v>302</v>
      </c>
      <c r="T176" s="238" t="s">
        <v>354</v>
      </c>
      <c r="U176" s="220">
        <v>23.530999999999999</v>
      </c>
      <c r="V176" s="220">
        <f>ROUND(E176*U176,2)</f>
        <v>482.87</v>
      </c>
      <c r="W176" s="220"/>
      <c r="X176" s="220" t="s">
        <v>314</v>
      </c>
      <c r="Y176" s="220" t="s">
        <v>305</v>
      </c>
      <c r="Z176" s="210"/>
      <c r="AA176" s="210"/>
      <c r="AB176" s="210"/>
      <c r="AC176" s="210"/>
      <c r="AD176" s="210"/>
      <c r="AE176" s="210"/>
      <c r="AF176" s="210"/>
      <c r="AG176" s="210" t="s">
        <v>315</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65" t="s">
        <v>1980</v>
      </c>
      <c r="D177" s="255"/>
      <c r="E177" s="256">
        <v>20.52</v>
      </c>
      <c r="F177" s="220"/>
      <c r="G177" s="220"/>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356</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22.5" outlineLevel="1" x14ac:dyDescent="0.2">
      <c r="A178" s="232">
        <v>26</v>
      </c>
      <c r="B178" s="233" t="s">
        <v>1981</v>
      </c>
      <c r="C178" s="250" t="s">
        <v>1982</v>
      </c>
      <c r="D178" s="234" t="s">
        <v>696</v>
      </c>
      <c r="E178" s="235">
        <v>12.5883</v>
      </c>
      <c r="F178" s="236"/>
      <c r="G178" s="237">
        <f>ROUND(E178*F178,2)</f>
        <v>0</v>
      </c>
      <c r="H178" s="236"/>
      <c r="I178" s="237">
        <f>ROUND(E178*H178,2)</f>
        <v>0</v>
      </c>
      <c r="J178" s="236"/>
      <c r="K178" s="237">
        <f>ROUND(E178*J178,2)</f>
        <v>0</v>
      </c>
      <c r="L178" s="237">
        <v>21</v>
      </c>
      <c r="M178" s="237">
        <f>G178*(1+L178/100)</f>
        <v>0</v>
      </c>
      <c r="N178" s="235">
        <v>2.5249999999999999</v>
      </c>
      <c r="O178" s="235">
        <f>ROUND(E178*N178,2)</f>
        <v>31.79</v>
      </c>
      <c r="P178" s="235">
        <v>0</v>
      </c>
      <c r="Q178" s="235">
        <f>ROUND(E178*P178,2)</f>
        <v>0</v>
      </c>
      <c r="R178" s="237" t="s">
        <v>353</v>
      </c>
      <c r="S178" s="237" t="s">
        <v>302</v>
      </c>
      <c r="T178" s="238" t="s">
        <v>354</v>
      </c>
      <c r="U178" s="220">
        <v>0.48</v>
      </c>
      <c r="V178" s="220">
        <f>ROUND(E178*U178,2)</f>
        <v>6.04</v>
      </c>
      <c r="W178" s="220"/>
      <c r="X178" s="220" t="s">
        <v>314</v>
      </c>
      <c r="Y178" s="220" t="s">
        <v>305</v>
      </c>
      <c r="Z178" s="210"/>
      <c r="AA178" s="210"/>
      <c r="AB178" s="210"/>
      <c r="AC178" s="210"/>
      <c r="AD178" s="210"/>
      <c r="AE178" s="210"/>
      <c r="AF178" s="210"/>
      <c r="AG178" s="210" t="s">
        <v>315</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66" t="s">
        <v>1897</v>
      </c>
      <c r="D179" s="263"/>
      <c r="E179" s="263"/>
      <c r="F179" s="263"/>
      <c r="G179" s="263"/>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374</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70" t="s">
        <v>1898</v>
      </c>
      <c r="D180" s="264"/>
      <c r="E180" s="264"/>
      <c r="F180" s="264"/>
      <c r="G180" s="264"/>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317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65" t="s">
        <v>1983</v>
      </c>
      <c r="D181" s="255"/>
      <c r="E181" s="256">
        <v>5.07</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356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65" t="s">
        <v>1984</v>
      </c>
      <c r="D182" s="255"/>
      <c r="E182" s="256">
        <v>5.79</v>
      </c>
      <c r="F182" s="220"/>
      <c r="G182" s="220"/>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356</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65" t="s">
        <v>1985</v>
      </c>
      <c r="D183" s="255"/>
      <c r="E183" s="256">
        <v>0.33</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356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65" t="s">
        <v>1986</v>
      </c>
      <c r="D184" s="255"/>
      <c r="E184" s="256">
        <v>1.4</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356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32">
        <v>27</v>
      </c>
      <c r="B185" s="233" t="s">
        <v>1987</v>
      </c>
      <c r="C185" s="250" t="s">
        <v>1988</v>
      </c>
      <c r="D185" s="234" t="s">
        <v>372</v>
      </c>
      <c r="E185" s="235">
        <v>15.624000000000001</v>
      </c>
      <c r="F185" s="236"/>
      <c r="G185" s="237">
        <f>ROUND(E185*F185,2)</f>
        <v>0</v>
      </c>
      <c r="H185" s="236"/>
      <c r="I185" s="237">
        <f>ROUND(E185*H185,2)</f>
        <v>0</v>
      </c>
      <c r="J185" s="236"/>
      <c r="K185" s="237">
        <f>ROUND(E185*J185,2)</f>
        <v>0</v>
      </c>
      <c r="L185" s="237">
        <v>21</v>
      </c>
      <c r="M185" s="237">
        <f>G185*(1+L185/100)</f>
        <v>0</v>
      </c>
      <c r="N185" s="235">
        <v>3.9199999999999999E-2</v>
      </c>
      <c r="O185" s="235">
        <f>ROUND(E185*N185,2)</f>
        <v>0.61</v>
      </c>
      <c r="P185" s="235">
        <v>0</v>
      </c>
      <c r="Q185" s="235">
        <f>ROUND(E185*P185,2)</f>
        <v>0</v>
      </c>
      <c r="R185" s="237" t="s">
        <v>353</v>
      </c>
      <c r="S185" s="237" t="s">
        <v>302</v>
      </c>
      <c r="T185" s="238" t="s">
        <v>354</v>
      </c>
      <c r="U185" s="220">
        <v>1.05</v>
      </c>
      <c r="V185" s="220">
        <f>ROUND(E185*U185,2)</f>
        <v>16.41</v>
      </c>
      <c r="W185" s="220"/>
      <c r="X185" s="220" t="s">
        <v>314</v>
      </c>
      <c r="Y185" s="220" t="s">
        <v>305</v>
      </c>
      <c r="Z185" s="210"/>
      <c r="AA185" s="210"/>
      <c r="AB185" s="210"/>
      <c r="AC185" s="210"/>
      <c r="AD185" s="210"/>
      <c r="AE185" s="210"/>
      <c r="AF185" s="210"/>
      <c r="AG185" s="210" t="s">
        <v>315</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ht="22.5" outlineLevel="2" x14ac:dyDescent="0.2">
      <c r="A186" s="217"/>
      <c r="B186" s="218"/>
      <c r="C186" s="266" t="s">
        <v>1989</v>
      </c>
      <c r="D186" s="263"/>
      <c r="E186" s="263"/>
      <c r="F186" s="263"/>
      <c r="G186" s="263"/>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374</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46" t="str">
        <f>C186</f>
        <v>bednění svislé nebo šikmé (odkloněné), půdorysně přímé nebo zalomené, stěn základových patek ve volných nebo zapažených jámách, rýhách, šachtách, včetně případných vzpěr,</v>
      </c>
      <c r="BB186" s="210"/>
      <c r="BC186" s="210"/>
      <c r="BD186" s="210"/>
      <c r="BE186" s="210"/>
      <c r="BF186" s="210"/>
      <c r="BG186" s="210"/>
      <c r="BH186" s="210"/>
    </row>
    <row r="187" spans="1:60" outlineLevel="2" x14ac:dyDescent="0.2">
      <c r="A187" s="217"/>
      <c r="B187" s="218"/>
      <c r="C187" s="265" t="s">
        <v>1990</v>
      </c>
      <c r="D187" s="255"/>
      <c r="E187" s="256">
        <v>11.16</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356</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65" t="s">
        <v>1991</v>
      </c>
      <c r="D188" s="255"/>
      <c r="E188" s="256">
        <v>4.46</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356</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32">
        <v>28</v>
      </c>
      <c r="B189" s="233" t="s">
        <v>1992</v>
      </c>
      <c r="C189" s="250" t="s">
        <v>1993</v>
      </c>
      <c r="D189" s="234" t="s">
        <v>372</v>
      </c>
      <c r="E189" s="235">
        <v>57.264299999999999</v>
      </c>
      <c r="F189" s="236"/>
      <c r="G189" s="237">
        <f>ROUND(E189*F189,2)</f>
        <v>0</v>
      </c>
      <c r="H189" s="236"/>
      <c r="I189" s="237">
        <f>ROUND(E189*H189,2)</f>
        <v>0</v>
      </c>
      <c r="J189" s="236"/>
      <c r="K189" s="237">
        <f>ROUND(E189*J189,2)</f>
        <v>0</v>
      </c>
      <c r="L189" s="237">
        <v>21</v>
      </c>
      <c r="M189" s="237">
        <f>G189*(1+L189/100)</f>
        <v>0</v>
      </c>
      <c r="N189" s="235">
        <v>1.106E-2</v>
      </c>
      <c r="O189" s="235">
        <f>ROUND(E189*N189,2)</f>
        <v>0.63</v>
      </c>
      <c r="P189" s="235">
        <v>0</v>
      </c>
      <c r="Q189" s="235">
        <f>ROUND(E189*P189,2)</f>
        <v>0</v>
      </c>
      <c r="R189" s="237"/>
      <c r="S189" s="237" t="s">
        <v>313</v>
      </c>
      <c r="T189" s="238" t="s">
        <v>303</v>
      </c>
      <c r="U189" s="220">
        <v>0</v>
      </c>
      <c r="V189" s="220">
        <f>ROUND(E189*U189,2)</f>
        <v>0</v>
      </c>
      <c r="W189" s="220"/>
      <c r="X189" s="220" t="s">
        <v>314</v>
      </c>
      <c r="Y189" s="220" t="s">
        <v>305</v>
      </c>
      <c r="Z189" s="210"/>
      <c r="AA189" s="210"/>
      <c r="AB189" s="210"/>
      <c r="AC189" s="210"/>
      <c r="AD189" s="210"/>
      <c r="AE189" s="210"/>
      <c r="AF189" s="210"/>
      <c r="AG189" s="210" t="s">
        <v>315</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
      <c r="A190" s="217"/>
      <c r="B190" s="218"/>
      <c r="C190" s="265" t="s">
        <v>1994</v>
      </c>
      <c r="D190" s="255"/>
      <c r="E190" s="256">
        <v>23.74</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356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65" t="s">
        <v>1995</v>
      </c>
      <c r="D191" s="255"/>
      <c r="E191" s="256">
        <v>33.53</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356</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ht="33.75" outlineLevel="1" x14ac:dyDescent="0.2">
      <c r="A192" s="232">
        <v>29</v>
      </c>
      <c r="B192" s="233" t="s">
        <v>1996</v>
      </c>
      <c r="C192" s="250" t="s">
        <v>1997</v>
      </c>
      <c r="D192" s="234" t="s">
        <v>701</v>
      </c>
      <c r="E192" s="235">
        <v>1.9545300000000001</v>
      </c>
      <c r="F192" s="236"/>
      <c r="G192" s="237">
        <f>ROUND(E192*F192,2)</f>
        <v>0</v>
      </c>
      <c r="H192" s="236"/>
      <c r="I192" s="237">
        <f>ROUND(E192*H192,2)</f>
        <v>0</v>
      </c>
      <c r="J192" s="236"/>
      <c r="K192" s="237">
        <f>ROUND(E192*J192,2)</f>
        <v>0</v>
      </c>
      <c r="L192" s="237">
        <v>21</v>
      </c>
      <c r="M192" s="237">
        <f>G192*(1+L192/100)</f>
        <v>0</v>
      </c>
      <c r="N192" s="235">
        <v>1.0211600000000001</v>
      </c>
      <c r="O192" s="235">
        <f>ROUND(E192*N192,2)</f>
        <v>2</v>
      </c>
      <c r="P192" s="235">
        <v>0</v>
      </c>
      <c r="Q192" s="235">
        <f>ROUND(E192*P192,2)</f>
        <v>0</v>
      </c>
      <c r="R192" s="237" t="s">
        <v>1979</v>
      </c>
      <c r="S192" s="237" t="s">
        <v>302</v>
      </c>
      <c r="T192" s="238" t="s">
        <v>354</v>
      </c>
      <c r="U192" s="220">
        <v>23.530999999999999</v>
      </c>
      <c r="V192" s="220">
        <f>ROUND(E192*U192,2)</f>
        <v>45.99</v>
      </c>
      <c r="W192" s="220"/>
      <c r="X192" s="220" t="s">
        <v>314</v>
      </c>
      <c r="Y192" s="220" t="s">
        <v>305</v>
      </c>
      <c r="Z192" s="210"/>
      <c r="AA192" s="210"/>
      <c r="AB192" s="210"/>
      <c r="AC192" s="210"/>
      <c r="AD192" s="210"/>
      <c r="AE192" s="210"/>
      <c r="AF192" s="210"/>
      <c r="AG192" s="210" t="s">
        <v>315</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
      <c r="A193" s="217"/>
      <c r="B193" s="218"/>
      <c r="C193" s="267" t="s">
        <v>410</v>
      </c>
      <c r="D193" s="257"/>
      <c r="E193" s="258"/>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356</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8" t="s">
        <v>1998</v>
      </c>
      <c r="D194" s="257"/>
      <c r="E194" s="258">
        <v>5.07</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356</v>
      </c>
      <c r="AH194" s="210">
        <v>2</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68" t="s">
        <v>1999</v>
      </c>
      <c r="D195" s="257"/>
      <c r="E195" s="258">
        <v>5.79</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356</v>
      </c>
      <c r="AH195" s="210">
        <v>2</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69" t="s">
        <v>424</v>
      </c>
      <c r="D196" s="259"/>
      <c r="E196" s="260"/>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356</v>
      </c>
      <c r="AH196" s="210">
        <v>3</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7" t="s">
        <v>425</v>
      </c>
      <c r="D197" s="257"/>
      <c r="E197" s="258"/>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356</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5" t="s">
        <v>2000</v>
      </c>
      <c r="D198" s="255"/>
      <c r="E198" s="256">
        <v>1.95</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356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32">
        <v>30</v>
      </c>
      <c r="B199" s="233" t="s">
        <v>2001</v>
      </c>
      <c r="C199" s="250" t="s">
        <v>2002</v>
      </c>
      <c r="D199" s="234" t="s">
        <v>696</v>
      </c>
      <c r="E199" s="235">
        <v>37.324550000000002</v>
      </c>
      <c r="F199" s="236"/>
      <c r="G199" s="237">
        <f>ROUND(E199*F199,2)</f>
        <v>0</v>
      </c>
      <c r="H199" s="236"/>
      <c r="I199" s="237">
        <f>ROUND(E199*H199,2)</f>
        <v>0</v>
      </c>
      <c r="J199" s="236"/>
      <c r="K199" s="237">
        <f>ROUND(E199*J199,2)</f>
        <v>0</v>
      </c>
      <c r="L199" s="237">
        <v>21</v>
      </c>
      <c r="M199" s="237">
        <f>G199*(1+L199/100)</f>
        <v>0</v>
      </c>
      <c r="N199" s="235">
        <v>2.3936999999999999</v>
      </c>
      <c r="O199" s="235">
        <f>ROUND(E199*N199,2)</f>
        <v>89.34</v>
      </c>
      <c r="P199" s="235">
        <v>0</v>
      </c>
      <c r="Q199" s="235">
        <f>ROUND(E199*P199,2)</f>
        <v>0</v>
      </c>
      <c r="R199" s="237" t="s">
        <v>353</v>
      </c>
      <c r="S199" s="237" t="s">
        <v>302</v>
      </c>
      <c r="T199" s="238" t="s">
        <v>354</v>
      </c>
      <c r="U199" s="220">
        <v>0.59899999999999998</v>
      </c>
      <c r="V199" s="220">
        <f>ROUND(E199*U199,2)</f>
        <v>22.36</v>
      </c>
      <c r="W199" s="220"/>
      <c r="X199" s="220" t="s">
        <v>314</v>
      </c>
      <c r="Y199" s="220" t="s">
        <v>305</v>
      </c>
      <c r="Z199" s="210"/>
      <c r="AA199" s="210"/>
      <c r="AB199" s="210"/>
      <c r="AC199" s="210"/>
      <c r="AD199" s="210"/>
      <c r="AE199" s="210"/>
      <c r="AF199" s="210"/>
      <c r="AG199" s="210" t="s">
        <v>315</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
      <c r="A200" s="217"/>
      <c r="B200" s="218"/>
      <c r="C200" s="251" t="s">
        <v>1898</v>
      </c>
      <c r="D200" s="247"/>
      <c r="E200" s="247"/>
      <c r="F200" s="247"/>
      <c r="G200" s="247"/>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317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ht="22.5" outlineLevel="2" x14ac:dyDescent="0.2">
      <c r="A201" s="217"/>
      <c r="B201" s="218"/>
      <c r="C201" s="265" t="s">
        <v>2003</v>
      </c>
      <c r="D201" s="255"/>
      <c r="E201" s="256">
        <v>6.5</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356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65" t="s">
        <v>2004</v>
      </c>
      <c r="D202" s="255"/>
      <c r="E202" s="256">
        <v>1.65</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356</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65" t="s">
        <v>2005</v>
      </c>
      <c r="D203" s="255"/>
      <c r="E203" s="256">
        <v>6.52</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356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5" t="s">
        <v>2006</v>
      </c>
      <c r="D204" s="255"/>
      <c r="E204" s="256">
        <v>4.8899999999999997</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356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65" t="s">
        <v>2007</v>
      </c>
      <c r="D205" s="255"/>
      <c r="E205" s="256">
        <v>0.14000000000000001</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356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65" t="s">
        <v>2008</v>
      </c>
      <c r="D206" s="255"/>
      <c r="E206" s="256">
        <v>0.17</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356</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65" t="s">
        <v>2009</v>
      </c>
      <c r="D207" s="255"/>
      <c r="E207" s="256">
        <v>0.12</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356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65" t="s">
        <v>2010</v>
      </c>
      <c r="D208" s="255"/>
      <c r="E208" s="256">
        <v>8.14</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356</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65" t="s">
        <v>2011</v>
      </c>
      <c r="D209" s="255"/>
      <c r="E209" s="256">
        <v>6.57</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356</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65" t="s">
        <v>2012</v>
      </c>
      <c r="D210" s="255"/>
      <c r="E210" s="256">
        <v>1.43</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356</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65" t="s">
        <v>2013</v>
      </c>
      <c r="D211" s="255"/>
      <c r="E211" s="256">
        <v>1.21</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356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32">
        <v>31</v>
      </c>
      <c r="B212" s="233" t="s">
        <v>2014</v>
      </c>
      <c r="C212" s="250" t="s">
        <v>2015</v>
      </c>
      <c r="D212" s="234" t="s">
        <v>372</v>
      </c>
      <c r="E212" s="235">
        <v>103.4066</v>
      </c>
      <c r="F212" s="236"/>
      <c r="G212" s="237">
        <f>ROUND(E212*F212,2)</f>
        <v>0</v>
      </c>
      <c r="H212" s="236"/>
      <c r="I212" s="237">
        <f>ROUND(E212*H212,2)</f>
        <v>0</v>
      </c>
      <c r="J212" s="236"/>
      <c r="K212" s="237">
        <f>ROUND(E212*J212,2)</f>
        <v>0</v>
      </c>
      <c r="L212" s="237">
        <v>21</v>
      </c>
      <c r="M212" s="237">
        <f>G212*(1+L212/100)</f>
        <v>0</v>
      </c>
      <c r="N212" s="235">
        <v>3.5249999999999997E-2</v>
      </c>
      <c r="O212" s="235">
        <f>ROUND(E212*N212,2)</f>
        <v>3.65</v>
      </c>
      <c r="P212" s="235">
        <v>0</v>
      </c>
      <c r="Q212" s="235">
        <f>ROUND(E212*P212,2)</f>
        <v>0</v>
      </c>
      <c r="R212" s="237" t="s">
        <v>353</v>
      </c>
      <c r="S212" s="237" t="s">
        <v>302</v>
      </c>
      <c r="T212" s="238" t="s">
        <v>354</v>
      </c>
      <c r="U212" s="220">
        <v>0.74</v>
      </c>
      <c r="V212" s="220">
        <f>ROUND(E212*U212,2)</f>
        <v>76.52</v>
      </c>
      <c r="W212" s="220"/>
      <c r="X212" s="220" t="s">
        <v>314</v>
      </c>
      <c r="Y212" s="220" t="s">
        <v>305</v>
      </c>
      <c r="Z212" s="210"/>
      <c r="AA212" s="210"/>
      <c r="AB212" s="210"/>
      <c r="AC212" s="210"/>
      <c r="AD212" s="210"/>
      <c r="AE212" s="210"/>
      <c r="AF212" s="210"/>
      <c r="AG212" s="210" t="s">
        <v>315</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2" x14ac:dyDescent="0.2">
      <c r="A213" s="217"/>
      <c r="B213" s="218"/>
      <c r="C213" s="266" t="s">
        <v>2016</v>
      </c>
      <c r="D213" s="263"/>
      <c r="E213" s="263"/>
      <c r="F213" s="263"/>
      <c r="G213" s="263"/>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374</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46" t="str">
        <f>C213</f>
        <v>bednění svislé nebo šikmé (odkloněné), půdorysně přímé nebo zalomené základových zdí ve volných nebo zapažených jámách, rýhách, šachtách, včetně případných vzpěr,</v>
      </c>
      <c r="BB213" s="210"/>
      <c r="BC213" s="210"/>
      <c r="BD213" s="210"/>
      <c r="BE213" s="210"/>
      <c r="BF213" s="210"/>
      <c r="BG213" s="210"/>
      <c r="BH213" s="210"/>
    </row>
    <row r="214" spans="1:60" outlineLevel="2" x14ac:dyDescent="0.2">
      <c r="A214" s="217"/>
      <c r="B214" s="218"/>
      <c r="C214" s="265" t="s">
        <v>2017</v>
      </c>
      <c r="D214" s="255"/>
      <c r="E214" s="256">
        <v>55.94</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356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65" t="s">
        <v>2018</v>
      </c>
      <c r="D215" s="255"/>
      <c r="E215" s="256">
        <v>46.56</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356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65" t="s">
        <v>2019</v>
      </c>
      <c r="D216" s="255"/>
      <c r="E216" s="256">
        <v>0.91</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356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32">
        <v>32</v>
      </c>
      <c r="B217" s="233" t="s">
        <v>2020</v>
      </c>
      <c r="C217" s="250" t="s">
        <v>2021</v>
      </c>
      <c r="D217" s="234" t="s">
        <v>372</v>
      </c>
      <c r="E217" s="235">
        <v>103.4066</v>
      </c>
      <c r="F217" s="236"/>
      <c r="G217" s="237">
        <f>ROUND(E217*F217,2)</f>
        <v>0</v>
      </c>
      <c r="H217" s="236"/>
      <c r="I217" s="237">
        <f>ROUND(E217*H217,2)</f>
        <v>0</v>
      </c>
      <c r="J217" s="236"/>
      <c r="K217" s="237">
        <f>ROUND(E217*J217,2)</f>
        <v>0</v>
      </c>
      <c r="L217" s="237">
        <v>21</v>
      </c>
      <c r="M217" s="237">
        <f>G217*(1+L217/100)</f>
        <v>0</v>
      </c>
      <c r="N217" s="235">
        <v>0</v>
      </c>
      <c r="O217" s="235">
        <f>ROUND(E217*N217,2)</f>
        <v>0</v>
      </c>
      <c r="P217" s="235">
        <v>0</v>
      </c>
      <c r="Q217" s="235">
        <f>ROUND(E217*P217,2)</f>
        <v>0</v>
      </c>
      <c r="R217" s="237" t="s">
        <v>353</v>
      </c>
      <c r="S217" s="237" t="s">
        <v>302</v>
      </c>
      <c r="T217" s="238" t="s">
        <v>354</v>
      </c>
      <c r="U217" s="220">
        <v>0.35</v>
      </c>
      <c r="V217" s="220">
        <f>ROUND(E217*U217,2)</f>
        <v>36.19</v>
      </c>
      <c r="W217" s="220"/>
      <c r="X217" s="220" t="s">
        <v>314</v>
      </c>
      <c r="Y217" s="220" t="s">
        <v>305</v>
      </c>
      <c r="Z217" s="210"/>
      <c r="AA217" s="210"/>
      <c r="AB217" s="210"/>
      <c r="AC217" s="210"/>
      <c r="AD217" s="210"/>
      <c r="AE217" s="210"/>
      <c r="AF217" s="210"/>
      <c r="AG217" s="210" t="s">
        <v>315</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2" x14ac:dyDescent="0.2">
      <c r="A218" s="217"/>
      <c r="B218" s="218"/>
      <c r="C218" s="266" t="s">
        <v>2016</v>
      </c>
      <c r="D218" s="263"/>
      <c r="E218" s="263"/>
      <c r="F218" s="263"/>
      <c r="G218" s="263"/>
      <c r="H218" s="220"/>
      <c r="I218" s="220"/>
      <c r="J218" s="220"/>
      <c r="K218" s="220"/>
      <c r="L218" s="220"/>
      <c r="M218" s="220"/>
      <c r="N218" s="219"/>
      <c r="O218" s="219"/>
      <c r="P218" s="219"/>
      <c r="Q218" s="219"/>
      <c r="R218" s="220"/>
      <c r="S218" s="220"/>
      <c r="T218" s="220"/>
      <c r="U218" s="220"/>
      <c r="V218" s="220"/>
      <c r="W218" s="220"/>
      <c r="X218" s="220"/>
      <c r="Y218" s="220"/>
      <c r="Z218" s="210"/>
      <c r="AA218" s="210"/>
      <c r="AB218" s="210"/>
      <c r="AC218" s="210"/>
      <c r="AD218" s="210"/>
      <c r="AE218" s="210"/>
      <c r="AF218" s="210"/>
      <c r="AG218" s="210" t="s">
        <v>374</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46" t="str">
        <f>C218</f>
        <v>bednění svislé nebo šikmé (odkloněné), půdorysně přímé nebo zalomené základových zdí ve volných nebo zapažených jámách, rýhách, šachtách, včetně případných vzpěr,</v>
      </c>
      <c r="BB218" s="210"/>
      <c r="BC218" s="210"/>
      <c r="BD218" s="210"/>
      <c r="BE218" s="210"/>
      <c r="BF218" s="210"/>
      <c r="BG218" s="210"/>
      <c r="BH218" s="210"/>
    </row>
    <row r="219" spans="1:60" outlineLevel="1" x14ac:dyDescent="0.2">
      <c r="A219" s="232">
        <v>33</v>
      </c>
      <c r="B219" s="233" t="s">
        <v>2022</v>
      </c>
      <c r="C219" s="250" t="s">
        <v>2023</v>
      </c>
      <c r="D219" s="234" t="s">
        <v>372</v>
      </c>
      <c r="E219" s="235">
        <v>110.55</v>
      </c>
      <c r="F219" s="236"/>
      <c r="G219" s="237">
        <f>ROUND(E219*F219,2)</f>
        <v>0</v>
      </c>
      <c r="H219" s="236"/>
      <c r="I219" s="237">
        <f>ROUND(E219*H219,2)</f>
        <v>0</v>
      </c>
      <c r="J219" s="236"/>
      <c r="K219" s="237">
        <f>ROUND(E219*J219,2)</f>
        <v>0</v>
      </c>
      <c r="L219" s="237">
        <v>21</v>
      </c>
      <c r="M219" s="237">
        <f>G219*(1+L219/100)</f>
        <v>0</v>
      </c>
      <c r="N219" s="235">
        <v>3.9309999999999998E-2</v>
      </c>
      <c r="O219" s="235">
        <f>ROUND(E219*N219,2)</f>
        <v>4.3499999999999996</v>
      </c>
      <c r="P219" s="235">
        <v>0</v>
      </c>
      <c r="Q219" s="235">
        <f>ROUND(E219*P219,2)</f>
        <v>0</v>
      </c>
      <c r="R219" s="237" t="s">
        <v>353</v>
      </c>
      <c r="S219" s="237" t="s">
        <v>302</v>
      </c>
      <c r="T219" s="238" t="s">
        <v>354</v>
      </c>
      <c r="U219" s="220">
        <v>0.65</v>
      </c>
      <c r="V219" s="220">
        <f>ROUND(E219*U219,2)</f>
        <v>71.86</v>
      </c>
      <c r="W219" s="220"/>
      <c r="X219" s="220" t="s">
        <v>314</v>
      </c>
      <c r="Y219" s="220" t="s">
        <v>305</v>
      </c>
      <c r="Z219" s="210"/>
      <c r="AA219" s="210"/>
      <c r="AB219" s="210"/>
      <c r="AC219" s="210"/>
      <c r="AD219" s="210"/>
      <c r="AE219" s="210"/>
      <c r="AF219" s="210"/>
      <c r="AG219" s="210" t="s">
        <v>315</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2.5" outlineLevel="2" x14ac:dyDescent="0.2">
      <c r="A220" s="217"/>
      <c r="B220" s="218"/>
      <c r="C220" s="266" t="s">
        <v>2016</v>
      </c>
      <c r="D220" s="263"/>
      <c r="E220" s="263"/>
      <c r="F220" s="263"/>
      <c r="G220" s="263"/>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374</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46" t="str">
        <f>C220</f>
        <v>bednění svislé nebo šikmé (odkloněné), půdorysně přímé nebo zalomené základových zdí ve volných nebo zapažených jámách, rýhách, šachtách, včetně případných vzpěr,</v>
      </c>
      <c r="BB220" s="210"/>
      <c r="BC220" s="210"/>
      <c r="BD220" s="210"/>
      <c r="BE220" s="210"/>
      <c r="BF220" s="210"/>
      <c r="BG220" s="210"/>
      <c r="BH220" s="210"/>
    </row>
    <row r="221" spans="1:60" outlineLevel="2" x14ac:dyDescent="0.2">
      <c r="A221" s="217"/>
      <c r="B221" s="218"/>
      <c r="C221" s="265" t="s">
        <v>2024</v>
      </c>
      <c r="D221" s="255"/>
      <c r="E221" s="256">
        <v>16.190000000000001</v>
      </c>
      <c r="F221" s="220"/>
      <c r="G221" s="220"/>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356</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65" t="s">
        <v>2025</v>
      </c>
      <c r="D222" s="255"/>
      <c r="E222" s="256">
        <v>14.75</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356</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65" t="s">
        <v>2026</v>
      </c>
      <c r="D223" s="255"/>
      <c r="E223" s="256">
        <v>1.48</v>
      </c>
      <c r="F223" s="220"/>
      <c r="G223" s="220"/>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356</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
      <c r="A224" s="217"/>
      <c r="B224" s="218"/>
      <c r="C224" s="265" t="s">
        <v>2027</v>
      </c>
      <c r="D224" s="255"/>
      <c r="E224" s="256">
        <v>4.5999999999999996</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356</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65" t="s">
        <v>2028</v>
      </c>
      <c r="D225" s="255"/>
      <c r="E225" s="256">
        <v>0.32</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356</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65" t="s">
        <v>2029</v>
      </c>
      <c r="D226" s="255"/>
      <c r="E226" s="256">
        <v>0.24</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356</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71" t="s">
        <v>734</v>
      </c>
      <c r="D227" s="261"/>
      <c r="E227" s="262"/>
      <c r="F227" s="220"/>
      <c r="G227" s="220"/>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356</v>
      </c>
      <c r="AH227" s="210">
        <v>1</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
      <c r="A228" s="217"/>
      <c r="B228" s="218"/>
      <c r="C228" s="265" t="s">
        <v>2030</v>
      </c>
      <c r="D228" s="255"/>
      <c r="E228" s="256">
        <v>35.520000000000003</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356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3" x14ac:dyDescent="0.2">
      <c r="A229" s="217"/>
      <c r="B229" s="218"/>
      <c r="C229" s="265" t="s">
        <v>2031</v>
      </c>
      <c r="D229" s="255"/>
      <c r="E229" s="256">
        <v>12.6</v>
      </c>
      <c r="F229" s="220"/>
      <c r="G229" s="220"/>
      <c r="H229" s="220"/>
      <c r="I229" s="220"/>
      <c r="J229" s="220"/>
      <c r="K229" s="220"/>
      <c r="L229" s="220"/>
      <c r="M229" s="220"/>
      <c r="N229" s="219"/>
      <c r="O229" s="219"/>
      <c r="P229" s="219"/>
      <c r="Q229" s="219"/>
      <c r="R229" s="220"/>
      <c r="S229" s="220"/>
      <c r="T229" s="220"/>
      <c r="U229" s="220"/>
      <c r="V229" s="220"/>
      <c r="W229" s="220"/>
      <c r="X229" s="220"/>
      <c r="Y229" s="220"/>
      <c r="Z229" s="210"/>
      <c r="AA229" s="210"/>
      <c r="AB229" s="210"/>
      <c r="AC229" s="210"/>
      <c r="AD229" s="210"/>
      <c r="AE229" s="210"/>
      <c r="AF229" s="210"/>
      <c r="AG229" s="210" t="s">
        <v>356</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65" t="s">
        <v>2032</v>
      </c>
      <c r="D230" s="255"/>
      <c r="E230" s="256">
        <v>4.42</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356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65" t="s">
        <v>2033</v>
      </c>
      <c r="D231" s="255"/>
      <c r="E231" s="256">
        <v>6.41</v>
      </c>
      <c r="F231" s="220"/>
      <c r="G231" s="220"/>
      <c r="H231" s="220"/>
      <c r="I231" s="220"/>
      <c r="J231" s="220"/>
      <c r="K231" s="220"/>
      <c r="L231" s="220"/>
      <c r="M231" s="220"/>
      <c r="N231" s="219"/>
      <c r="O231" s="219"/>
      <c r="P231" s="219"/>
      <c r="Q231" s="219"/>
      <c r="R231" s="220"/>
      <c r="S231" s="220"/>
      <c r="T231" s="220"/>
      <c r="U231" s="220"/>
      <c r="V231" s="220"/>
      <c r="W231" s="220"/>
      <c r="X231" s="220"/>
      <c r="Y231" s="220"/>
      <c r="Z231" s="210"/>
      <c r="AA231" s="210"/>
      <c r="AB231" s="210"/>
      <c r="AC231" s="210"/>
      <c r="AD231" s="210"/>
      <c r="AE231" s="210"/>
      <c r="AF231" s="210"/>
      <c r="AG231" s="210" t="s">
        <v>356</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65" t="s">
        <v>2034</v>
      </c>
      <c r="D232" s="255"/>
      <c r="E232" s="256">
        <v>2.56</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356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65" t="s">
        <v>2035</v>
      </c>
      <c r="D233" s="255"/>
      <c r="E233" s="256">
        <v>3.63</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356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65" t="s">
        <v>2036</v>
      </c>
      <c r="D234" s="255"/>
      <c r="E234" s="256">
        <v>0.75</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356</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65" t="s">
        <v>2037</v>
      </c>
      <c r="D235" s="255"/>
      <c r="E235" s="256">
        <v>1.73</v>
      </c>
      <c r="F235" s="220"/>
      <c r="G235" s="220"/>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356</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65" t="s">
        <v>2038</v>
      </c>
      <c r="D236" s="255"/>
      <c r="E236" s="256">
        <v>0.4</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356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65" t="s">
        <v>2039</v>
      </c>
      <c r="D237" s="255"/>
      <c r="E237" s="256">
        <v>1.57</v>
      </c>
      <c r="F237" s="220"/>
      <c r="G237" s="220"/>
      <c r="H237" s="220"/>
      <c r="I237" s="220"/>
      <c r="J237" s="220"/>
      <c r="K237" s="220"/>
      <c r="L237" s="220"/>
      <c r="M237" s="220"/>
      <c r="N237" s="219"/>
      <c r="O237" s="219"/>
      <c r="P237" s="219"/>
      <c r="Q237" s="219"/>
      <c r="R237" s="220"/>
      <c r="S237" s="220"/>
      <c r="T237" s="220"/>
      <c r="U237" s="220"/>
      <c r="V237" s="220"/>
      <c r="W237" s="220"/>
      <c r="X237" s="220"/>
      <c r="Y237" s="220"/>
      <c r="Z237" s="210"/>
      <c r="AA237" s="210"/>
      <c r="AB237" s="210"/>
      <c r="AC237" s="210"/>
      <c r="AD237" s="210"/>
      <c r="AE237" s="210"/>
      <c r="AF237" s="210"/>
      <c r="AG237" s="210" t="s">
        <v>356</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65" t="s">
        <v>2040</v>
      </c>
      <c r="D238" s="255"/>
      <c r="E238" s="256">
        <v>0.81</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356</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65" t="s">
        <v>2041</v>
      </c>
      <c r="D239" s="255"/>
      <c r="E239" s="256">
        <v>0.3</v>
      </c>
      <c r="F239" s="220"/>
      <c r="G239" s="220"/>
      <c r="H239" s="220"/>
      <c r="I239" s="220"/>
      <c r="J239" s="220"/>
      <c r="K239" s="220"/>
      <c r="L239" s="220"/>
      <c r="M239" s="220"/>
      <c r="N239" s="219"/>
      <c r="O239" s="219"/>
      <c r="P239" s="219"/>
      <c r="Q239" s="219"/>
      <c r="R239" s="220"/>
      <c r="S239" s="220"/>
      <c r="T239" s="220"/>
      <c r="U239" s="220"/>
      <c r="V239" s="220"/>
      <c r="W239" s="220"/>
      <c r="X239" s="220"/>
      <c r="Y239" s="220"/>
      <c r="Z239" s="210"/>
      <c r="AA239" s="210"/>
      <c r="AB239" s="210"/>
      <c r="AC239" s="210"/>
      <c r="AD239" s="210"/>
      <c r="AE239" s="210"/>
      <c r="AF239" s="210"/>
      <c r="AG239" s="210" t="s">
        <v>356</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
      <c r="A240" s="217"/>
      <c r="B240" s="218"/>
      <c r="C240" s="265" t="s">
        <v>2042</v>
      </c>
      <c r="D240" s="255"/>
      <c r="E240" s="256">
        <v>1.1299999999999999</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356</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
      <c r="A241" s="217"/>
      <c r="B241" s="218"/>
      <c r="C241" s="265" t="s">
        <v>2043</v>
      </c>
      <c r="D241" s="255"/>
      <c r="E241" s="256">
        <v>1.1499999999999999</v>
      </c>
      <c r="F241" s="220"/>
      <c r="G241" s="220"/>
      <c r="H241" s="220"/>
      <c r="I241" s="220"/>
      <c r="J241" s="220"/>
      <c r="K241" s="220"/>
      <c r="L241" s="220"/>
      <c r="M241" s="220"/>
      <c r="N241" s="219"/>
      <c r="O241" s="219"/>
      <c r="P241" s="219"/>
      <c r="Q241" s="219"/>
      <c r="R241" s="220"/>
      <c r="S241" s="220"/>
      <c r="T241" s="220"/>
      <c r="U241" s="220"/>
      <c r="V241" s="220"/>
      <c r="W241" s="220"/>
      <c r="X241" s="220"/>
      <c r="Y241" s="220"/>
      <c r="Z241" s="210"/>
      <c r="AA241" s="210"/>
      <c r="AB241" s="210"/>
      <c r="AC241" s="210"/>
      <c r="AD241" s="210"/>
      <c r="AE241" s="210"/>
      <c r="AF241" s="210"/>
      <c r="AG241" s="210" t="s">
        <v>356</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
      <c r="A242" s="217"/>
      <c r="B242" s="218"/>
      <c r="C242" s="271" t="s">
        <v>734</v>
      </c>
      <c r="D242" s="261"/>
      <c r="E242" s="262"/>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356</v>
      </c>
      <c r="AH242" s="210">
        <v>1</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32">
        <v>34</v>
      </c>
      <c r="B243" s="233" t="s">
        <v>2044</v>
      </c>
      <c r="C243" s="250" t="s">
        <v>2045</v>
      </c>
      <c r="D243" s="234" t="s">
        <v>372</v>
      </c>
      <c r="E243" s="235">
        <v>110.55</v>
      </c>
      <c r="F243" s="236"/>
      <c r="G243" s="237">
        <f>ROUND(E243*F243,2)</f>
        <v>0</v>
      </c>
      <c r="H243" s="236"/>
      <c r="I243" s="237">
        <f>ROUND(E243*H243,2)</f>
        <v>0</v>
      </c>
      <c r="J243" s="236"/>
      <c r="K243" s="237">
        <f>ROUND(E243*J243,2)</f>
        <v>0</v>
      </c>
      <c r="L243" s="237">
        <v>21</v>
      </c>
      <c r="M243" s="237">
        <f>G243*(1+L243/100)</f>
        <v>0</v>
      </c>
      <c r="N243" s="235">
        <v>0</v>
      </c>
      <c r="O243" s="235">
        <f>ROUND(E243*N243,2)</f>
        <v>0</v>
      </c>
      <c r="P243" s="235">
        <v>0</v>
      </c>
      <c r="Q243" s="235">
        <f>ROUND(E243*P243,2)</f>
        <v>0</v>
      </c>
      <c r="R243" s="237" t="s">
        <v>353</v>
      </c>
      <c r="S243" s="237" t="s">
        <v>302</v>
      </c>
      <c r="T243" s="238" t="s">
        <v>354</v>
      </c>
      <c r="U243" s="220">
        <v>0.35</v>
      </c>
      <c r="V243" s="220">
        <f>ROUND(E243*U243,2)</f>
        <v>38.69</v>
      </c>
      <c r="W243" s="220"/>
      <c r="X243" s="220" t="s">
        <v>314</v>
      </c>
      <c r="Y243" s="220" t="s">
        <v>305</v>
      </c>
      <c r="Z243" s="210"/>
      <c r="AA243" s="210"/>
      <c r="AB243" s="210"/>
      <c r="AC243" s="210"/>
      <c r="AD243" s="210"/>
      <c r="AE243" s="210"/>
      <c r="AF243" s="210"/>
      <c r="AG243" s="210" t="s">
        <v>315</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ht="22.5" outlineLevel="2" x14ac:dyDescent="0.2">
      <c r="A244" s="217"/>
      <c r="B244" s="218"/>
      <c r="C244" s="266" t="s">
        <v>2016</v>
      </c>
      <c r="D244" s="263"/>
      <c r="E244" s="263"/>
      <c r="F244" s="263"/>
      <c r="G244" s="263"/>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374</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46" t="str">
        <f>C244</f>
        <v>bednění svislé nebo šikmé (odkloněné), půdorysně přímé nebo zalomené základových zdí ve volných nebo zapažených jámách, rýhách, šachtách, včetně případných vzpěr,</v>
      </c>
      <c r="BB244" s="210"/>
      <c r="BC244" s="210"/>
      <c r="BD244" s="210"/>
      <c r="BE244" s="210"/>
      <c r="BF244" s="210"/>
      <c r="BG244" s="210"/>
      <c r="BH244" s="210"/>
    </row>
    <row r="245" spans="1:60" ht="33.75" outlineLevel="1" x14ac:dyDescent="0.2">
      <c r="A245" s="232">
        <v>35</v>
      </c>
      <c r="B245" s="233" t="s">
        <v>2046</v>
      </c>
      <c r="C245" s="250" t="s">
        <v>2047</v>
      </c>
      <c r="D245" s="234" t="s">
        <v>701</v>
      </c>
      <c r="E245" s="235">
        <v>1.7982400000000001</v>
      </c>
      <c r="F245" s="236"/>
      <c r="G245" s="237">
        <f>ROUND(E245*F245,2)</f>
        <v>0</v>
      </c>
      <c r="H245" s="236"/>
      <c r="I245" s="237">
        <f>ROUND(E245*H245,2)</f>
        <v>0</v>
      </c>
      <c r="J245" s="236"/>
      <c r="K245" s="237">
        <f>ROUND(E245*J245,2)</f>
        <v>0</v>
      </c>
      <c r="L245" s="237">
        <v>21</v>
      </c>
      <c r="M245" s="237">
        <f>G245*(1+L245/100)</f>
        <v>0</v>
      </c>
      <c r="N245" s="235">
        <v>1.0210999999999999</v>
      </c>
      <c r="O245" s="235">
        <f>ROUND(E245*N245,2)</f>
        <v>1.84</v>
      </c>
      <c r="P245" s="235">
        <v>0</v>
      </c>
      <c r="Q245" s="235">
        <f>ROUND(E245*P245,2)</f>
        <v>0</v>
      </c>
      <c r="R245" s="237" t="s">
        <v>353</v>
      </c>
      <c r="S245" s="237" t="s">
        <v>302</v>
      </c>
      <c r="T245" s="238" t="s">
        <v>354</v>
      </c>
      <c r="U245" s="220">
        <v>29.292000000000002</v>
      </c>
      <c r="V245" s="220">
        <f>ROUND(E245*U245,2)</f>
        <v>52.67</v>
      </c>
      <c r="W245" s="220"/>
      <c r="X245" s="220" t="s">
        <v>314</v>
      </c>
      <c r="Y245" s="220" t="s">
        <v>305</v>
      </c>
      <c r="Z245" s="210"/>
      <c r="AA245" s="210"/>
      <c r="AB245" s="210"/>
      <c r="AC245" s="210"/>
      <c r="AD245" s="210"/>
      <c r="AE245" s="210"/>
      <c r="AF245" s="210"/>
      <c r="AG245" s="210" t="s">
        <v>315</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
      <c r="A246" s="217"/>
      <c r="B246" s="218"/>
      <c r="C246" s="266" t="s">
        <v>702</v>
      </c>
      <c r="D246" s="263"/>
      <c r="E246" s="263"/>
      <c r="F246" s="263"/>
      <c r="G246" s="263"/>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374</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
      <c r="A247" s="217"/>
      <c r="B247" s="218"/>
      <c r="C247" s="265" t="s">
        <v>2048</v>
      </c>
      <c r="D247" s="255"/>
      <c r="E247" s="256">
        <v>1.8</v>
      </c>
      <c r="F247" s="220"/>
      <c r="G247" s="220"/>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356</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ht="22.5" outlineLevel="1" x14ac:dyDescent="0.2">
      <c r="A248" s="232">
        <v>36</v>
      </c>
      <c r="B248" s="233" t="s">
        <v>2049</v>
      </c>
      <c r="C248" s="250" t="s">
        <v>2050</v>
      </c>
      <c r="D248" s="234" t="s">
        <v>372</v>
      </c>
      <c r="E248" s="235">
        <v>59.3536</v>
      </c>
      <c r="F248" s="236"/>
      <c r="G248" s="237">
        <f>ROUND(E248*F248,2)</f>
        <v>0</v>
      </c>
      <c r="H248" s="236"/>
      <c r="I248" s="237">
        <f>ROUND(E248*H248,2)</f>
        <v>0</v>
      </c>
      <c r="J248" s="236"/>
      <c r="K248" s="237">
        <f>ROUND(E248*J248,2)</f>
        <v>0</v>
      </c>
      <c r="L248" s="237">
        <v>21</v>
      </c>
      <c r="M248" s="237">
        <f>G248*(1+L248/100)</f>
        <v>0</v>
      </c>
      <c r="N248" s="235">
        <v>6.0310000000000002E-2</v>
      </c>
      <c r="O248" s="235">
        <f>ROUND(E248*N248,2)</f>
        <v>3.58</v>
      </c>
      <c r="P248" s="235">
        <v>0</v>
      </c>
      <c r="Q248" s="235">
        <f>ROUND(E248*P248,2)</f>
        <v>0</v>
      </c>
      <c r="R248" s="237" t="s">
        <v>353</v>
      </c>
      <c r="S248" s="237" t="s">
        <v>302</v>
      </c>
      <c r="T248" s="238" t="s">
        <v>354</v>
      </c>
      <c r="U248" s="220">
        <v>0.85</v>
      </c>
      <c r="V248" s="220">
        <f>ROUND(E248*U248,2)</f>
        <v>50.45</v>
      </c>
      <c r="W248" s="220"/>
      <c r="X248" s="220" t="s">
        <v>314</v>
      </c>
      <c r="Y248" s="220" t="s">
        <v>305</v>
      </c>
      <c r="Z248" s="210"/>
      <c r="AA248" s="210"/>
      <c r="AB248" s="210"/>
      <c r="AC248" s="210"/>
      <c r="AD248" s="210"/>
      <c r="AE248" s="210"/>
      <c r="AF248" s="210"/>
      <c r="AG248" s="210" t="s">
        <v>315</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ht="22.5" outlineLevel="2" x14ac:dyDescent="0.2">
      <c r="A249" s="217"/>
      <c r="B249" s="218"/>
      <c r="C249" s="266" t="s">
        <v>2051</v>
      </c>
      <c r="D249" s="263"/>
      <c r="E249" s="263"/>
      <c r="F249" s="263"/>
      <c r="G249" s="263"/>
      <c r="H249" s="220"/>
      <c r="I249" s="220"/>
      <c r="J249" s="220"/>
      <c r="K249" s="220"/>
      <c r="L249" s="220"/>
      <c r="M249" s="220"/>
      <c r="N249" s="219"/>
      <c r="O249" s="219"/>
      <c r="P249" s="219"/>
      <c r="Q249" s="219"/>
      <c r="R249" s="220"/>
      <c r="S249" s="220"/>
      <c r="T249" s="220"/>
      <c r="U249" s="220"/>
      <c r="V249" s="220"/>
      <c r="W249" s="220"/>
      <c r="X249" s="220"/>
      <c r="Y249" s="220"/>
      <c r="Z249" s="210"/>
      <c r="AA249" s="210"/>
      <c r="AB249" s="210"/>
      <c r="AC249" s="210"/>
      <c r="AD249" s="210"/>
      <c r="AE249" s="210"/>
      <c r="AF249" s="210"/>
      <c r="AG249" s="210" t="s">
        <v>374</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46" t="str">
        <f>C249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9" s="210"/>
      <c r="BC249" s="210"/>
      <c r="BD249" s="210"/>
      <c r="BE249" s="210"/>
      <c r="BF249" s="210"/>
      <c r="BG249" s="210"/>
      <c r="BH249" s="210"/>
    </row>
    <row r="250" spans="1:60" outlineLevel="2" x14ac:dyDescent="0.2">
      <c r="A250" s="217"/>
      <c r="B250" s="218"/>
      <c r="C250" s="270" t="s">
        <v>2052</v>
      </c>
      <c r="D250" s="264"/>
      <c r="E250" s="264"/>
      <c r="F250" s="264"/>
      <c r="G250" s="264"/>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317</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2" x14ac:dyDescent="0.2">
      <c r="A251" s="217"/>
      <c r="B251" s="218"/>
      <c r="C251" s="265" t="s">
        <v>2053</v>
      </c>
      <c r="D251" s="255"/>
      <c r="E251" s="256">
        <v>0.18</v>
      </c>
      <c r="F251" s="220"/>
      <c r="G251" s="220"/>
      <c r="H251" s="220"/>
      <c r="I251" s="220"/>
      <c r="J251" s="220"/>
      <c r="K251" s="220"/>
      <c r="L251" s="220"/>
      <c r="M251" s="220"/>
      <c r="N251" s="219"/>
      <c r="O251" s="219"/>
      <c r="P251" s="219"/>
      <c r="Q251" s="219"/>
      <c r="R251" s="220"/>
      <c r="S251" s="220"/>
      <c r="T251" s="220"/>
      <c r="U251" s="220"/>
      <c r="V251" s="220"/>
      <c r="W251" s="220"/>
      <c r="X251" s="220"/>
      <c r="Y251" s="220"/>
      <c r="Z251" s="210"/>
      <c r="AA251" s="210"/>
      <c r="AB251" s="210"/>
      <c r="AC251" s="210"/>
      <c r="AD251" s="210"/>
      <c r="AE251" s="210"/>
      <c r="AF251" s="210"/>
      <c r="AG251" s="210" t="s">
        <v>356</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
      <c r="A252" s="217"/>
      <c r="B252" s="218"/>
      <c r="C252" s="265" t="s">
        <v>2054</v>
      </c>
      <c r="D252" s="255"/>
      <c r="E252" s="256">
        <v>16.46</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356</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3" x14ac:dyDescent="0.2">
      <c r="A253" s="217"/>
      <c r="B253" s="218"/>
      <c r="C253" s="271" t="s">
        <v>734</v>
      </c>
      <c r="D253" s="261"/>
      <c r="E253" s="262"/>
      <c r="F253" s="220"/>
      <c r="G253" s="220"/>
      <c r="H253" s="220"/>
      <c r="I253" s="220"/>
      <c r="J253" s="220"/>
      <c r="K253" s="220"/>
      <c r="L253" s="220"/>
      <c r="M253" s="220"/>
      <c r="N253" s="219"/>
      <c r="O253" s="219"/>
      <c r="P253" s="219"/>
      <c r="Q253" s="219"/>
      <c r="R253" s="220"/>
      <c r="S253" s="220"/>
      <c r="T253" s="220"/>
      <c r="U253" s="220"/>
      <c r="V253" s="220"/>
      <c r="W253" s="220"/>
      <c r="X253" s="220"/>
      <c r="Y253" s="220"/>
      <c r="Z253" s="210"/>
      <c r="AA253" s="210"/>
      <c r="AB253" s="210"/>
      <c r="AC253" s="210"/>
      <c r="AD253" s="210"/>
      <c r="AE253" s="210"/>
      <c r="AF253" s="210"/>
      <c r="AG253" s="210" t="s">
        <v>356</v>
      </c>
      <c r="AH253" s="210">
        <v>1</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3" x14ac:dyDescent="0.2">
      <c r="A254" s="217"/>
      <c r="B254" s="218"/>
      <c r="C254" s="265" t="s">
        <v>2055</v>
      </c>
      <c r="D254" s="255"/>
      <c r="E254" s="256">
        <v>14.03</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356</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
      <c r="A255" s="217"/>
      <c r="B255" s="218"/>
      <c r="C255" s="265" t="s">
        <v>2056</v>
      </c>
      <c r="D255" s="255"/>
      <c r="E255" s="256">
        <v>9.81</v>
      </c>
      <c r="F255" s="220"/>
      <c r="G255" s="220"/>
      <c r="H255" s="220"/>
      <c r="I255" s="220"/>
      <c r="J255" s="220"/>
      <c r="K255" s="220"/>
      <c r="L255" s="220"/>
      <c r="M255" s="220"/>
      <c r="N255" s="219"/>
      <c r="O255" s="219"/>
      <c r="P255" s="219"/>
      <c r="Q255" s="219"/>
      <c r="R255" s="220"/>
      <c r="S255" s="220"/>
      <c r="T255" s="220"/>
      <c r="U255" s="220"/>
      <c r="V255" s="220"/>
      <c r="W255" s="220"/>
      <c r="X255" s="220"/>
      <c r="Y255" s="220"/>
      <c r="Z255" s="210"/>
      <c r="AA255" s="210"/>
      <c r="AB255" s="210"/>
      <c r="AC255" s="210"/>
      <c r="AD255" s="210"/>
      <c r="AE255" s="210"/>
      <c r="AF255" s="210"/>
      <c r="AG255" s="210" t="s">
        <v>356</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
      <c r="A256" s="217"/>
      <c r="B256" s="218"/>
      <c r="C256" s="265" t="s">
        <v>2057</v>
      </c>
      <c r="D256" s="255"/>
      <c r="E256" s="256">
        <v>11.2</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356</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
      <c r="A257" s="217"/>
      <c r="B257" s="218"/>
      <c r="C257" s="265" t="s">
        <v>2058</v>
      </c>
      <c r="D257" s="255"/>
      <c r="E257" s="256">
        <v>2.1</v>
      </c>
      <c r="F257" s="220"/>
      <c r="G257" s="220"/>
      <c r="H257" s="220"/>
      <c r="I257" s="220"/>
      <c r="J257" s="220"/>
      <c r="K257" s="220"/>
      <c r="L257" s="220"/>
      <c r="M257" s="220"/>
      <c r="N257" s="219"/>
      <c r="O257" s="219"/>
      <c r="P257" s="219"/>
      <c r="Q257" s="219"/>
      <c r="R257" s="220"/>
      <c r="S257" s="220"/>
      <c r="T257" s="220"/>
      <c r="U257" s="220"/>
      <c r="V257" s="220"/>
      <c r="W257" s="220"/>
      <c r="X257" s="220"/>
      <c r="Y257" s="220"/>
      <c r="Z257" s="210"/>
      <c r="AA257" s="210"/>
      <c r="AB257" s="210"/>
      <c r="AC257" s="210"/>
      <c r="AD257" s="210"/>
      <c r="AE257" s="210"/>
      <c r="AF257" s="210"/>
      <c r="AG257" s="210" t="s">
        <v>356</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65" t="s">
        <v>2059</v>
      </c>
      <c r="D258" s="255"/>
      <c r="E258" s="256">
        <v>1.94</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356</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65" t="s">
        <v>2060</v>
      </c>
      <c r="D259" s="255"/>
      <c r="E259" s="256">
        <v>3.43</v>
      </c>
      <c r="F259" s="220"/>
      <c r="G259" s="220"/>
      <c r="H259" s="220"/>
      <c r="I259" s="220"/>
      <c r="J259" s="220"/>
      <c r="K259" s="220"/>
      <c r="L259" s="220"/>
      <c r="M259" s="220"/>
      <c r="N259" s="219"/>
      <c r="O259" s="219"/>
      <c r="P259" s="219"/>
      <c r="Q259" s="219"/>
      <c r="R259" s="220"/>
      <c r="S259" s="220"/>
      <c r="T259" s="220"/>
      <c r="U259" s="220"/>
      <c r="V259" s="220"/>
      <c r="W259" s="220"/>
      <c r="X259" s="220"/>
      <c r="Y259" s="220"/>
      <c r="Z259" s="210"/>
      <c r="AA259" s="210"/>
      <c r="AB259" s="210"/>
      <c r="AC259" s="210"/>
      <c r="AD259" s="210"/>
      <c r="AE259" s="210"/>
      <c r="AF259" s="210"/>
      <c r="AG259" s="210" t="s">
        <v>356</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65" t="s">
        <v>2061</v>
      </c>
      <c r="D260" s="255"/>
      <c r="E260" s="256">
        <v>0.21</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356</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
      <c r="A261" s="217"/>
      <c r="B261" s="218"/>
      <c r="C261" s="271" t="s">
        <v>734</v>
      </c>
      <c r="D261" s="261"/>
      <c r="E261" s="262"/>
      <c r="F261" s="220"/>
      <c r="G261" s="220"/>
      <c r="H261" s="220"/>
      <c r="I261" s="220"/>
      <c r="J261" s="220"/>
      <c r="K261" s="220"/>
      <c r="L261" s="220"/>
      <c r="M261" s="220"/>
      <c r="N261" s="219"/>
      <c r="O261" s="219"/>
      <c r="P261" s="219"/>
      <c r="Q261" s="219"/>
      <c r="R261" s="220"/>
      <c r="S261" s="220"/>
      <c r="T261" s="220"/>
      <c r="U261" s="220"/>
      <c r="V261" s="220"/>
      <c r="W261" s="220"/>
      <c r="X261" s="220"/>
      <c r="Y261" s="220"/>
      <c r="Z261" s="210"/>
      <c r="AA261" s="210"/>
      <c r="AB261" s="210"/>
      <c r="AC261" s="210"/>
      <c r="AD261" s="210"/>
      <c r="AE261" s="210"/>
      <c r="AF261" s="210"/>
      <c r="AG261" s="210" t="s">
        <v>356</v>
      </c>
      <c r="AH261" s="210">
        <v>1</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22.5" outlineLevel="1" x14ac:dyDescent="0.2">
      <c r="A262" s="232">
        <v>37</v>
      </c>
      <c r="B262" s="233" t="s">
        <v>2062</v>
      </c>
      <c r="C262" s="250" t="s">
        <v>2063</v>
      </c>
      <c r="D262" s="234" t="s">
        <v>372</v>
      </c>
      <c r="E262" s="235">
        <v>59.3536</v>
      </c>
      <c r="F262" s="236"/>
      <c r="G262" s="237">
        <f>ROUND(E262*F262,2)</f>
        <v>0</v>
      </c>
      <c r="H262" s="236"/>
      <c r="I262" s="237">
        <f>ROUND(E262*H262,2)</f>
        <v>0</v>
      </c>
      <c r="J262" s="236"/>
      <c r="K262" s="237">
        <f>ROUND(E262*J262,2)</f>
        <v>0</v>
      </c>
      <c r="L262" s="237">
        <v>21</v>
      </c>
      <c r="M262" s="237">
        <f>G262*(1+L262/100)</f>
        <v>0</v>
      </c>
      <c r="N262" s="235">
        <v>0</v>
      </c>
      <c r="O262" s="235">
        <f>ROUND(E262*N262,2)</f>
        <v>0</v>
      </c>
      <c r="P262" s="235">
        <v>0</v>
      </c>
      <c r="Q262" s="235">
        <f>ROUND(E262*P262,2)</f>
        <v>0</v>
      </c>
      <c r="R262" s="237" t="s">
        <v>353</v>
      </c>
      <c r="S262" s="237" t="s">
        <v>302</v>
      </c>
      <c r="T262" s="238" t="s">
        <v>354</v>
      </c>
      <c r="U262" s="220">
        <v>0.35</v>
      </c>
      <c r="V262" s="220">
        <f>ROUND(E262*U262,2)</f>
        <v>20.77</v>
      </c>
      <c r="W262" s="220"/>
      <c r="X262" s="220" t="s">
        <v>314</v>
      </c>
      <c r="Y262" s="220" t="s">
        <v>305</v>
      </c>
      <c r="Z262" s="210"/>
      <c r="AA262" s="210"/>
      <c r="AB262" s="210"/>
      <c r="AC262" s="210"/>
      <c r="AD262" s="210"/>
      <c r="AE262" s="210"/>
      <c r="AF262" s="210"/>
      <c r="AG262" s="210" t="s">
        <v>315</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ht="22.5" outlineLevel="2" x14ac:dyDescent="0.2">
      <c r="A263" s="217"/>
      <c r="B263" s="218"/>
      <c r="C263" s="266" t="s">
        <v>2051</v>
      </c>
      <c r="D263" s="263"/>
      <c r="E263" s="263"/>
      <c r="F263" s="263"/>
      <c r="G263" s="263"/>
      <c r="H263" s="220"/>
      <c r="I263" s="220"/>
      <c r="J263" s="220"/>
      <c r="K263" s="220"/>
      <c r="L263" s="220"/>
      <c r="M263" s="220"/>
      <c r="N263" s="219"/>
      <c r="O263" s="219"/>
      <c r="P263" s="219"/>
      <c r="Q263" s="219"/>
      <c r="R263" s="220"/>
      <c r="S263" s="220"/>
      <c r="T263" s="220"/>
      <c r="U263" s="220"/>
      <c r="V263" s="220"/>
      <c r="W263" s="220"/>
      <c r="X263" s="220"/>
      <c r="Y263" s="220"/>
      <c r="Z263" s="210"/>
      <c r="AA263" s="210"/>
      <c r="AB263" s="210"/>
      <c r="AC263" s="210"/>
      <c r="AD263" s="210"/>
      <c r="AE263" s="210"/>
      <c r="AF263" s="210"/>
      <c r="AG263" s="210" t="s">
        <v>374</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46" t="str">
        <f>C263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63" s="210"/>
      <c r="BC263" s="210"/>
      <c r="BD263" s="210"/>
      <c r="BE263" s="210"/>
      <c r="BF263" s="210"/>
      <c r="BG263" s="210"/>
      <c r="BH263" s="210"/>
    </row>
    <row r="264" spans="1:60" ht="22.5" outlineLevel="1" x14ac:dyDescent="0.2">
      <c r="A264" s="232">
        <v>38</v>
      </c>
      <c r="B264" s="233" t="s">
        <v>2064</v>
      </c>
      <c r="C264" s="250" t="s">
        <v>2065</v>
      </c>
      <c r="D264" s="234" t="s">
        <v>372</v>
      </c>
      <c r="E264" s="235">
        <v>14.4</v>
      </c>
      <c r="F264" s="236"/>
      <c r="G264" s="237">
        <f>ROUND(E264*F264,2)</f>
        <v>0</v>
      </c>
      <c r="H264" s="236"/>
      <c r="I264" s="237">
        <f>ROUND(E264*H264,2)</f>
        <v>0</v>
      </c>
      <c r="J264" s="236"/>
      <c r="K264" s="237">
        <f>ROUND(E264*J264,2)</f>
        <v>0</v>
      </c>
      <c r="L264" s="237">
        <v>21</v>
      </c>
      <c r="M264" s="237">
        <f>G264*(1+L264/100)</f>
        <v>0</v>
      </c>
      <c r="N264" s="235">
        <v>6.5350000000000005E-2</v>
      </c>
      <c r="O264" s="235">
        <f>ROUND(E264*N264,2)</f>
        <v>0.94</v>
      </c>
      <c r="P264" s="235">
        <v>0</v>
      </c>
      <c r="Q264" s="235">
        <f>ROUND(E264*P264,2)</f>
        <v>0</v>
      </c>
      <c r="R264" s="237" t="s">
        <v>2066</v>
      </c>
      <c r="S264" s="237" t="s">
        <v>302</v>
      </c>
      <c r="T264" s="238" t="s">
        <v>354</v>
      </c>
      <c r="U264" s="220">
        <v>1.72</v>
      </c>
      <c r="V264" s="220">
        <f>ROUND(E264*U264,2)</f>
        <v>24.77</v>
      </c>
      <c r="W264" s="220"/>
      <c r="X264" s="220" t="s">
        <v>314</v>
      </c>
      <c r="Y264" s="220" t="s">
        <v>305</v>
      </c>
      <c r="Z264" s="210"/>
      <c r="AA264" s="210"/>
      <c r="AB264" s="210"/>
      <c r="AC264" s="210"/>
      <c r="AD264" s="210"/>
      <c r="AE264" s="210"/>
      <c r="AF264" s="210"/>
      <c r="AG264" s="210" t="s">
        <v>315</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2" x14ac:dyDescent="0.2">
      <c r="A265" s="217"/>
      <c r="B265" s="218"/>
      <c r="C265" s="266" t="s">
        <v>2067</v>
      </c>
      <c r="D265" s="263"/>
      <c r="E265" s="263"/>
      <c r="F265" s="263"/>
      <c r="G265" s="263"/>
      <c r="H265" s="220"/>
      <c r="I265" s="220"/>
      <c r="J265" s="220"/>
      <c r="K265" s="220"/>
      <c r="L265" s="220"/>
      <c r="M265" s="220"/>
      <c r="N265" s="219"/>
      <c r="O265" s="219"/>
      <c r="P265" s="219"/>
      <c r="Q265" s="219"/>
      <c r="R265" s="220"/>
      <c r="S265" s="220"/>
      <c r="T265" s="220"/>
      <c r="U265" s="220"/>
      <c r="V265" s="220"/>
      <c r="W265" s="220"/>
      <c r="X265" s="220"/>
      <c r="Y265" s="220"/>
      <c r="Z265" s="210"/>
      <c r="AA265" s="210"/>
      <c r="AB265" s="210"/>
      <c r="AC265" s="210"/>
      <c r="AD265" s="210"/>
      <c r="AE265" s="210"/>
      <c r="AF265" s="210"/>
      <c r="AG265" s="210" t="s">
        <v>374</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
      <c r="A266" s="217"/>
      <c r="B266" s="218"/>
      <c r="C266" s="265" t="s">
        <v>2068</v>
      </c>
      <c r="D266" s="255"/>
      <c r="E266" s="256">
        <v>3.64</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356</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65" t="s">
        <v>2069</v>
      </c>
      <c r="D267" s="255"/>
      <c r="E267" s="256">
        <v>3.08</v>
      </c>
      <c r="F267" s="220"/>
      <c r="G267" s="220"/>
      <c r="H267" s="220"/>
      <c r="I267" s="220"/>
      <c r="J267" s="220"/>
      <c r="K267" s="220"/>
      <c r="L267" s="220"/>
      <c r="M267" s="220"/>
      <c r="N267" s="219"/>
      <c r="O267" s="219"/>
      <c r="P267" s="219"/>
      <c r="Q267" s="219"/>
      <c r="R267" s="220"/>
      <c r="S267" s="220"/>
      <c r="T267" s="220"/>
      <c r="U267" s="220"/>
      <c r="V267" s="220"/>
      <c r="W267" s="220"/>
      <c r="X267" s="220"/>
      <c r="Y267" s="220"/>
      <c r="Z267" s="210"/>
      <c r="AA267" s="210"/>
      <c r="AB267" s="210"/>
      <c r="AC267" s="210"/>
      <c r="AD267" s="210"/>
      <c r="AE267" s="210"/>
      <c r="AF267" s="210"/>
      <c r="AG267" s="210" t="s">
        <v>356</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65" t="s">
        <v>2070</v>
      </c>
      <c r="D268" s="255"/>
      <c r="E268" s="256">
        <v>3.12</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356</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65" t="s">
        <v>2071</v>
      </c>
      <c r="D269" s="255"/>
      <c r="E269" s="256">
        <v>2.64</v>
      </c>
      <c r="F269" s="220"/>
      <c r="G269" s="220"/>
      <c r="H269" s="220"/>
      <c r="I269" s="220"/>
      <c r="J269" s="220"/>
      <c r="K269" s="220"/>
      <c r="L269" s="220"/>
      <c r="M269" s="220"/>
      <c r="N269" s="219"/>
      <c r="O269" s="219"/>
      <c r="P269" s="219"/>
      <c r="Q269" s="219"/>
      <c r="R269" s="220"/>
      <c r="S269" s="220"/>
      <c r="T269" s="220"/>
      <c r="U269" s="220"/>
      <c r="V269" s="220"/>
      <c r="W269" s="220"/>
      <c r="X269" s="220"/>
      <c r="Y269" s="220"/>
      <c r="Z269" s="210"/>
      <c r="AA269" s="210"/>
      <c r="AB269" s="210"/>
      <c r="AC269" s="210"/>
      <c r="AD269" s="210"/>
      <c r="AE269" s="210"/>
      <c r="AF269" s="210"/>
      <c r="AG269" s="210" t="s">
        <v>356</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65" t="s">
        <v>2072</v>
      </c>
      <c r="D270" s="255"/>
      <c r="E270" s="256">
        <v>1.04</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356</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65" t="s">
        <v>2073</v>
      </c>
      <c r="D271" s="255"/>
      <c r="E271" s="256">
        <v>0.88</v>
      </c>
      <c r="F271" s="220"/>
      <c r="G271" s="220"/>
      <c r="H271" s="220"/>
      <c r="I271" s="220"/>
      <c r="J271" s="220"/>
      <c r="K271" s="220"/>
      <c r="L271" s="220"/>
      <c r="M271" s="220"/>
      <c r="N271" s="219"/>
      <c r="O271" s="219"/>
      <c r="P271" s="219"/>
      <c r="Q271" s="219"/>
      <c r="R271" s="220"/>
      <c r="S271" s="220"/>
      <c r="T271" s="220"/>
      <c r="U271" s="220"/>
      <c r="V271" s="220"/>
      <c r="W271" s="220"/>
      <c r="X271" s="220"/>
      <c r="Y271" s="220"/>
      <c r="Z271" s="210"/>
      <c r="AA271" s="210"/>
      <c r="AB271" s="210"/>
      <c r="AC271" s="210"/>
      <c r="AD271" s="210"/>
      <c r="AE271" s="210"/>
      <c r="AF271" s="210"/>
      <c r="AG271" s="210" t="s">
        <v>356</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ht="22.5" outlineLevel="1" x14ac:dyDescent="0.2">
      <c r="A272" s="232">
        <v>39</v>
      </c>
      <c r="B272" s="233" t="s">
        <v>2074</v>
      </c>
      <c r="C272" s="250" t="s">
        <v>2075</v>
      </c>
      <c r="D272" s="234" t="s">
        <v>372</v>
      </c>
      <c r="E272" s="235">
        <v>14.4</v>
      </c>
      <c r="F272" s="236"/>
      <c r="G272" s="237">
        <f>ROUND(E272*F272,2)</f>
        <v>0</v>
      </c>
      <c r="H272" s="236"/>
      <c r="I272" s="237">
        <f>ROUND(E272*H272,2)</f>
        <v>0</v>
      </c>
      <c r="J272" s="236"/>
      <c r="K272" s="237">
        <f>ROUND(E272*J272,2)</f>
        <v>0</v>
      </c>
      <c r="L272" s="237">
        <v>21</v>
      </c>
      <c r="M272" s="237">
        <f>G272*(1+L272/100)</f>
        <v>0</v>
      </c>
      <c r="N272" s="235">
        <v>0</v>
      </c>
      <c r="O272" s="235">
        <f>ROUND(E272*N272,2)</f>
        <v>0</v>
      </c>
      <c r="P272" s="235">
        <v>0</v>
      </c>
      <c r="Q272" s="235">
        <f>ROUND(E272*P272,2)</f>
        <v>0</v>
      </c>
      <c r="R272" s="237" t="s">
        <v>2066</v>
      </c>
      <c r="S272" s="237" t="s">
        <v>302</v>
      </c>
      <c r="T272" s="238" t="s">
        <v>354</v>
      </c>
      <c r="U272" s="220">
        <v>0.65</v>
      </c>
      <c r="V272" s="220">
        <f>ROUND(E272*U272,2)</f>
        <v>9.36</v>
      </c>
      <c r="W272" s="220"/>
      <c r="X272" s="220" t="s">
        <v>314</v>
      </c>
      <c r="Y272" s="220" t="s">
        <v>305</v>
      </c>
      <c r="Z272" s="210"/>
      <c r="AA272" s="210"/>
      <c r="AB272" s="210"/>
      <c r="AC272" s="210"/>
      <c r="AD272" s="210"/>
      <c r="AE272" s="210"/>
      <c r="AF272" s="210"/>
      <c r="AG272" s="210" t="s">
        <v>315</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
      <c r="A273" s="217"/>
      <c r="B273" s="218"/>
      <c r="C273" s="266" t="s">
        <v>2067</v>
      </c>
      <c r="D273" s="263"/>
      <c r="E273" s="263"/>
      <c r="F273" s="263"/>
      <c r="G273" s="263"/>
      <c r="H273" s="220"/>
      <c r="I273" s="220"/>
      <c r="J273" s="220"/>
      <c r="K273" s="220"/>
      <c r="L273" s="220"/>
      <c r="M273" s="220"/>
      <c r="N273" s="219"/>
      <c r="O273" s="219"/>
      <c r="P273" s="219"/>
      <c r="Q273" s="219"/>
      <c r="R273" s="220"/>
      <c r="S273" s="220"/>
      <c r="T273" s="220"/>
      <c r="U273" s="220"/>
      <c r="V273" s="220"/>
      <c r="W273" s="220"/>
      <c r="X273" s="220"/>
      <c r="Y273" s="220"/>
      <c r="Z273" s="210"/>
      <c r="AA273" s="210"/>
      <c r="AB273" s="210"/>
      <c r="AC273" s="210"/>
      <c r="AD273" s="210"/>
      <c r="AE273" s="210"/>
      <c r="AF273" s="210"/>
      <c r="AG273" s="210" t="s">
        <v>374</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32">
        <v>40</v>
      </c>
      <c r="B274" s="233" t="s">
        <v>2076</v>
      </c>
      <c r="C274" s="250" t="s">
        <v>2077</v>
      </c>
      <c r="D274" s="234" t="s">
        <v>696</v>
      </c>
      <c r="E274" s="235">
        <v>119.51011</v>
      </c>
      <c r="F274" s="236"/>
      <c r="G274" s="237">
        <f>ROUND(E274*F274,2)</f>
        <v>0</v>
      </c>
      <c r="H274" s="236"/>
      <c r="I274" s="237">
        <f>ROUND(E274*H274,2)</f>
        <v>0</v>
      </c>
      <c r="J274" s="236"/>
      <c r="K274" s="237">
        <f>ROUND(E274*J274,2)</f>
        <v>0</v>
      </c>
      <c r="L274" s="237">
        <v>21</v>
      </c>
      <c r="M274" s="237">
        <f>G274*(1+L274/100)</f>
        <v>0</v>
      </c>
      <c r="N274" s="235">
        <v>2.5249999999999999</v>
      </c>
      <c r="O274" s="235">
        <f>ROUND(E274*N274,2)</f>
        <v>301.76</v>
      </c>
      <c r="P274" s="235">
        <v>0</v>
      </c>
      <c r="Q274" s="235">
        <f>ROUND(E274*P274,2)</f>
        <v>0</v>
      </c>
      <c r="R274" s="237" t="s">
        <v>353</v>
      </c>
      <c r="S274" s="237" t="s">
        <v>302</v>
      </c>
      <c r="T274" s="238" t="s">
        <v>354</v>
      </c>
      <c r="U274" s="220">
        <v>3.2130000000000001</v>
      </c>
      <c r="V274" s="220">
        <f>ROUND(E274*U274,2)</f>
        <v>383.99</v>
      </c>
      <c r="W274" s="220"/>
      <c r="X274" s="220" t="s">
        <v>314</v>
      </c>
      <c r="Y274" s="220" t="s">
        <v>305</v>
      </c>
      <c r="Z274" s="210"/>
      <c r="AA274" s="210"/>
      <c r="AB274" s="210"/>
      <c r="AC274" s="210"/>
      <c r="AD274" s="210"/>
      <c r="AE274" s="210"/>
      <c r="AF274" s="210"/>
      <c r="AG274" s="210" t="s">
        <v>315</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
      <c r="A275" s="217"/>
      <c r="B275" s="218"/>
      <c r="C275" s="266" t="s">
        <v>681</v>
      </c>
      <c r="D275" s="263"/>
      <c r="E275" s="263"/>
      <c r="F275" s="263"/>
      <c r="G275" s="263"/>
      <c r="H275" s="220"/>
      <c r="I275" s="220"/>
      <c r="J275" s="220"/>
      <c r="K275" s="220"/>
      <c r="L275" s="220"/>
      <c r="M275" s="220"/>
      <c r="N275" s="219"/>
      <c r="O275" s="219"/>
      <c r="P275" s="219"/>
      <c r="Q275" s="219"/>
      <c r="R275" s="220"/>
      <c r="S275" s="220"/>
      <c r="T275" s="220"/>
      <c r="U275" s="220"/>
      <c r="V275" s="220"/>
      <c r="W275" s="220"/>
      <c r="X275" s="220"/>
      <c r="Y275" s="220"/>
      <c r="Z275" s="210"/>
      <c r="AA275" s="210"/>
      <c r="AB275" s="210"/>
      <c r="AC275" s="210"/>
      <c r="AD275" s="210"/>
      <c r="AE275" s="210"/>
      <c r="AF275" s="210"/>
      <c r="AG275" s="210" t="s">
        <v>374</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
      <c r="A276" s="217"/>
      <c r="B276" s="218"/>
      <c r="C276" s="270" t="s">
        <v>2078</v>
      </c>
      <c r="D276" s="264"/>
      <c r="E276" s="264"/>
      <c r="F276" s="264"/>
      <c r="G276" s="264"/>
      <c r="H276" s="220"/>
      <c r="I276" s="220"/>
      <c r="J276" s="220"/>
      <c r="K276" s="220"/>
      <c r="L276" s="220"/>
      <c r="M276" s="220"/>
      <c r="N276" s="219"/>
      <c r="O276" s="219"/>
      <c r="P276" s="219"/>
      <c r="Q276" s="219"/>
      <c r="R276" s="220"/>
      <c r="S276" s="220"/>
      <c r="T276" s="220"/>
      <c r="U276" s="220"/>
      <c r="V276" s="220"/>
      <c r="W276" s="220"/>
      <c r="X276" s="220"/>
      <c r="Y276" s="220"/>
      <c r="Z276" s="210"/>
      <c r="AA276" s="210"/>
      <c r="AB276" s="210"/>
      <c r="AC276" s="210"/>
      <c r="AD276" s="210"/>
      <c r="AE276" s="210"/>
      <c r="AF276" s="210"/>
      <c r="AG276" s="210" t="s">
        <v>317</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2" x14ac:dyDescent="0.2">
      <c r="A277" s="217"/>
      <c r="B277" s="218"/>
      <c r="C277" s="265" t="s">
        <v>2079</v>
      </c>
      <c r="D277" s="255"/>
      <c r="E277" s="256">
        <v>24.79</v>
      </c>
      <c r="F277" s="220"/>
      <c r="G277" s="220"/>
      <c r="H277" s="220"/>
      <c r="I277" s="220"/>
      <c r="J277" s="220"/>
      <c r="K277" s="220"/>
      <c r="L277" s="220"/>
      <c r="M277" s="220"/>
      <c r="N277" s="219"/>
      <c r="O277" s="219"/>
      <c r="P277" s="219"/>
      <c r="Q277" s="219"/>
      <c r="R277" s="220"/>
      <c r="S277" s="220"/>
      <c r="T277" s="220"/>
      <c r="U277" s="220"/>
      <c r="V277" s="220"/>
      <c r="W277" s="220"/>
      <c r="X277" s="220"/>
      <c r="Y277" s="220"/>
      <c r="Z277" s="210"/>
      <c r="AA277" s="210"/>
      <c r="AB277" s="210"/>
      <c r="AC277" s="210"/>
      <c r="AD277" s="210"/>
      <c r="AE277" s="210"/>
      <c r="AF277" s="210"/>
      <c r="AG277" s="210" t="s">
        <v>356</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ht="22.5" outlineLevel="3" x14ac:dyDescent="0.2">
      <c r="A278" s="217"/>
      <c r="B278" s="218"/>
      <c r="C278" s="265" t="s">
        <v>2080</v>
      </c>
      <c r="D278" s="255"/>
      <c r="E278" s="256">
        <v>94.72</v>
      </c>
      <c r="F278" s="220"/>
      <c r="G278" s="220"/>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356</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
      <c r="A279" s="232">
        <v>41</v>
      </c>
      <c r="B279" s="233" t="s">
        <v>2081</v>
      </c>
      <c r="C279" s="250" t="s">
        <v>2082</v>
      </c>
      <c r="D279" s="234" t="s">
        <v>696</v>
      </c>
      <c r="E279" s="235">
        <v>218.37859</v>
      </c>
      <c r="F279" s="236"/>
      <c r="G279" s="237">
        <f>ROUND(E279*F279,2)</f>
        <v>0</v>
      </c>
      <c r="H279" s="236"/>
      <c r="I279" s="237">
        <f>ROUND(E279*H279,2)</f>
        <v>0</v>
      </c>
      <c r="J279" s="236"/>
      <c r="K279" s="237">
        <f>ROUND(E279*J279,2)</f>
        <v>0</v>
      </c>
      <c r="L279" s="237">
        <v>21</v>
      </c>
      <c r="M279" s="237">
        <f>G279*(1+L279/100)</f>
        <v>0</v>
      </c>
      <c r="N279" s="235">
        <v>2.5249999999999999</v>
      </c>
      <c r="O279" s="235">
        <f>ROUND(E279*N279,2)</f>
        <v>551.41</v>
      </c>
      <c r="P279" s="235">
        <v>0</v>
      </c>
      <c r="Q279" s="235">
        <f>ROUND(E279*P279,2)</f>
        <v>0</v>
      </c>
      <c r="R279" s="237" t="s">
        <v>353</v>
      </c>
      <c r="S279" s="237" t="s">
        <v>302</v>
      </c>
      <c r="T279" s="238" t="s">
        <v>354</v>
      </c>
      <c r="U279" s="220">
        <v>2.3170000000000002</v>
      </c>
      <c r="V279" s="220">
        <f>ROUND(E279*U279,2)</f>
        <v>505.98</v>
      </c>
      <c r="W279" s="220"/>
      <c r="X279" s="220" t="s">
        <v>314</v>
      </c>
      <c r="Y279" s="220" t="s">
        <v>305</v>
      </c>
      <c r="Z279" s="210"/>
      <c r="AA279" s="210"/>
      <c r="AB279" s="210"/>
      <c r="AC279" s="210"/>
      <c r="AD279" s="210"/>
      <c r="AE279" s="210"/>
      <c r="AF279" s="210"/>
      <c r="AG279" s="210" t="s">
        <v>315</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
      <c r="A280" s="217"/>
      <c r="B280" s="218"/>
      <c r="C280" s="266" t="s">
        <v>681</v>
      </c>
      <c r="D280" s="263"/>
      <c r="E280" s="263"/>
      <c r="F280" s="263"/>
      <c r="G280" s="263"/>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374</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
      <c r="A281" s="217"/>
      <c r="B281" s="218"/>
      <c r="C281" s="265" t="s">
        <v>2083</v>
      </c>
      <c r="D281" s="255"/>
      <c r="E281" s="256">
        <v>218.38</v>
      </c>
      <c r="F281" s="220"/>
      <c r="G281" s="220"/>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356</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32">
        <v>42</v>
      </c>
      <c r="B282" s="233" t="s">
        <v>2084</v>
      </c>
      <c r="C282" s="250" t="s">
        <v>2085</v>
      </c>
      <c r="D282" s="234" t="s">
        <v>696</v>
      </c>
      <c r="E282" s="235">
        <v>72.792860000000005</v>
      </c>
      <c r="F282" s="236"/>
      <c r="G282" s="237">
        <f>ROUND(E282*F282,2)</f>
        <v>0</v>
      </c>
      <c r="H282" s="236"/>
      <c r="I282" s="237">
        <f>ROUND(E282*H282,2)</f>
        <v>0</v>
      </c>
      <c r="J282" s="236"/>
      <c r="K282" s="237">
        <f>ROUND(E282*J282,2)</f>
        <v>0</v>
      </c>
      <c r="L282" s="237">
        <v>21</v>
      </c>
      <c r="M282" s="237">
        <f>G282*(1+L282/100)</f>
        <v>0</v>
      </c>
      <c r="N282" s="235">
        <v>1.837</v>
      </c>
      <c r="O282" s="235">
        <f>ROUND(E282*N282,2)</f>
        <v>133.72</v>
      </c>
      <c r="P282" s="235">
        <v>0</v>
      </c>
      <c r="Q282" s="235">
        <f>ROUND(E282*P282,2)</f>
        <v>0</v>
      </c>
      <c r="R282" s="237" t="s">
        <v>353</v>
      </c>
      <c r="S282" s="237" t="s">
        <v>302</v>
      </c>
      <c r="T282" s="238" t="s">
        <v>354</v>
      </c>
      <c r="U282" s="220">
        <v>1.8360000000000001</v>
      </c>
      <c r="V282" s="220">
        <f>ROUND(E282*U282,2)</f>
        <v>133.65</v>
      </c>
      <c r="W282" s="220"/>
      <c r="X282" s="220" t="s">
        <v>314</v>
      </c>
      <c r="Y282" s="220" t="s">
        <v>305</v>
      </c>
      <c r="Z282" s="210"/>
      <c r="AA282" s="210"/>
      <c r="AB282" s="210"/>
      <c r="AC282" s="210"/>
      <c r="AD282" s="210"/>
      <c r="AE282" s="210"/>
      <c r="AF282" s="210"/>
      <c r="AG282" s="210" t="s">
        <v>315</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
      <c r="A283" s="217"/>
      <c r="B283" s="218"/>
      <c r="C283" s="266" t="s">
        <v>2086</v>
      </c>
      <c r="D283" s="263"/>
      <c r="E283" s="263"/>
      <c r="F283" s="263"/>
      <c r="G283" s="263"/>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374</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46" t="str">
        <f>C283</f>
        <v>pod mazaniny a dlažby, popř. na plochých střechách, vodorovný nebo ve spádu, s udusáním a urovnáním povrchu,</v>
      </c>
      <c r="BB283" s="210"/>
      <c r="BC283" s="210"/>
      <c r="BD283" s="210"/>
      <c r="BE283" s="210"/>
      <c r="BF283" s="210"/>
      <c r="BG283" s="210"/>
      <c r="BH283" s="210"/>
    </row>
    <row r="284" spans="1:60" outlineLevel="2" x14ac:dyDescent="0.2">
      <c r="A284" s="217"/>
      <c r="B284" s="218"/>
      <c r="C284" s="265" t="s">
        <v>2087</v>
      </c>
      <c r="D284" s="255"/>
      <c r="E284" s="256">
        <v>72.790000000000006</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356</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22.5" outlineLevel="1" x14ac:dyDescent="0.2">
      <c r="A285" s="232">
        <v>43</v>
      </c>
      <c r="B285" s="233" t="s">
        <v>2088</v>
      </c>
      <c r="C285" s="250" t="s">
        <v>2089</v>
      </c>
      <c r="D285" s="234" t="s">
        <v>372</v>
      </c>
      <c r="E285" s="235">
        <v>3.24</v>
      </c>
      <c r="F285" s="236"/>
      <c r="G285" s="237">
        <f>ROUND(E285*F285,2)</f>
        <v>0</v>
      </c>
      <c r="H285" s="236"/>
      <c r="I285" s="237">
        <f>ROUND(E285*H285,2)</f>
        <v>0</v>
      </c>
      <c r="J285" s="236"/>
      <c r="K285" s="237">
        <f>ROUND(E285*J285,2)</f>
        <v>0</v>
      </c>
      <c r="L285" s="237">
        <v>21</v>
      </c>
      <c r="M285" s="237">
        <f>G285*(1+L285/100)</f>
        <v>0</v>
      </c>
      <c r="N285" s="235">
        <v>5.9000000000000003E-4</v>
      </c>
      <c r="O285" s="235">
        <f>ROUND(E285*N285,2)</f>
        <v>0</v>
      </c>
      <c r="P285" s="235">
        <v>0</v>
      </c>
      <c r="Q285" s="235">
        <f>ROUND(E285*P285,2)</f>
        <v>0</v>
      </c>
      <c r="R285" s="237" t="s">
        <v>353</v>
      </c>
      <c r="S285" s="237" t="s">
        <v>302</v>
      </c>
      <c r="T285" s="238" t="s">
        <v>354</v>
      </c>
      <c r="U285" s="220">
        <v>0.06</v>
      </c>
      <c r="V285" s="220">
        <f>ROUND(E285*U285,2)</f>
        <v>0.19</v>
      </c>
      <c r="W285" s="220"/>
      <c r="X285" s="220" t="s">
        <v>314</v>
      </c>
      <c r="Y285" s="220" t="s">
        <v>305</v>
      </c>
      <c r="Z285" s="210"/>
      <c r="AA285" s="210"/>
      <c r="AB285" s="210"/>
      <c r="AC285" s="210"/>
      <c r="AD285" s="210"/>
      <c r="AE285" s="210"/>
      <c r="AF285" s="210"/>
      <c r="AG285" s="210" t="s">
        <v>315</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
      <c r="A286" s="217"/>
      <c r="B286" s="218"/>
      <c r="C286" s="265" t="s">
        <v>2090</v>
      </c>
      <c r="D286" s="255"/>
      <c r="E286" s="256">
        <v>1.8</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356</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
      <c r="A287" s="217"/>
      <c r="B287" s="218"/>
      <c r="C287" s="265" t="s">
        <v>2091</v>
      </c>
      <c r="D287" s="255"/>
      <c r="E287" s="256">
        <v>1.44</v>
      </c>
      <c r="F287" s="220"/>
      <c r="G287" s="220"/>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356</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32">
        <v>44</v>
      </c>
      <c r="B288" s="233" t="s">
        <v>2092</v>
      </c>
      <c r="C288" s="250" t="s">
        <v>2093</v>
      </c>
      <c r="D288" s="234" t="s">
        <v>372</v>
      </c>
      <c r="E288" s="235">
        <v>17.84</v>
      </c>
      <c r="F288" s="236"/>
      <c r="G288" s="237">
        <f>ROUND(E288*F288,2)</f>
        <v>0</v>
      </c>
      <c r="H288" s="236"/>
      <c r="I288" s="237">
        <f>ROUND(E288*H288,2)</f>
        <v>0</v>
      </c>
      <c r="J288" s="236"/>
      <c r="K288" s="237">
        <f>ROUND(E288*J288,2)</f>
        <v>0</v>
      </c>
      <c r="L288" s="237">
        <v>21</v>
      </c>
      <c r="M288" s="237">
        <f>G288*(1+L288/100)</f>
        <v>0</v>
      </c>
      <c r="N288" s="235">
        <v>5.4000000000000003E-3</v>
      </c>
      <c r="O288" s="235">
        <f>ROUND(E288*N288,2)</f>
        <v>0.1</v>
      </c>
      <c r="P288" s="235">
        <v>0</v>
      </c>
      <c r="Q288" s="235">
        <f>ROUND(E288*P288,2)</f>
        <v>0</v>
      </c>
      <c r="R288" s="237" t="s">
        <v>2094</v>
      </c>
      <c r="S288" s="237" t="s">
        <v>302</v>
      </c>
      <c r="T288" s="238" t="s">
        <v>354</v>
      </c>
      <c r="U288" s="220">
        <v>0.22500000000000001</v>
      </c>
      <c r="V288" s="220">
        <f>ROUND(E288*U288,2)</f>
        <v>4.01</v>
      </c>
      <c r="W288" s="220"/>
      <c r="X288" s="220" t="s">
        <v>314</v>
      </c>
      <c r="Y288" s="220" t="s">
        <v>305</v>
      </c>
      <c r="Z288" s="210"/>
      <c r="AA288" s="210"/>
      <c r="AB288" s="210"/>
      <c r="AC288" s="210"/>
      <c r="AD288" s="210"/>
      <c r="AE288" s="210"/>
      <c r="AF288" s="210"/>
      <c r="AG288" s="210" t="s">
        <v>315</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2" x14ac:dyDescent="0.2">
      <c r="A289" s="217"/>
      <c r="B289" s="218"/>
      <c r="C289" s="266" t="s">
        <v>2095</v>
      </c>
      <c r="D289" s="263"/>
      <c r="E289" s="263"/>
      <c r="F289" s="263"/>
      <c r="G289" s="263"/>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374</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
      <c r="A290" s="217"/>
      <c r="B290" s="218"/>
      <c r="C290" s="270" t="s">
        <v>2096</v>
      </c>
      <c r="D290" s="264"/>
      <c r="E290" s="264"/>
      <c r="F290" s="264"/>
      <c r="G290" s="264"/>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317</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2" x14ac:dyDescent="0.2">
      <c r="A291" s="217"/>
      <c r="B291" s="218"/>
      <c r="C291" s="265" t="s">
        <v>2097</v>
      </c>
      <c r="D291" s="255"/>
      <c r="E291" s="256">
        <v>17.84</v>
      </c>
      <c r="F291" s="220"/>
      <c r="G291" s="220"/>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356</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32">
        <v>45</v>
      </c>
      <c r="B292" s="233" t="s">
        <v>2098</v>
      </c>
      <c r="C292" s="250" t="s">
        <v>2099</v>
      </c>
      <c r="D292" s="234" t="s">
        <v>372</v>
      </c>
      <c r="E292" s="235">
        <v>87.126000000000005</v>
      </c>
      <c r="F292" s="236"/>
      <c r="G292" s="237">
        <f>ROUND(E292*F292,2)</f>
        <v>0</v>
      </c>
      <c r="H292" s="236"/>
      <c r="I292" s="237">
        <f>ROUND(E292*H292,2)</f>
        <v>0</v>
      </c>
      <c r="J292" s="236"/>
      <c r="K292" s="237">
        <f>ROUND(E292*J292,2)</f>
        <v>0</v>
      </c>
      <c r="L292" s="237">
        <v>21</v>
      </c>
      <c r="M292" s="237">
        <f>G292*(1+L292/100)</f>
        <v>0</v>
      </c>
      <c r="N292" s="235">
        <v>6.3000000000000003E-4</v>
      </c>
      <c r="O292" s="235">
        <f>ROUND(E292*N292,2)</f>
        <v>0.05</v>
      </c>
      <c r="P292" s="235">
        <v>0</v>
      </c>
      <c r="Q292" s="235">
        <f>ROUND(E292*P292,2)</f>
        <v>0</v>
      </c>
      <c r="R292" s="237"/>
      <c r="S292" s="237" t="s">
        <v>313</v>
      </c>
      <c r="T292" s="238" t="s">
        <v>303</v>
      </c>
      <c r="U292" s="220">
        <v>0</v>
      </c>
      <c r="V292" s="220">
        <f>ROUND(E292*U292,2)</f>
        <v>0</v>
      </c>
      <c r="W292" s="220"/>
      <c r="X292" s="220" t="s">
        <v>314</v>
      </c>
      <c r="Y292" s="220" t="s">
        <v>305</v>
      </c>
      <c r="Z292" s="210"/>
      <c r="AA292" s="210"/>
      <c r="AB292" s="210"/>
      <c r="AC292" s="210"/>
      <c r="AD292" s="210"/>
      <c r="AE292" s="210"/>
      <c r="AF292" s="210"/>
      <c r="AG292" s="210" t="s">
        <v>315</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2" x14ac:dyDescent="0.2">
      <c r="A293" s="217"/>
      <c r="B293" s="218"/>
      <c r="C293" s="265" t="s">
        <v>2100</v>
      </c>
      <c r="D293" s="255"/>
      <c r="E293" s="256">
        <v>84.71</v>
      </c>
      <c r="F293" s="220"/>
      <c r="G293" s="220"/>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356</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65" t="s">
        <v>2101</v>
      </c>
      <c r="D294" s="255"/>
      <c r="E294" s="256">
        <v>2.42</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356</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2">
        <v>46</v>
      </c>
      <c r="B295" s="233" t="s">
        <v>2102</v>
      </c>
      <c r="C295" s="250" t="s">
        <v>2103</v>
      </c>
      <c r="D295" s="234" t="s">
        <v>450</v>
      </c>
      <c r="E295" s="235">
        <v>25</v>
      </c>
      <c r="F295" s="236"/>
      <c r="G295" s="237">
        <f>ROUND(E295*F295,2)</f>
        <v>0</v>
      </c>
      <c r="H295" s="236"/>
      <c r="I295" s="237">
        <f>ROUND(E295*H295,2)</f>
        <v>0</v>
      </c>
      <c r="J295" s="236"/>
      <c r="K295" s="237">
        <f>ROUND(E295*J295,2)</f>
        <v>0</v>
      </c>
      <c r="L295" s="237">
        <v>21</v>
      </c>
      <c r="M295" s="237">
        <f>G295*(1+L295/100)</f>
        <v>0</v>
      </c>
      <c r="N295" s="235">
        <v>9.5E-4</v>
      </c>
      <c r="O295" s="235">
        <f>ROUND(E295*N295,2)</f>
        <v>0.02</v>
      </c>
      <c r="P295" s="235">
        <v>0</v>
      </c>
      <c r="Q295" s="235">
        <f>ROUND(E295*P295,2)</f>
        <v>0</v>
      </c>
      <c r="R295" s="237" t="s">
        <v>2066</v>
      </c>
      <c r="S295" s="237" t="s">
        <v>302</v>
      </c>
      <c r="T295" s="238" t="s">
        <v>354</v>
      </c>
      <c r="U295" s="220">
        <v>0.1</v>
      </c>
      <c r="V295" s="220">
        <f>ROUND(E295*U295,2)</f>
        <v>2.5</v>
      </c>
      <c r="W295" s="220"/>
      <c r="X295" s="220" t="s">
        <v>314</v>
      </c>
      <c r="Y295" s="220" t="s">
        <v>305</v>
      </c>
      <c r="Z295" s="210"/>
      <c r="AA295" s="210"/>
      <c r="AB295" s="210"/>
      <c r="AC295" s="210"/>
      <c r="AD295" s="210"/>
      <c r="AE295" s="210"/>
      <c r="AF295" s="210"/>
      <c r="AG295" s="210" t="s">
        <v>315</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
      <c r="A296" s="217"/>
      <c r="B296" s="218"/>
      <c r="C296" s="265" t="s">
        <v>2104</v>
      </c>
      <c r="D296" s="255"/>
      <c r="E296" s="256">
        <v>25</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356</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32">
        <v>47</v>
      </c>
      <c r="B297" s="233" t="s">
        <v>2105</v>
      </c>
      <c r="C297" s="250" t="s">
        <v>2106</v>
      </c>
      <c r="D297" s="234" t="s">
        <v>450</v>
      </c>
      <c r="E297" s="235">
        <v>172.411</v>
      </c>
      <c r="F297" s="236"/>
      <c r="G297" s="237">
        <f>ROUND(E297*F297,2)</f>
        <v>0</v>
      </c>
      <c r="H297" s="236"/>
      <c r="I297" s="237">
        <f>ROUND(E297*H297,2)</f>
        <v>0</v>
      </c>
      <c r="J297" s="236"/>
      <c r="K297" s="237">
        <f>ROUND(E297*J297,2)</f>
        <v>0</v>
      </c>
      <c r="L297" s="237">
        <v>21</v>
      </c>
      <c r="M297" s="237">
        <f>G297*(1+L297/100)</f>
        <v>0</v>
      </c>
      <c r="N297" s="235">
        <v>1.0499999999999999E-3</v>
      </c>
      <c r="O297" s="235">
        <f>ROUND(E297*N297,2)</f>
        <v>0.18</v>
      </c>
      <c r="P297" s="235">
        <v>0</v>
      </c>
      <c r="Q297" s="235">
        <f>ROUND(E297*P297,2)</f>
        <v>0</v>
      </c>
      <c r="R297" s="237" t="s">
        <v>2066</v>
      </c>
      <c r="S297" s="237" t="s">
        <v>302</v>
      </c>
      <c r="T297" s="238" t="s">
        <v>354</v>
      </c>
      <c r="U297" s="220">
        <v>0.16666</v>
      </c>
      <c r="V297" s="220">
        <f>ROUND(E297*U297,2)</f>
        <v>28.73</v>
      </c>
      <c r="W297" s="220"/>
      <c r="X297" s="220" t="s">
        <v>314</v>
      </c>
      <c r="Y297" s="220" t="s">
        <v>305</v>
      </c>
      <c r="Z297" s="210"/>
      <c r="AA297" s="210"/>
      <c r="AB297" s="210"/>
      <c r="AC297" s="210"/>
      <c r="AD297" s="210"/>
      <c r="AE297" s="210"/>
      <c r="AF297" s="210"/>
      <c r="AG297" s="210" t="s">
        <v>315</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2" x14ac:dyDescent="0.2">
      <c r="A298" s="217"/>
      <c r="B298" s="218"/>
      <c r="C298" s="265" t="s">
        <v>2107</v>
      </c>
      <c r="D298" s="255"/>
      <c r="E298" s="256">
        <v>89.65</v>
      </c>
      <c r="F298" s="220"/>
      <c r="G298" s="220"/>
      <c r="H298" s="220"/>
      <c r="I298" s="220"/>
      <c r="J298" s="220"/>
      <c r="K298" s="220"/>
      <c r="L298" s="220"/>
      <c r="M298" s="220"/>
      <c r="N298" s="219"/>
      <c r="O298" s="219"/>
      <c r="P298" s="219"/>
      <c r="Q298" s="219"/>
      <c r="R298" s="220"/>
      <c r="S298" s="220"/>
      <c r="T298" s="220"/>
      <c r="U298" s="220"/>
      <c r="V298" s="220"/>
      <c r="W298" s="220"/>
      <c r="X298" s="220"/>
      <c r="Y298" s="220"/>
      <c r="Z298" s="210"/>
      <c r="AA298" s="210"/>
      <c r="AB298" s="210"/>
      <c r="AC298" s="210"/>
      <c r="AD298" s="210"/>
      <c r="AE298" s="210"/>
      <c r="AF298" s="210"/>
      <c r="AG298" s="210" t="s">
        <v>356</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65" t="s">
        <v>2108</v>
      </c>
      <c r="D299" s="255"/>
      <c r="E299" s="256">
        <v>72.36</v>
      </c>
      <c r="F299" s="220"/>
      <c r="G299" s="220"/>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356</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65" t="s">
        <v>2109</v>
      </c>
      <c r="D300" s="255"/>
      <c r="E300" s="256">
        <v>5.2</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356</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65" t="s">
        <v>2110</v>
      </c>
      <c r="D301" s="255"/>
      <c r="E301" s="256">
        <v>5.2</v>
      </c>
      <c r="F301" s="220"/>
      <c r="G301" s="220"/>
      <c r="H301" s="220"/>
      <c r="I301" s="220"/>
      <c r="J301" s="220"/>
      <c r="K301" s="220"/>
      <c r="L301" s="220"/>
      <c r="M301" s="220"/>
      <c r="N301" s="219"/>
      <c r="O301" s="219"/>
      <c r="P301" s="219"/>
      <c r="Q301" s="219"/>
      <c r="R301" s="220"/>
      <c r="S301" s="220"/>
      <c r="T301" s="220"/>
      <c r="U301" s="220"/>
      <c r="V301" s="220"/>
      <c r="W301" s="220"/>
      <c r="X301" s="220"/>
      <c r="Y301" s="220"/>
      <c r="Z301" s="210"/>
      <c r="AA301" s="210"/>
      <c r="AB301" s="210"/>
      <c r="AC301" s="210"/>
      <c r="AD301" s="210"/>
      <c r="AE301" s="210"/>
      <c r="AF301" s="210"/>
      <c r="AG301" s="210" t="s">
        <v>356</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32">
        <v>48</v>
      </c>
      <c r="B302" s="233" t="s">
        <v>2111</v>
      </c>
      <c r="C302" s="250" t="s">
        <v>2112</v>
      </c>
      <c r="D302" s="234" t="s">
        <v>450</v>
      </c>
      <c r="E302" s="235">
        <v>89.2</v>
      </c>
      <c r="F302" s="236"/>
      <c r="G302" s="237">
        <f>ROUND(E302*F302,2)</f>
        <v>0</v>
      </c>
      <c r="H302" s="236"/>
      <c r="I302" s="237">
        <f>ROUND(E302*H302,2)</f>
        <v>0</v>
      </c>
      <c r="J302" s="236"/>
      <c r="K302" s="237">
        <f>ROUND(E302*J302,2)</f>
        <v>0</v>
      </c>
      <c r="L302" s="237">
        <v>21</v>
      </c>
      <c r="M302" s="237">
        <f>G302*(1+L302/100)</f>
        <v>0</v>
      </c>
      <c r="N302" s="235">
        <v>2.3269999999999999E-2</v>
      </c>
      <c r="O302" s="235">
        <f>ROUND(E302*N302,2)</f>
        <v>2.08</v>
      </c>
      <c r="P302" s="235">
        <v>0</v>
      </c>
      <c r="Q302" s="235">
        <f>ROUND(E302*P302,2)</f>
        <v>0</v>
      </c>
      <c r="R302" s="237" t="s">
        <v>2066</v>
      </c>
      <c r="S302" s="237" t="s">
        <v>302</v>
      </c>
      <c r="T302" s="238" t="s">
        <v>354</v>
      </c>
      <c r="U302" s="220">
        <v>5.05</v>
      </c>
      <c r="V302" s="220">
        <f>ROUND(E302*U302,2)</f>
        <v>450.46</v>
      </c>
      <c r="W302" s="220"/>
      <c r="X302" s="220" t="s">
        <v>314</v>
      </c>
      <c r="Y302" s="220" t="s">
        <v>305</v>
      </c>
      <c r="Z302" s="210"/>
      <c r="AA302" s="210"/>
      <c r="AB302" s="210"/>
      <c r="AC302" s="210"/>
      <c r="AD302" s="210"/>
      <c r="AE302" s="210"/>
      <c r="AF302" s="210"/>
      <c r="AG302" s="210" t="s">
        <v>315</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66" t="s">
        <v>2113</v>
      </c>
      <c r="D303" s="263"/>
      <c r="E303" s="263"/>
      <c r="F303" s="263"/>
      <c r="G303" s="263"/>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374</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2" x14ac:dyDescent="0.2">
      <c r="A304" s="217"/>
      <c r="B304" s="218"/>
      <c r="C304" s="265" t="s">
        <v>2114</v>
      </c>
      <c r="D304" s="255"/>
      <c r="E304" s="256">
        <v>89.2</v>
      </c>
      <c r="F304" s="220"/>
      <c r="G304" s="220"/>
      <c r="H304" s="220"/>
      <c r="I304" s="220"/>
      <c r="J304" s="220"/>
      <c r="K304" s="220"/>
      <c r="L304" s="220"/>
      <c r="M304" s="220"/>
      <c r="N304" s="219"/>
      <c r="O304" s="219"/>
      <c r="P304" s="219"/>
      <c r="Q304" s="219"/>
      <c r="R304" s="220"/>
      <c r="S304" s="220"/>
      <c r="T304" s="220"/>
      <c r="U304" s="220"/>
      <c r="V304" s="220"/>
      <c r="W304" s="220"/>
      <c r="X304" s="220"/>
      <c r="Y304" s="220"/>
      <c r="Z304" s="210"/>
      <c r="AA304" s="210"/>
      <c r="AB304" s="210"/>
      <c r="AC304" s="210"/>
      <c r="AD304" s="210"/>
      <c r="AE304" s="210"/>
      <c r="AF304" s="210"/>
      <c r="AG304" s="210" t="s">
        <v>356</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ht="22.5" outlineLevel="1" x14ac:dyDescent="0.2">
      <c r="A305" s="232">
        <v>49</v>
      </c>
      <c r="B305" s="233" t="s">
        <v>2115</v>
      </c>
      <c r="C305" s="250" t="s">
        <v>2116</v>
      </c>
      <c r="D305" s="234" t="s">
        <v>450</v>
      </c>
      <c r="E305" s="235">
        <v>3.2</v>
      </c>
      <c r="F305" s="236"/>
      <c r="G305" s="237">
        <f>ROUND(E305*F305,2)</f>
        <v>0</v>
      </c>
      <c r="H305" s="236"/>
      <c r="I305" s="237">
        <f>ROUND(E305*H305,2)</f>
        <v>0</v>
      </c>
      <c r="J305" s="236"/>
      <c r="K305" s="237">
        <f>ROUND(E305*J305,2)</f>
        <v>0</v>
      </c>
      <c r="L305" s="237">
        <v>21</v>
      </c>
      <c r="M305" s="237">
        <f>G305*(1+L305/100)</f>
        <v>0</v>
      </c>
      <c r="N305" s="235">
        <v>3.1260000000000003E-2</v>
      </c>
      <c r="O305" s="235">
        <f>ROUND(E305*N305,2)</f>
        <v>0.1</v>
      </c>
      <c r="P305" s="235">
        <v>0</v>
      </c>
      <c r="Q305" s="235">
        <f>ROUND(E305*P305,2)</f>
        <v>0</v>
      </c>
      <c r="R305" s="237" t="s">
        <v>2066</v>
      </c>
      <c r="S305" s="237" t="s">
        <v>302</v>
      </c>
      <c r="T305" s="238" t="s">
        <v>354</v>
      </c>
      <c r="U305" s="220">
        <v>6.0679999999999996</v>
      </c>
      <c r="V305" s="220">
        <f>ROUND(E305*U305,2)</f>
        <v>19.420000000000002</v>
      </c>
      <c r="W305" s="220"/>
      <c r="X305" s="220" t="s">
        <v>314</v>
      </c>
      <c r="Y305" s="220" t="s">
        <v>305</v>
      </c>
      <c r="Z305" s="210"/>
      <c r="AA305" s="210"/>
      <c r="AB305" s="210"/>
      <c r="AC305" s="210"/>
      <c r="AD305" s="210"/>
      <c r="AE305" s="210"/>
      <c r="AF305" s="210"/>
      <c r="AG305" s="210" t="s">
        <v>315</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
      <c r="A306" s="217"/>
      <c r="B306" s="218"/>
      <c r="C306" s="266" t="s">
        <v>2113</v>
      </c>
      <c r="D306" s="263"/>
      <c r="E306" s="263"/>
      <c r="F306" s="263"/>
      <c r="G306" s="263"/>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374</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2" x14ac:dyDescent="0.2">
      <c r="A307" s="217"/>
      <c r="B307" s="218"/>
      <c r="C307" s="265" t="s">
        <v>2117</v>
      </c>
      <c r="D307" s="255"/>
      <c r="E307" s="256">
        <v>3.2</v>
      </c>
      <c r="F307" s="220"/>
      <c r="G307" s="220"/>
      <c r="H307" s="220"/>
      <c r="I307" s="220"/>
      <c r="J307" s="220"/>
      <c r="K307" s="220"/>
      <c r="L307" s="220"/>
      <c r="M307" s="220"/>
      <c r="N307" s="219"/>
      <c r="O307" s="219"/>
      <c r="P307" s="219"/>
      <c r="Q307" s="219"/>
      <c r="R307" s="220"/>
      <c r="S307" s="220"/>
      <c r="T307" s="220"/>
      <c r="U307" s="220"/>
      <c r="V307" s="220"/>
      <c r="W307" s="220"/>
      <c r="X307" s="220"/>
      <c r="Y307" s="220"/>
      <c r="Z307" s="210"/>
      <c r="AA307" s="210"/>
      <c r="AB307" s="210"/>
      <c r="AC307" s="210"/>
      <c r="AD307" s="210"/>
      <c r="AE307" s="210"/>
      <c r="AF307" s="210"/>
      <c r="AG307" s="210" t="s">
        <v>356</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32">
        <v>50</v>
      </c>
      <c r="B308" s="233" t="s">
        <v>2118</v>
      </c>
      <c r="C308" s="250" t="s">
        <v>2119</v>
      </c>
      <c r="D308" s="234" t="s">
        <v>450</v>
      </c>
      <c r="E308" s="235">
        <v>184.86</v>
      </c>
      <c r="F308" s="236"/>
      <c r="G308" s="237">
        <f>ROUND(E308*F308,2)</f>
        <v>0</v>
      </c>
      <c r="H308" s="236"/>
      <c r="I308" s="237">
        <f>ROUND(E308*H308,2)</f>
        <v>0</v>
      </c>
      <c r="J308" s="236"/>
      <c r="K308" s="237">
        <f>ROUND(E308*J308,2)</f>
        <v>0</v>
      </c>
      <c r="L308" s="237">
        <v>21</v>
      </c>
      <c r="M308" s="237">
        <f>G308*(1+L308/100)</f>
        <v>0</v>
      </c>
      <c r="N308" s="235">
        <v>1.668E-2</v>
      </c>
      <c r="O308" s="235">
        <f>ROUND(E308*N308,2)</f>
        <v>3.08</v>
      </c>
      <c r="P308" s="235">
        <v>0</v>
      </c>
      <c r="Q308" s="235">
        <f>ROUND(E308*P308,2)</f>
        <v>0</v>
      </c>
      <c r="R308" s="237" t="s">
        <v>2066</v>
      </c>
      <c r="S308" s="237" t="s">
        <v>302</v>
      </c>
      <c r="T308" s="238" t="s">
        <v>354</v>
      </c>
      <c r="U308" s="220">
        <v>0.70499999999999996</v>
      </c>
      <c r="V308" s="220">
        <f>ROUND(E308*U308,2)</f>
        <v>130.33000000000001</v>
      </c>
      <c r="W308" s="220"/>
      <c r="X308" s="220" t="s">
        <v>314</v>
      </c>
      <c r="Y308" s="220" t="s">
        <v>305</v>
      </c>
      <c r="Z308" s="210"/>
      <c r="AA308" s="210"/>
      <c r="AB308" s="210"/>
      <c r="AC308" s="210"/>
      <c r="AD308" s="210"/>
      <c r="AE308" s="210"/>
      <c r="AF308" s="210"/>
      <c r="AG308" s="210" t="s">
        <v>315</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2" x14ac:dyDescent="0.2">
      <c r="A309" s="217"/>
      <c r="B309" s="218"/>
      <c r="C309" s="265" t="s">
        <v>2120</v>
      </c>
      <c r="D309" s="255"/>
      <c r="E309" s="256">
        <v>184.86</v>
      </c>
      <c r="F309" s="220"/>
      <c r="G309" s="220"/>
      <c r="H309" s="220"/>
      <c r="I309" s="220"/>
      <c r="J309" s="220"/>
      <c r="K309" s="220"/>
      <c r="L309" s="220"/>
      <c r="M309" s="220"/>
      <c r="N309" s="219"/>
      <c r="O309" s="219"/>
      <c r="P309" s="219"/>
      <c r="Q309" s="219"/>
      <c r="R309" s="220"/>
      <c r="S309" s="220"/>
      <c r="T309" s="220"/>
      <c r="U309" s="220"/>
      <c r="V309" s="220"/>
      <c r="W309" s="220"/>
      <c r="X309" s="220"/>
      <c r="Y309" s="220"/>
      <c r="Z309" s="210"/>
      <c r="AA309" s="210"/>
      <c r="AB309" s="210"/>
      <c r="AC309" s="210"/>
      <c r="AD309" s="210"/>
      <c r="AE309" s="210"/>
      <c r="AF309" s="210"/>
      <c r="AG309" s="210" t="s">
        <v>356</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ht="22.5" outlineLevel="1" x14ac:dyDescent="0.2">
      <c r="A310" s="232">
        <v>51</v>
      </c>
      <c r="B310" s="233" t="s">
        <v>2121</v>
      </c>
      <c r="C310" s="250" t="s">
        <v>2122</v>
      </c>
      <c r="D310" s="234" t="s">
        <v>320</v>
      </c>
      <c r="E310" s="235">
        <v>16</v>
      </c>
      <c r="F310" s="236"/>
      <c r="G310" s="237">
        <f>ROUND(E310*F310,2)</f>
        <v>0</v>
      </c>
      <c r="H310" s="236"/>
      <c r="I310" s="237">
        <f>ROUND(E310*H310,2)</f>
        <v>0</v>
      </c>
      <c r="J310" s="236"/>
      <c r="K310" s="237">
        <f>ROUND(E310*J310,2)</f>
        <v>0</v>
      </c>
      <c r="L310" s="237">
        <v>21</v>
      </c>
      <c r="M310" s="237">
        <f>G310*(1+L310/100)</f>
        <v>0</v>
      </c>
      <c r="N310" s="235">
        <v>8.0000000000000007E-5</v>
      </c>
      <c r="O310" s="235">
        <f>ROUND(E310*N310,2)</f>
        <v>0</v>
      </c>
      <c r="P310" s="235">
        <v>0</v>
      </c>
      <c r="Q310" s="235">
        <f>ROUND(E310*P310,2)</f>
        <v>0</v>
      </c>
      <c r="R310" s="237"/>
      <c r="S310" s="237" t="s">
        <v>313</v>
      </c>
      <c r="T310" s="238" t="s">
        <v>303</v>
      </c>
      <c r="U310" s="220">
        <v>0</v>
      </c>
      <c r="V310" s="220">
        <f>ROUND(E310*U310,2)</f>
        <v>0</v>
      </c>
      <c r="W310" s="220"/>
      <c r="X310" s="220" t="s">
        <v>314</v>
      </c>
      <c r="Y310" s="220" t="s">
        <v>305</v>
      </c>
      <c r="Z310" s="210"/>
      <c r="AA310" s="210"/>
      <c r="AB310" s="210"/>
      <c r="AC310" s="210"/>
      <c r="AD310" s="210"/>
      <c r="AE310" s="210"/>
      <c r="AF310" s="210"/>
      <c r="AG310" s="210" t="s">
        <v>315</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2" x14ac:dyDescent="0.2">
      <c r="A311" s="217"/>
      <c r="B311" s="218"/>
      <c r="C311" s="251" t="s">
        <v>2123</v>
      </c>
      <c r="D311" s="247"/>
      <c r="E311" s="247"/>
      <c r="F311" s="247"/>
      <c r="G311" s="247"/>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317</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46" t="str">
        <f>C311</f>
        <v>Položka je určena pro osazování drobných předmětů jinde neuvedených, se zajištěním polohy k bednění či k výztuži před zabetonováním,</v>
      </c>
      <c r="BB311" s="210"/>
      <c r="BC311" s="210"/>
      <c r="BD311" s="210"/>
      <c r="BE311" s="210"/>
      <c r="BF311" s="210"/>
      <c r="BG311" s="210"/>
      <c r="BH311" s="210"/>
    </row>
    <row r="312" spans="1:60" outlineLevel="3" x14ac:dyDescent="0.2">
      <c r="A312" s="217"/>
      <c r="B312" s="218"/>
      <c r="C312" s="270" t="s">
        <v>2124</v>
      </c>
      <c r="D312" s="264"/>
      <c r="E312" s="264"/>
      <c r="F312" s="264"/>
      <c r="G312" s="264"/>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317</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46" t="str">
        <f>C312</f>
        <v>např.na sloupky, aby nebylo nutné otvory vyvrtávat, případně dát položku pro dodatečné vyvrtání otvorů…</v>
      </c>
      <c r="BB312" s="210"/>
      <c r="BC312" s="210"/>
      <c r="BD312" s="210"/>
      <c r="BE312" s="210"/>
      <c r="BF312" s="210"/>
      <c r="BG312" s="210"/>
      <c r="BH312" s="210"/>
    </row>
    <row r="313" spans="1:60" outlineLevel="2" x14ac:dyDescent="0.2">
      <c r="A313" s="217"/>
      <c r="B313" s="218"/>
      <c r="C313" s="265" t="s">
        <v>2125</v>
      </c>
      <c r="D313" s="255"/>
      <c r="E313" s="256">
        <v>16</v>
      </c>
      <c r="F313" s="220"/>
      <c r="G313" s="220"/>
      <c r="H313" s="220"/>
      <c r="I313" s="220"/>
      <c r="J313" s="220"/>
      <c r="K313" s="220"/>
      <c r="L313" s="220"/>
      <c r="M313" s="220"/>
      <c r="N313" s="219"/>
      <c r="O313" s="219"/>
      <c r="P313" s="219"/>
      <c r="Q313" s="219"/>
      <c r="R313" s="220"/>
      <c r="S313" s="220"/>
      <c r="T313" s="220"/>
      <c r="U313" s="220"/>
      <c r="V313" s="220"/>
      <c r="W313" s="220"/>
      <c r="X313" s="220"/>
      <c r="Y313" s="220"/>
      <c r="Z313" s="210"/>
      <c r="AA313" s="210"/>
      <c r="AB313" s="210"/>
      <c r="AC313" s="210"/>
      <c r="AD313" s="210"/>
      <c r="AE313" s="210"/>
      <c r="AF313" s="210"/>
      <c r="AG313" s="210" t="s">
        <v>356</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ht="22.5" outlineLevel="1" x14ac:dyDescent="0.2">
      <c r="A314" s="232">
        <v>52</v>
      </c>
      <c r="B314" s="233" t="s">
        <v>2126</v>
      </c>
      <c r="C314" s="250" t="s">
        <v>2127</v>
      </c>
      <c r="D314" s="234" t="s">
        <v>537</v>
      </c>
      <c r="E314" s="235">
        <v>183.41200000000001</v>
      </c>
      <c r="F314" s="236"/>
      <c r="G314" s="237">
        <f>ROUND(E314*F314,2)</f>
        <v>0</v>
      </c>
      <c r="H314" s="236"/>
      <c r="I314" s="237">
        <f>ROUND(E314*H314,2)</f>
        <v>0</v>
      </c>
      <c r="J314" s="236"/>
      <c r="K314" s="237">
        <f>ROUND(E314*J314,2)</f>
        <v>0</v>
      </c>
      <c r="L314" s="237">
        <v>21</v>
      </c>
      <c r="M314" s="237">
        <f>G314*(1+L314/100)</f>
        <v>0</v>
      </c>
      <c r="N314" s="235">
        <v>3.9399999999999999E-3</v>
      </c>
      <c r="O314" s="235">
        <f>ROUND(E314*N314,2)</f>
        <v>0.72</v>
      </c>
      <c r="P314" s="235">
        <v>0</v>
      </c>
      <c r="Q314" s="235">
        <f>ROUND(E314*P314,2)</f>
        <v>0</v>
      </c>
      <c r="R314" s="237"/>
      <c r="S314" s="237" t="s">
        <v>313</v>
      </c>
      <c r="T314" s="238" t="s">
        <v>303</v>
      </c>
      <c r="U314" s="220">
        <v>0</v>
      </c>
      <c r="V314" s="220">
        <f>ROUND(E314*U314,2)</f>
        <v>0</v>
      </c>
      <c r="W314" s="220"/>
      <c r="X314" s="220" t="s">
        <v>314</v>
      </c>
      <c r="Y314" s="220" t="s">
        <v>305</v>
      </c>
      <c r="Z314" s="210"/>
      <c r="AA314" s="210"/>
      <c r="AB314" s="210"/>
      <c r="AC314" s="210"/>
      <c r="AD314" s="210"/>
      <c r="AE314" s="210"/>
      <c r="AF314" s="210"/>
      <c r="AG314" s="210" t="s">
        <v>642</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
      <c r="A315" s="217"/>
      <c r="B315" s="218"/>
      <c r="C315" s="265" t="s">
        <v>2128</v>
      </c>
      <c r="D315" s="255"/>
      <c r="E315" s="256">
        <v>183.41</v>
      </c>
      <c r="F315" s="220"/>
      <c r="G315" s="220"/>
      <c r="H315" s="220"/>
      <c r="I315" s="220"/>
      <c r="J315" s="220"/>
      <c r="K315" s="220"/>
      <c r="L315" s="220"/>
      <c r="M315" s="220"/>
      <c r="N315" s="219"/>
      <c r="O315" s="219"/>
      <c r="P315" s="219"/>
      <c r="Q315" s="219"/>
      <c r="R315" s="220"/>
      <c r="S315" s="220"/>
      <c r="T315" s="220"/>
      <c r="U315" s="220"/>
      <c r="V315" s="220"/>
      <c r="W315" s="220"/>
      <c r="X315" s="220"/>
      <c r="Y315" s="220"/>
      <c r="Z315" s="210"/>
      <c r="AA315" s="210"/>
      <c r="AB315" s="210"/>
      <c r="AC315" s="210"/>
      <c r="AD315" s="210"/>
      <c r="AE315" s="210"/>
      <c r="AF315" s="210"/>
      <c r="AG315" s="210" t="s">
        <v>356</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32">
        <v>53</v>
      </c>
      <c r="B316" s="233" t="s">
        <v>2129</v>
      </c>
      <c r="C316" s="250" t="s">
        <v>2130</v>
      </c>
      <c r="D316" s="234" t="s">
        <v>372</v>
      </c>
      <c r="E316" s="235">
        <v>20.059999999999999</v>
      </c>
      <c r="F316" s="236"/>
      <c r="G316" s="237">
        <f>ROUND(E316*F316,2)</f>
        <v>0</v>
      </c>
      <c r="H316" s="236"/>
      <c r="I316" s="237">
        <f>ROUND(E316*H316,2)</f>
        <v>0</v>
      </c>
      <c r="J316" s="236"/>
      <c r="K316" s="237">
        <f>ROUND(E316*J316,2)</f>
        <v>0</v>
      </c>
      <c r="L316" s="237">
        <v>21</v>
      </c>
      <c r="M316" s="237">
        <f>G316*(1+L316/100)</f>
        <v>0</v>
      </c>
      <c r="N316" s="235">
        <v>0</v>
      </c>
      <c r="O316" s="235">
        <f>ROUND(E316*N316,2)</f>
        <v>0</v>
      </c>
      <c r="P316" s="235">
        <v>0</v>
      </c>
      <c r="Q316" s="235">
        <f>ROUND(E316*P316,2)</f>
        <v>0</v>
      </c>
      <c r="R316" s="237"/>
      <c r="S316" s="237" t="s">
        <v>313</v>
      </c>
      <c r="T316" s="238" t="s">
        <v>303</v>
      </c>
      <c r="U316" s="220">
        <v>0</v>
      </c>
      <c r="V316" s="220">
        <f>ROUND(E316*U316,2)</f>
        <v>0</v>
      </c>
      <c r="W316" s="220"/>
      <c r="X316" s="220" t="s">
        <v>314</v>
      </c>
      <c r="Y316" s="220" t="s">
        <v>305</v>
      </c>
      <c r="Z316" s="210"/>
      <c r="AA316" s="210"/>
      <c r="AB316" s="210"/>
      <c r="AC316" s="210"/>
      <c r="AD316" s="210"/>
      <c r="AE316" s="210"/>
      <c r="AF316" s="210"/>
      <c r="AG316" s="210" t="s">
        <v>642</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2" x14ac:dyDescent="0.2">
      <c r="A317" s="217"/>
      <c r="B317" s="218"/>
      <c r="C317" s="265" t="s">
        <v>2131</v>
      </c>
      <c r="D317" s="255"/>
      <c r="E317" s="256">
        <v>20.059999999999999</v>
      </c>
      <c r="F317" s="220"/>
      <c r="G317" s="220"/>
      <c r="H317" s="220"/>
      <c r="I317" s="220"/>
      <c r="J317" s="220"/>
      <c r="K317" s="220"/>
      <c r="L317" s="220"/>
      <c r="M317" s="220"/>
      <c r="N317" s="219"/>
      <c r="O317" s="219"/>
      <c r="P317" s="219"/>
      <c r="Q317" s="219"/>
      <c r="R317" s="220"/>
      <c r="S317" s="220"/>
      <c r="T317" s="220"/>
      <c r="U317" s="220"/>
      <c r="V317" s="220"/>
      <c r="W317" s="220"/>
      <c r="X317" s="220"/>
      <c r="Y317" s="220"/>
      <c r="Z317" s="210"/>
      <c r="AA317" s="210"/>
      <c r="AB317" s="210"/>
      <c r="AC317" s="210"/>
      <c r="AD317" s="210"/>
      <c r="AE317" s="210"/>
      <c r="AF317" s="210"/>
      <c r="AG317" s="210" t="s">
        <v>356</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ht="22.5" outlineLevel="1" x14ac:dyDescent="0.2">
      <c r="A318" s="232">
        <v>54</v>
      </c>
      <c r="B318" s="233" t="s">
        <v>2132</v>
      </c>
      <c r="C318" s="250" t="s">
        <v>2133</v>
      </c>
      <c r="D318" s="234" t="s">
        <v>537</v>
      </c>
      <c r="E318" s="235">
        <v>1</v>
      </c>
      <c r="F318" s="236"/>
      <c r="G318" s="237">
        <f>ROUND(E318*F318,2)</f>
        <v>0</v>
      </c>
      <c r="H318" s="236"/>
      <c r="I318" s="237">
        <f>ROUND(E318*H318,2)</f>
        <v>0</v>
      </c>
      <c r="J318" s="236"/>
      <c r="K318" s="237">
        <f>ROUND(E318*J318,2)</f>
        <v>0</v>
      </c>
      <c r="L318" s="237">
        <v>21</v>
      </c>
      <c r="M318" s="237">
        <f>G318*(1+L318/100)</f>
        <v>0</v>
      </c>
      <c r="N318" s="235">
        <v>4.4400000000000004E-3</v>
      </c>
      <c r="O318" s="235">
        <f>ROUND(E318*N318,2)</f>
        <v>0</v>
      </c>
      <c r="P318" s="235">
        <v>0</v>
      </c>
      <c r="Q318" s="235">
        <f>ROUND(E318*P318,2)</f>
        <v>0</v>
      </c>
      <c r="R318" s="237"/>
      <c r="S318" s="237" t="s">
        <v>313</v>
      </c>
      <c r="T318" s="238" t="s">
        <v>303</v>
      </c>
      <c r="U318" s="220">
        <v>0</v>
      </c>
      <c r="V318" s="220">
        <f>ROUND(E318*U318,2)</f>
        <v>0</v>
      </c>
      <c r="W318" s="220"/>
      <c r="X318" s="220" t="s">
        <v>314</v>
      </c>
      <c r="Y318" s="220" t="s">
        <v>305</v>
      </c>
      <c r="Z318" s="210"/>
      <c r="AA318" s="210"/>
      <c r="AB318" s="210"/>
      <c r="AC318" s="210"/>
      <c r="AD318" s="210"/>
      <c r="AE318" s="210"/>
      <c r="AF318" s="210"/>
      <c r="AG318" s="210" t="s">
        <v>315</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2" x14ac:dyDescent="0.2">
      <c r="A319" s="217"/>
      <c r="B319" s="218"/>
      <c r="C319" s="265" t="s">
        <v>2134</v>
      </c>
      <c r="D319" s="255"/>
      <c r="E319" s="256">
        <v>1</v>
      </c>
      <c r="F319" s="220"/>
      <c r="G319" s="220"/>
      <c r="H319" s="220"/>
      <c r="I319" s="220"/>
      <c r="J319" s="220"/>
      <c r="K319" s="220"/>
      <c r="L319" s="220"/>
      <c r="M319" s="220"/>
      <c r="N319" s="219"/>
      <c r="O319" s="219"/>
      <c r="P319" s="219"/>
      <c r="Q319" s="219"/>
      <c r="R319" s="220"/>
      <c r="S319" s="220"/>
      <c r="T319" s="220"/>
      <c r="U319" s="220"/>
      <c r="V319" s="220"/>
      <c r="W319" s="220"/>
      <c r="X319" s="220"/>
      <c r="Y319" s="220"/>
      <c r="Z319" s="210"/>
      <c r="AA319" s="210"/>
      <c r="AB319" s="210"/>
      <c r="AC319" s="210"/>
      <c r="AD319" s="210"/>
      <c r="AE319" s="210"/>
      <c r="AF319" s="210"/>
      <c r="AG319" s="210" t="s">
        <v>356</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32">
        <v>55</v>
      </c>
      <c r="B320" s="233" t="s">
        <v>2135</v>
      </c>
      <c r="C320" s="250" t="s">
        <v>2136</v>
      </c>
      <c r="D320" s="234" t="s">
        <v>537</v>
      </c>
      <c r="E320" s="235">
        <v>0.79</v>
      </c>
      <c r="F320" s="236"/>
      <c r="G320" s="237">
        <f>ROUND(E320*F320,2)</f>
        <v>0</v>
      </c>
      <c r="H320" s="236"/>
      <c r="I320" s="237">
        <f>ROUND(E320*H320,2)</f>
        <v>0</v>
      </c>
      <c r="J320" s="236"/>
      <c r="K320" s="237">
        <f>ROUND(E320*J320,2)</f>
        <v>0</v>
      </c>
      <c r="L320" s="237">
        <v>21</v>
      </c>
      <c r="M320" s="237">
        <f>G320*(1+L320/100)</f>
        <v>0</v>
      </c>
      <c r="N320" s="235">
        <v>5.4000000000000003E-3</v>
      </c>
      <c r="O320" s="235">
        <f>ROUND(E320*N320,2)</f>
        <v>0</v>
      </c>
      <c r="P320" s="235">
        <v>0</v>
      </c>
      <c r="Q320" s="235">
        <f>ROUND(E320*P320,2)</f>
        <v>0</v>
      </c>
      <c r="R320" s="237"/>
      <c r="S320" s="237" t="s">
        <v>313</v>
      </c>
      <c r="T320" s="238" t="s">
        <v>303</v>
      </c>
      <c r="U320" s="220">
        <v>0</v>
      </c>
      <c r="V320" s="220">
        <f>ROUND(E320*U320,2)</f>
        <v>0</v>
      </c>
      <c r="W320" s="220"/>
      <c r="X320" s="220" t="s">
        <v>314</v>
      </c>
      <c r="Y320" s="220" t="s">
        <v>305</v>
      </c>
      <c r="Z320" s="210"/>
      <c r="AA320" s="210"/>
      <c r="AB320" s="210"/>
      <c r="AC320" s="210"/>
      <c r="AD320" s="210"/>
      <c r="AE320" s="210"/>
      <c r="AF320" s="210"/>
      <c r="AG320" s="210" t="s">
        <v>315</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2" x14ac:dyDescent="0.2">
      <c r="A321" s="217"/>
      <c r="B321" s="218"/>
      <c r="C321" s="251" t="s">
        <v>2096</v>
      </c>
      <c r="D321" s="247"/>
      <c r="E321" s="247"/>
      <c r="F321" s="247"/>
      <c r="G321" s="247"/>
      <c r="H321" s="220"/>
      <c r="I321" s="220"/>
      <c r="J321" s="220"/>
      <c r="K321" s="220"/>
      <c r="L321" s="220"/>
      <c r="M321" s="220"/>
      <c r="N321" s="219"/>
      <c r="O321" s="219"/>
      <c r="P321" s="219"/>
      <c r="Q321" s="219"/>
      <c r="R321" s="220"/>
      <c r="S321" s="220"/>
      <c r="T321" s="220"/>
      <c r="U321" s="220"/>
      <c r="V321" s="220"/>
      <c r="W321" s="220"/>
      <c r="X321" s="220"/>
      <c r="Y321" s="220"/>
      <c r="Z321" s="210"/>
      <c r="AA321" s="210"/>
      <c r="AB321" s="210"/>
      <c r="AC321" s="210"/>
      <c r="AD321" s="210"/>
      <c r="AE321" s="210"/>
      <c r="AF321" s="210"/>
      <c r="AG321" s="210" t="s">
        <v>317</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ht="22.5" outlineLevel="1" x14ac:dyDescent="0.2">
      <c r="A322" s="232">
        <v>56</v>
      </c>
      <c r="B322" s="233" t="s">
        <v>2137</v>
      </c>
      <c r="C322" s="250" t="s">
        <v>2138</v>
      </c>
      <c r="D322" s="234" t="s">
        <v>823</v>
      </c>
      <c r="E322" s="235">
        <v>19</v>
      </c>
      <c r="F322" s="236"/>
      <c r="G322" s="237">
        <f>ROUND(E322*F322,2)</f>
        <v>0</v>
      </c>
      <c r="H322" s="236"/>
      <c r="I322" s="237">
        <f>ROUND(E322*H322,2)</f>
        <v>0</v>
      </c>
      <c r="J322" s="236"/>
      <c r="K322" s="237">
        <f>ROUND(E322*J322,2)</f>
        <v>0</v>
      </c>
      <c r="L322" s="237">
        <v>21</v>
      </c>
      <c r="M322" s="237">
        <f>G322*(1+L322/100)</f>
        <v>0</v>
      </c>
      <c r="N322" s="235">
        <v>0</v>
      </c>
      <c r="O322" s="235">
        <f>ROUND(E322*N322,2)</f>
        <v>0</v>
      </c>
      <c r="P322" s="235">
        <v>0</v>
      </c>
      <c r="Q322" s="235">
        <f>ROUND(E322*P322,2)</f>
        <v>0</v>
      </c>
      <c r="R322" s="237"/>
      <c r="S322" s="237" t="s">
        <v>313</v>
      </c>
      <c r="T322" s="238" t="s">
        <v>303</v>
      </c>
      <c r="U322" s="220">
        <v>0</v>
      </c>
      <c r="V322" s="220">
        <f>ROUND(E322*U322,2)</f>
        <v>0</v>
      </c>
      <c r="W322" s="220"/>
      <c r="X322" s="220" t="s">
        <v>314</v>
      </c>
      <c r="Y322" s="220" t="s">
        <v>305</v>
      </c>
      <c r="Z322" s="210"/>
      <c r="AA322" s="210"/>
      <c r="AB322" s="210"/>
      <c r="AC322" s="210"/>
      <c r="AD322" s="210"/>
      <c r="AE322" s="210"/>
      <c r="AF322" s="210"/>
      <c r="AG322" s="210" t="s">
        <v>315</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
      <c r="A323" s="217"/>
      <c r="B323" s="218"/>
      <c r="C323" s="265" t="s">
        <v>2139</v>
      </c>
      <c r="D323" s="255"/>
      <c r="E323" s="256">
        <v>19</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356</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ht="22.5" outlineLevel="1" x14ac:dyDescent="0.2">
      <c r="A324" s="232">
        <v>57</v>
      </c>
      <c r="B324" s="233" t="s">
        <v>2140</v>
      </c>
      <c r="C324" s="250" t="s">
        <v>2141</v>
      </c>
      <c r="D324" s="234" t="s">
        <v>823</v>
      </c>
      <c r="E324" s="235">
        <v>12</v>
      </c>
      <c r="F324" s="236"/>
      <c r="G324" s="237">
        <f>ROUND(E324*F324,2)</f>
        <v>0</v>
      </c>
      <c r="H324" s="236"/>
      <c r="I324" s="237">
        <f>ROUND(E324*H324,2)</f>
        <v>0</v>
      </c>
      <c r="J324" s="236"/>
      <c r="K324" s="237">
        <f>ROUND(E324*J324,2)</f>
        <v>0</v>
      </c>
      <c r="L324" s="237">
        <v>21</v>
      </c>
      <c r="M324" s="237">
        <f>G324*(1+L324/100)</f>
        <v>0</v>
      </c>
      <c r="N324" s="235">
        <v>0</v>
      </c>
      <c r="O324" s="235">
        <f>ROUND(E324*N324,2)</f>
        <v>0</v>
      </c>
      <c r="P324" s="235">
        <v>0</v>
      </c>
      <c r="Q324" s="235">
        <f>ROUND(E324*P324,2)</f>
        <v>0</v>
      </c>
      <c r="R324" s="237"/>
      <c r="S324" s="237" t="s">
        <v>313</v>
      </c>
      <c r="T324" s="238" t="s">
        <v>303</v>
      </c>
      <c r="U324" s="220">
        <v>0</v>
      </c>
      <c r="V324" s="220">
        <f>ROUND(E324*U324,2)</f>
        <v>0</v>
      </c>
      <c r="W324" s="220"/>
      <c r="X324" s="220" t="s">
        <v>314</v>
      </c>
      <c r="Y324" s="220" t="s">
        <v>305</v>
      </c>
      <c r="Z324" s="210"/>
      <c r="AA324" s="210"/>
      <c r="AB324" s="210"/>
      <c r="AC324" s="210"/>
      <c r="AD324" s="210"/>
      <c r="AE324" s="210"/>
      <c r="AF324" s="210"/>
      <c r="AG324" s="210" t="s">
        <v>315</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
      <c r="A325" s="217"/>
      <c r="B325" s="218"/>
      <c r="C325" s="265" t="s">
        <v>2142</v>
      </c>
      <c r="D325" s="255"/>
      <c r="E325" s="256">
        <v>12</v>
      </c>
      <c r="F325" s="220"/>
      <c r="G325" s="220"/>
      <c r="H325" s="220"/>
      <c r="I325" s="220"/>
      <c r="J325" s="220"/>
      <c r="K325" s="220"/>
      <c r="L325" s="220"/>
      <c r="M325" s="220"/>
      <c r="N325" s="219"/>
      <c r="O325" s="219"/>
      <c r="P325" s="219"/>
      <c r="Q325" s="219"/>
      <c r="R325" s="220"/>
      <c r="S325" s="220"/>
      <c r="T325" s="220"/>
      <c r="U325" s="220"/>
      <c r="V325" s="220"/>
      <c r="W325" s="220"/>
      <c r="X325" s="220"/>
      <c r="Y325" s="220"/>
      <c r="Z325" s="210"/>
      <c r="AA325" s="210"/>
      <c r="AB325" s="210"/>
      <c r="AC325" s="210"/>
      <c r="AD325" s="210"/>
      <c r="AE325" s="210"/>
      <c r="AF325" s="210"/>
      <c r="AG325" s="210" t="s">
        <v>356</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2.5" outlineLevel="1" x14ac:dyDescent="0.2">
      <c r="A326" s="232">
        <v>58</v>
      </c>
      <c r="B326" s="233" t="s">
        <v>2143</v>
      </c>
      <c r="C326" s="250" t="s">
        <v>2144</v>
      </c>
      <c r="D326" s="234" t="s">
        <v>823</v>
      </c>
      <c r="E326" s="235">
        <v>5</v>
      </c>
      <c r="F326" s="236"/>
      <c r="G326" s="237">
        <f>ROUND(E326*F326,2)</f>
        <v>0</v>
      </c>
      <c r="H326" s="236"/>
      <c r="I326" s="237">
        <f>ROUND(E326*H326,2)</f>
        <v>0</v>
      </c>
      <c r="J326" s="236"/>
      <c r="K326" s="237">
        <f>ROUND(E326*J326,2)</f>
        <v>0</v>
      </c>
      <c r="L326" s="237">
        <v>21</v>
      </c>
      <c r="M326" s="237">
        <f>G326*(1+L326/100)</f>
        <v>0</v>
      </c>
      <c r="N326" s="235">
        <v>0</v>
      </c>
      <c r="O326" s="235">
        <f>ROUND(E326*N326,2)</f>
        <v>0</v>
      </c>
      <c r="P326" s="235">
        <v>0</v>
      </c>
      <c r="Q326" s="235">
        <f>ROUND(E326*P326,2)</f>
        <v>0</v>
      </c>
      <c r="R326" s="237"/>
      <c r="S326" s="237" t="s">
        <v>313</v>
      </c>
      <c r="T326" s="238" t="s">
        <v>303</v>
      </c>
      <c r="U326" s="220">
        <v>0</v>
      </c>
      <c r="V326" s="220">
        <f>ROUND(E326*U326,2)</f>
        <v>0</v>
      </c>
      <c r="W326" s="220"/>
      <c r="X326" s="220" t="s">
        <v>314</v>
      </c>
      <c r="Y326" s="220" t="s">
        <v>305</v>
      </c>
      <c r="Z326" s="210"/>
      <c r="AA326" s="210"/>
      <c r="AB326" s="210"/>
      <c r="AC326" s="210"/>
      <c r="AD326" s="210"/>
      <c r="AE326" s="210"/>
      <c r="AF326" s="210"/>
      <c r="AG326" s="210" t="s">
        <v>315</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65" t="s">
        <v>2145</v>
      </c>
      <c r="D327" s="255"/>
      <c r="E327" s="256">
        <v>5</v>
      </c>
      <c r="F327" s="220"/>
      <c r="G327" s="220"/>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356</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ht="22.5" outlineLevel="1" x14ac:dyDescent="0.2">
      <c r="A328" s="232">
        <v>59</v>
      </c>
      <c r="B328" s="233" t="s">
        <v>2146</v>
      </c>
      <c r="C328" s="250" t="s">
        <v>2147</v>
      </c>
      <c r="D328" s="234" t="s">
        <v>823</v>
      </c>
      <c r="E328" s="235">
        <v>1</v>
      </c>
      <c r="F328" s="236"/>
      <c r="G328" s="237">
        <f>ROUND(E328*F328,2)</f>
        <v>0</v>
      </c>
      <c r="H328" s="236"/>
      <c r="I328" s="237">
        <f>ROUND(E328*H328,2)</f>
        <v>0</v>
      </c>
      <c r="J328" s="236"/>
      <c r="K328" s="237">
        <f>ROUND(E328*J328,2)</f>
        <v>0</v>
      </c>
      <c r="L328" s="237">
        <v>21</v>
      </c>
      <c r="M328" s="237">
        <f>G328*(1+L328/100)</f>
        <v>0</v>
      </c>
      <c r="N328" s="235">
        <v>0</v>
      </c>
      <c r="O328" s="235">
        <f>ROUND(E328*N328,2)</f>
        <v>0</v>
      </c>
      <c r="P328" s="235">
        <v>0</v>
      </c>
      <c r="Q328" s="235">
        <f>ROUND(E328*P328,2)</f>
        <v>0</v>
      </c>
      <c r="R328" s="237"/>
      <c r="S328" s="237" t="s">
        <v>313</v>
      </c>
      <c r="T328" s="238" t="s">
        <v>303</v>
      </c>
      <c r="U328" s="220">
        <v>0</v>
      </c>
      <c r="V328" s="220">
        <f>ROUND(E328*U328,2)</f>
        <v>0</v>
      </c>
      <c r="W328" s="220"/>
      <c r="X328" s="220" t="s">
        <v>314</v>
      </c>
      <c r="Y328" s="220" t="s">
        <v>305</v>
      </c>
      <c r="Z328" s="210"/>
      <c r="AA328" s="210"/>
      <c r="AB328" s="210"/>
      <c r="AC328" s="210"/>
      <c r="AD328" s="210"/>
      <c r="AE328" s="210"/>
      <c r="AF328" s="210"/>
      <c r="AG328" s="210" t="s">
        <v>315</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
      <c r="A329" s="217"/>
      <c r="B329" s="218"/>
      <c r="C329" s="265" t="s">
        <v>2148</v>
      </c>
      <c r="D329" s="255"/>
      <c r="E329" s="256">
        <v>1</v>
      </c>
      <c r="F329" s="220"/>
      <c r="G329" s="220"/>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356</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ht="22.5" outlineLevel="1" x14ac:dyDescent="0.2">
      <c r="A330" s="232">
        <v>60</v>
      </c>
      <c r="B330" s="233" t="s">
        <v>2149</v>
      </c>
      <c r="C330" s="250" t="s">
        <v>2150</v>
      </c>
      <c r="D330" s="234" t="s">
        <v>823</v>
      </c>
      <c r="E330" s="235">
        <v>1</v>
      </c>
      <c r="F330" s="236"/>
      <c r="G330" s="237">
        <f>ROUND(E330*F330,2)</f>
        <v>0</v>
      </c>
      <c r="H330" s="236"/>
      <c r="I330" s="237">
        <f>ROUND(E330*H330,2)</f>
        <v>0</v>
      </c>
      <c r="J330" s="236"/>
      <c r="K330" s="237">
        <f>ROUND(E330*J330,2)</f>
        <v>0</v>
      </c>
      <c r="L330" s="237">
        <v>21</v>
      </c>
      <c r="M330" s="237">
        <f>G330*(1+L330/100)</f>
        <v>0</v>
      </c>
      <c r="N330" s="235">
        <v>0</v>
      </c>
      <c r="O330" s="235">
        <f>ROUND(E330*N330,2)</f>
        <v>0</v>
      </c>
      <c r="P330" s="235">
        <v>0</v>
      </c>
      <c r="Q330" s="235">
        <f>ROUND(E330*P330,2)</f>
        <v>0</v>
      </c>
      <c r="R330" s="237"/>
      <c r="S330" s="237" t="s">
        <v>313</v>
      </c>
      <c r="T330" s="238" t="s">
        <v>303</v>
      </c>
      <c r="U330" s="220">
        <v>0</v>
      </c>
      <c r="V330" s="220">
        <f>ROUND(E330*U330,2)</f>
        <v>0</v>
      </c>
      <c r="W330" s="220"/>
      <c r="X330" s="220" t="s">
        <v>314</v>
      </c>
      <c r="Y330" s="220" t="s">
        <v>305</v>
      </c>
      <c r="Z330" s="210"/>
      <c r="AA330" s="210"/>
      <c r="AB330" s="210"/>
      <c r="AC330" s="210"/>
      <c r="AD330" s="210"/>
      <c r="AE330" s="210"/>
      <c r="AF330" s="210"/>
      <c r="AG330" s="210" t="s">
        <v>315</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2" x14ac:dyDescent="0.2">
      <c r="A331" s="217"/>
      <c r="B331" s="218"/>
      <c r="C331" s="265" t="s">
        <v>2151</v>
      </c>
      <c r="D331" s="255"/>
      <c r="E331" s="256">
        <v>1</v>
      </c>
      <c r="F331" s="220"/>
      <c r="G331" s="220"/>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356</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ht="22.5" outlineLevel="1" x14ac:dyDescent="0.2">
      <c r="A332" s="232">
        <v>61</v>
      </c>
      <c r="B332" s="233" t="s">
        <v>2152</v>
      </c>
      <c r="C332" s="250" t="s">
        <v>2153</v>
      </c>
      <c r="D332" s="234" t="s">
        <v>823</v>
      </c>
      <c r="E332" s="235">
        <v>1</v>
      </c>
      <c r="F332" s="236"/>
      <c r="G332" s="237">
        <f>ROUND(E332*F332,2)</f>
        <v>0</v>
      </c>
      <c r="H332" s="236"/>
      <c r="I332" s="237">
        <f>ROUND(E332*H332,2)</f>
        <v>0</v>
      </c>
      <c r="J332" s="236"/>
      <c r="K332" s="237">
        <f>ROUND(E332*J332,2)</f>
        <v>0</v>
      </c>
      <c r="L332" s="237">
        <v>21</v>
      </c>
      <c r="M332" s="237">
        <f>G332*(1+L332/100)</f>
        <v>0</v>
      </c>
      <c r="N332" s="235">
        <v>0</v>
      </c>
      <c r="O332" s="235">
        <f>ROUND(E332*N332,2)</f>
        <v>0</v>
      </c>
      <c r="P332" s="235">
        <v>0</v>
      </c>
      <c r="Q332" s="235">
        <f>ROUND(E332*P332,2)</f>
        <v>0</v>
      </c>
      <c r="R332" s="237"/>
      <c r="S332" s="237" t="s">
        <v>313</v>
      </c>
      <c r="T332" s="238" t="s">
        <v>303</v>
      </c>
      <c r="U332" s="220">
        <v>0</v>
      </c>
      <c r="V332" s="220">
        <f>ROUND(E332*U332,2)</f>
        <v>0</v>
      </c>
      <c r="W332" s="220"/>
      <c r="X332" s="220" t="s">
        <v>314</v>
      </c>
      <c r="Y332" s="220" t="s">
        <v>305</v>
      </c>
      <c r="Z332" s="210"/>
      <c r="AA332" s="210"/>
      <c r="AB332" s="210"/>
      <c r="AC332" s="210"/>
      <c r="AD332" s="210"/>
      <c r="AE332" s="210"/>
      <c r="AF332" s="210"/>
      <c r="AG332" s="210" t="s">
        <v>315</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2" x14ac:dyDescent="0.2">
      <c r="A333" s="217"/>
      <c r="B333" s="218"/>
      <c r="C333" s="265" t="s">
        <v>2154</v>
      </c>
      <c r="D333" s="255"/>
      <c r="E333" s="256">
        <v>1</v>
      </c>
      <c r="F333" s="220"/>
      <c r="G333" s="220"/>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356</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ht="22.5" outlineLevel="1" x14ac:dyDescent="0.2">
      <c r="A334" s="232">
        <v>62</v>
      </c>
      <c r="B334" s="233" t="s">
        <v>2155</v>
      </c>
      <c r="C334" s="250" t="s">
        <v>2156</v>
      </c>
      <c r="D334" s="234" t="s">
        <v>823</v>
      </c>
      <c r="E334" s="235">
        <v>1</v>
      </c>
      <c r="F334" s="236"/>
      <c r="G334" s="237">
        <f>ROUND(E334*F334,2)</f>
        <v>0</v>
      </c>
      <c r="H334" s="236"/>
      <c r="I334" s="237">
        <f>ROUND(E334*H334,2)</f>
        <v>0</v>
      </c>
      <c r="J334" s="236"/>
      <c r="K334" s="237">
        <f>ROUND(E334*J334,2)</f>
        <v>0</v>
      </c>
      <c r="L334" s="237">
        <v>21</v>
      </c>
      <c r="M334" s="237">
        <f>G334*(1+L334/100)</f>
        <v>0</v>
      </c>
      <c r="N334" s="235">
        <v>0</v>
      </c>
      <c r="O334" s="235">
        <f>ROUND(E334*N334,2)</f>
        <v>0</v>
      </c>
      <c r="P334" s="235">
        <v>0</v>
      </c>
      <c r="Q334" s="235">
        <f>ROUND(E334*P334,2)</f>
        <v>0</v>
      </c>
      <c r="R334" s="237"/>
      <c r="S334" s="237" t="s">
        <v>313</v>
      </c>
      <c r="T334" s="238" t="s">
        <v>303</v>
      </c>
      <c r="U334" s="220">
        <v>0</v>
      </c>
      <c r="V334" s="220">
        <f>ROUND(E334*U334,2)</f>
        <v>0</v>
      </c>
      <c r="W334" s="220"/>
      <c r="X334" s="220" t="s">
        <v>314</v>
      </c>
      <c r="Y334" s="220" t="s">
        <v>305</v>
      </c>
      <c r="Z334" s="210"/>
      <c r="AA334" s="210"/>
      <c r="AB334" s="210"/>
      <c r="AC334" s="210"/>
      <c r="AD334" s="210"/>
      <c r="AE334" s="210"/>
      <c r="AF334" s="210"/>
      <c r="AG334" s="210" t="s">
        <v>315</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
      <c r="A335" s="217"/>
      <c r="B335" s="218"/>
      <c r="C335" s="265" t="s">
        <v>2157</v>
      </c>
      <c r="D335" s="255"/>
      <c r="E335" s="256">
        <v>1</v>
      </c>
      <c r="F335" s="220"/>
      <c r="G335" s="220"/>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356</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ht="22.5" outlineLevel="1" x14ac:dyDescent="0.2">
      <c r="A336" s="232">
        <v>63</v>
      </c>
      <c r="B336" s="233" t="s">
        <v>2158</v>
      </c>
      <c r="C336" s="250" t="s">
        <v>2159</v>
      </c>
      <c r="D336" s="234" t="s">
        <v>823</v>
      </c>
      <c r="E336" s="235">
        <v>4</v>
      </c>
      <c r="F336" s="236"/>
      <c r="G336" s="237">
        <f>ROUND(E336*F336,2)</f>
        <v>0</v>
      </c>
      <c r="H336" s="236"/>
      <c r="I336" s="237">
        <f>ROUND(E336*H336,2)</f>
        <v>0</v>
      </c>
      <c r="J336" s="236"/>
      <c r="K336" s="237">
        <f>ROUND(E336*J336,2)</f>
        <v>0</v>
      </c>
      <c r="L336" s="237">
        <v>21</v>
      </c>
      <c r="M336" s="237">
        <f>G336*(1+L336/100)</f>
        <v>0</v>
      </c>
      <c r="N336" s="235">
        <v>0</v>
      </c>
      <c r="O336" s="235">
        <f>ROUND(E336*N336,2)</f>
        <v>0</v>
      </c>
      <c r="P336" s="235">
        <v>0</v>
      </c>
      <c r="Q336" s="235">
        <f>ROUND(E336*P336,2)</f>
        <v>0</v>
      </c>
      <c r="R336" s="237"/>
      <c r="S336" s="237" t="s">
        <v>313</v>
      </c>
      <c r="T336" s="238" t="s">
        <v>303</v>
      </c>
      <c r="U336" s="220">
        <v>0</v>
      </c>
      <c r="V336" s="220">
        <f>ROUND(E336*U336,2)</f>
        <v>0</v>
      </c>
      <c r="W336" s="220"/>
      <c r="X336" s="220" t="s">
        <v>314</v>
      </c>
      <c r="Y336" s="220" t="s">
        <v>305</v>
      </c>
      <c r="Z336" s="210"/>
      <c r="AA336" s="210"/>
      <c r="AB336" s="210"/>
      <c r="AC336" s="210"/>
      <c r="AD336" s="210"/>
      <c r="AE336" s="210"/>
      <c r="AF336" s="210"/>
      <c r="AG336" s="210" t="s">
        <v>315</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2" x14ac:dyDescent="0.2">
      <c r="A337" s="217"/>
      <c r="B337" s="218"/>
      <c r="C337" s="265" t="s">
        <v>2160</v>
      </c>
      <c r="D337" s="255"/>
      <c r="E337" s="256">
        <v>4</v>
      </c>
      <c r="F337" s="220"/>
      <c r="G337" s="220"/>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356</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ht="22.5" outlineLevel="1" x14ac:dyDescent="0.2">
      <c r="A338" s="232">
        <v>64</v>
      </c>
      <c r="B338" s="233" t="s">
        <v>2161</v>
      </c>
      <c r="C338" s="250" t="s">
        <v>2162</v>
      </c>
      <c r="D338" s="234" t="s">
        <v>320</v>
      </c>
      <c r="E338" s="235">
        <v>49</v>
      </c>
      <c r="F338" s="236"/>
      <c r="G338" s="237">
        <f>ROUND(E338*F338,2)</f>
        <v>0</v>
      </c>
      <c r="H338" s="236"/>
      <c r="I338" s="237">
        <f>ROUND(E338*H338,2)</f>
        <v>0</v>
      </c>
      <c r="J338" s="236"/>
      <c r="K338" s="237">
        <f>ROUND(E338*J338,2)</f>
        <v>0</v>
      </c>
      <c r="L338" s="237">
        <v>21</v>
      </c>
      <c r="M338" s="237">
        <f>G338*(1+L338/100)</f>
        <v>0</v>
      </c>
      <c r="N338" s="235">
        <v>4.28E-3</v>
      </c>
      <c r="O338" s="235">
        <f>ROUND(E338*N338,2)</f>
        <v>0.21</v>
      </c>
      <c r="P338" s="235">
        <v>0</v>
      </c>
      <c r="Q338" s="235">
        <f>ROUND(E338*P338,2)</f>
        <v>0</v>
      </c>
      <c r="R338" s="237" t="s">
        <v>652</v>
      </c>
      <c r="S338" s="237" t="s">
        <v>302</v>
      </c>
      <c r="T338" s="238" t="s">
        <v>354</v>
      </c>
      <c r="U338" s="220">
        <v>0</v>
      </c>
      <c r="V338" s="220">
        <f>ROUND(E338*U338,2)</f>
        <v>0</v>
      </c>
      <c r="W338" s="220"/>
      <c r="X338" s="220" t="s">
        <v>653</v>
      </c>
      <c r="Y338" s="220" t="s">
        <v>305</v>
      </c>
      <c r="Z338" s="210"/>
      <c r="AA338" s="210"/>
      <c r="AB338" s="210"/>
      <c r="AC338" s="210"/>
      <c r="AD338" s="210"/>
      <c r="AE338" s="210"/>
      <c r="AF338" s="210"/>
      <c r="AG338" s="210" t="s">
        <v>654</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2" x14ac:dyDescent="0.2">
      <c r="A339" s="217"/>
      <c r="B339" s="218"/>
      <c r="C339" s="265" t="s">
        <v>2163</v>
      </c>
      <c r="D339" s="255"/>
      <c r="E339" s="256">
        <v>49</v>
      </c>
      <c r="F339" s="220"/>
      <c r="G339" s="220"/>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356</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
      <c r="A340" s="232">
        <v>65</v>
      </c>
      <c r="B340" s="233" t="s">
        <v>1083</v>
      </c>
      <c r="C340" s="250" t="s">
        <v>1084</v>
      </c>
      <c r="D340" s="234" t="s">
        <v>372</v>
      </c>
      <c r="E340" s="235">
        <v>22.065999999999999</v>
      </c>
      <c r="F340" s="236"/>
      <c r="G340" s="237">
        <f>ROUND(E340*F340,2)</f>
        <v>0</v>
      </c>
      <c r="H340" s="236"/>
      <c r="I340" s="237">
        <f>ROUND(E340*H340,2)</f>
        <v>0</v>
      </c>
      <c r="J340" s="236"/>
      <c r="K340" s="237">
        <f>ROUND(E340*J340,2)</f>
        <v>0</v>
      </c>
      <c r="L340" s="237">
        <v>21</v>
      </c>
      <c r="M340" s="237">
        <f>G340*(1+L340/100)</f>
        <v>0</v>
      </c>
      <c r="N340" s="235">
        <v>1.4800000000000001E-2</v>
      </c>
      <c r="O340" s="235">
        <f>ROUND(E340*N340,2)</f>
        <v>0.33</v>
      </c>
      <c r="P340" s="235">
        <v>0</v>
      </c>
      <c r="Q340" s="235">
        <f>ROUND(E340*P340,2)</f>
        <v>0</v>
      </c>
      <c r="R340" s="237" t="s">
        <v>652</v>
      </c>
      <c r="S340" s="237" t="s">
        <v>302</v>
      </c>
      <c r="T340" s="238" t="s">
        <v>354</v>
      </c>
      <c r="U340" s="220">
        <v>0</v>
      </c>
      <c r="V340" s="220">
        <f>ROUND(E340*U340,2)</f>
        <v>0</v>
      </c>
      <c r="W340" s="220"/>
      <c r="X340" s="220" t="s">
        <v>653</v>
      </c>
      <c r="Y340" s="220" t="s">
        <v>305</v>
      </c>
      <c r="Z340" s="210"/>
      <c r="AA340" s="210"/>
      <c r="AB340" s="210"/>
      <c r="AC340" s="210"/>
      <c r="AD340" s="210"/>
      <c r="AE340" s="210"/>
      <c r="AF340" s="210"/>
      <c r="AG340" s="210" t="s">
        <v>654</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
      <c r="A341" s="217"/>
      <c r="B341" s="218"/>
      <c r="C341" s="265" t="s">
        <v>2164</v>
      </c>
      <c r="D341" s="255"/>
      <c r="E341" s="256">
        <v>22.07</v>
      </c>
      <c r="F341" s="220"/>
      <c r="G341" s="220"/>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356</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x14ac:dyDescent="0.2">
      <c r="A342" s="225" t="s">
        <v>297</v>
      </c>
      <c r="B342" s="226" t="s">
        <v>154</v>
      </c>
      <c r="C342" s="248" t="s">
        <v>155</v>
      </c>
      <c r="D342" s="227"/>
      <c r="E342" s="228"/>
      <c r="F342" s="229"/>
      <c r="G342" s="229">
        <f>SUMIF(AG343:AG368,"&lt;&gt;NOR",G343:G368)</f>
        <v>0</v>
      </c>
      <c r="H342" s="229"/>
      <c r="I342" s="229">
        <f>SUM(I343:I368)</f>
        <v>0</v>
      </c>
      <c r="J342" s="229"/>
      <c r="K342" s="229">
        <f>SUM(K343:K368)</f>
        <v>0</v>
      </c>
      <c r="L342" s="229"/>
      <c r="M342" s="229">
        <f>SUM(M343:M368)</f>
        <v>0</v>
      </c>
      <c r="N342" s="228"/>
      <c r="O342" s="228">
        <f>SUM(O343:O368)</f>
        <v>360.11000000000013</v>
      </c>
      <c r="P342" s="228"/>
      <c r="Q342" s="228">
        <f>SUM(Q343:Q368)</f>
        <v>0</v>
      </c>
      <c r="R342" s="229"/>
      <c r="S342" s="229"/>
      <c r="T342" s="230"/>
      <c r="U342" s="224"/>
      <c r="V342" s="224">
        <f>SUM(V343:V368)</f>
        <v>1007.3700000000001</v>
      </c>
      <c r="W342" s="224"/>
      <c r="X342" s="224"/>
      <c r="Y342" s="224"/>
      <c r="AG342" t="s">
        <v>298</v>
      </c>
    </row>
    <row r="343" spans="1:60" outlineLevel="1" x14ac:dyDescent="0.2">
      <c r="A343" s="232">
        <v>66</v>
      </c>
      <c r="B343" s="233" t="s">
        <v>2165</v>
      </c>
      <c r="C343" s="250" t="s">
        <v>2166</v>
      </c>
      <c r="D343" s="234" t="s">
        <v>696</v>
      </c>
      <c r="E343" s="235">
        <v>123.42113000000001</v>
      </c>
      <c r="F343" s="236"/>
      <c r="G343" s="237">
        <f>ROUND(E343*F343,2)</f>
        <v>0</v>
      </c>
      <c r="H343" s="236"/>
      <c r="I343" s="237">
        <f>ROUND(E343*H343,2)</f>
        <v>0</v>
      </c>
      <c r="J343" s="236"/>
      <c r="K343" s="237">
        <f>ROUND(E343*J343,2)</f>
        <v>0</v>
      </c>
      <c r="L343" s="237">
        <v>21</v>
      </c>
      <c r="M343" s="237">
        <f>G343*(1+L343/100)</f>
        <v>0</v>
      </c>
      <c r="N343" s="235">
        <v>2.5874999999999999</v>
      </c>
      <c r="O343" s="235">
        <f>ROUND(E343*N343,2)</f>
        <v>319.35000000000002</v>
      </c>
      <c r="P343" s="235">
        <v>0</v>
      </c>
      <c r="Q343" s="235">
        <f>ROUND(E343*P343,2)</f>
        <v>0</v>
      </c>
      <c r="R343" s="237"/>
      <c r="S343" s="237" t="s">
        <v>313</v>
      </c>
      <c r="T343" s="238" t="s">
        <v>303</v>
      </c>
      <c r="U343" s="220">
        <v>0</v>
      </c>
      <c r="V343" s="220">
        <f>ROUND(E343*U343,2)</f>
        <v>0</v>
      </c>
      <c r="W343" s="220"/>
      <c r="X343" s="220" t="s">
        <v>314</v>
      </c>
      <c r="Y343" s="220" t="s">
        <v>305</v>
      </c>
      <c r="Z343" s="210"/>
      <c r="AA343" s="210"/>
      <c r="AB343" s="210"/>
      <c r="AC343" s="210"/>
      <c r="AD343" s="210"/>
      <c r="AE343" s="210"/>
      <c r="AF343" s="210"/>
      <c r="AG343" s="210" t="s">
        <v>315</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2" x14ac:dyDescent="0.2">
      <c r="A344" s="217"/>
      <c r="B344" s="218"/>
      <c r="C344" s="267" t="s">
        <v>410</v>
      </c>
      <c r="D344" s="257"/>
      <c r="E344" s="258"/>
      <c r="F344" s="220"/>
      <c r="G344" s="220"/>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356</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3" x14ac:dyDescent="0.2">
      <c r="A345" s="217"/>
      <c r="B345" s="218"/>
      <c r="C345" s="268" t="s">
        <v>2167</v>
      </c>
      <c r="D345" s="257"/>
      <c r="E345" s="258">
        <v>90</v>
      </c>
      <c r="F345" s="220"/>
      <c r="G345" s="220"/>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356</v>
      </c>
      <c r="AH345" s="210">
        <v>2</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
      <c r="A346" s="217"/>
      <c r="B346" s="218"/>
      <c r="C346" s="268" t="s">
        <v>2168</v>
      </c>
      <c r="D346" s="257"/>
      <c r="E346" s="258">
        <v>15</v>
      </c>
      <c r="F346" s="220"/>
      <c r="G346" s="220"/>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356</v>
      </c>
      <c r="AH346" s="210">
        <v>2</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3" x14ac:dyDescent="0.2">
      <c r="A347" s="217"/>
      <c r="B347" s="218"/>
      <c r="C347" s="268" t="s">
        <v>2169</v>
      </c>
      <c r="D347" s="257"/>
      <c r="E347" s="258">
        <v>15</v>
      </c>
      <c r="F347" s="220"/>
      <c r="G347" s="220"/>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356</v>
      </c>
      <c r="AH347" s="210">
        <v>2</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3" x14ac:dyDescent="0.2">
      <c r="A348" s="217"/>
      <c r="B348" s="218"/>
      <c r="C348" s="268" t="s">
        <v>2170</v>
      </c>
      <c r="D348" s="257"/>
      <c r="E348" s="258">
        <v>105</v>
      </c>
      <c r="F348" s="220"/>
      <c r="G348" s="220"/>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356</v>
      </c>
      <c r="AH348" s="210">
        <v>2</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3" x14ac:dyDescent="0.2">
      <c r="A349" s="217"/>
      <c r="B349" s="218"/>
      <c r="C349" s="268" t="s">
        <v>2171</v>
      </c>
      <c r="D349" s="257"/>
      <c r="E349" s="258">
        <v>90</v>
      </c>
      <c r="F349" s="220"/>
      <c r="G349" s="220"/>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356</v>
      </c>
      <c r="AH349" s="210">
        <v>2</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3" x14ac:dyDescent="0.2">
      <c r="A350" s="217"/>
      <c r="B350" s="218"/>
      <c r="C350" s="269" t="s">
        <v>424</v>
      </c>
      <c r="D350" s="259"/>
      <c r="E350" s="260"/>
      <c r="F350" s="220"/>
      <c r="G350" s="220"/>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356</v>
      </c>
      <c r="AH350" s="210">
        <v>3</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3" x14ac:dyDescent="0.2">
      <c r="A351" s="217"/>
      <c r="B351" s="218"/>
      <c r="C351" s="267" t="s">
        <v>425</v>
      </c>
      <c r="D351" s="257"/>
      <c r="E351" s="258"/>
      <c r="F351" s="220"/>
      <c r="G351" s="220"/>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356</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3" x14ac:dyDescent="0.2">
      <c r="A352" s="217"/>
      <c r="B352" s="218"/>
      <c r="C352" s="265" t="s">
        <v>2172</v>
      </c>
      <c r="D352" s="255"/>
      <c r="E352" s="256">
        <v>97.92</v>
      </c>
      <c r="F352" s="220"/>
      <c r="G352" s="220"/>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356</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3" x14ac:dyDescent="0.2">
      <c r="A353" s="217"/>
      <c r="B353" s="218"/>
      <c r="C353" s="265" t="s">
        <v>2173</v>
      </c>
      <c r="D353" s="255"/>
      <c r="E353" s="256">
        <v>25.5</v>
      </c>
      <c r="F353" s="220"/>
      <c r="G353" s="220"/>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356</v>
      </c>
      <c r="AH353" s="210">
        <v>0</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ht="22.5" outlineLevel="1" x14ac:dyDescent="0.2">
      <c r="A354" s="232">
        <v>67</v>
      </c>
      <c r="B354" s="233" t="s">
        <v>2174</v>
      </c>
      <c r="C354" s="250" t="s">
        <v>2175</v>
      </c>
      <c r="D354" s="234" t="s">
        <v>701</v>
      </c>
      <c r="E354" s="235">
        <v>18.513169999999999</v>
      </c>
      <c r="F354" s="236"/>
      <c r="G354" s="237">
        <f>ROUND(E354*F354,2)</f>
        <v>0</v>
      </c>
      <c r="H354" s="236"/>
      <c r="I354" s="237">
        <f>ROUND(E354*H354,2)</f>
        <v>0</v>
      </c>
      <c r="J354" s="236"/>
      <c r="K354" s="237">
        <f>ROUND(E354*J354,2)</f>
        <v>0</v>
      </c>
      <c r="L354" s="237">
        <v>21</v>
      </c>
      <c r="M354" s="237">
        <f>G354*(1+L354/100)</f>
        <v>0</v>
      </c>
      <c r="N354" s="235">
        <v>1.07521</v>
      </c>
      <c r="O354" s="235">
        <f>ROUND(E354*N354,2)</f>
        <v>19.91</v>
      </c>
      <c r="P354" s="235">
        <v>0</v>
      </c>
      <c r="Q354" s="235">
        <f>ROUND(E354*P354,2)</f>
        <v>0</v>
      </c>
      <c r="R354" s="237" t="s">
        <v>1110</v>
      </c>
      <c r="S354" s="237" t="s">
        <v>302</v>
      </c>
      <c r="T354" s="238" t="s">
        <v>354</v>
      </c>
      <c r="U354" s="220">
        <v>22.321000000000002</v>
      </c>
      <c r="V354" s="220">
        <f>ROUND(E354*U354,2)</f>
        <v>413.23</v>
      </c>
      <c r="W354" s="220"/>
      <c r="X354" s="220" t="s">
        <v>314</v>
      </c>
      <c r="Y354" s="220" t="s">
        <v>305</v>
      </c>
      <c r="Z354" s="210"/>
      <c r="AA354" s="210"/>
      <c r="AB354" s="210"/>
      <c r="AC354" s="210"/>
      <c r="AD354" s="210"/>
      <c r="AE354" s="210"/>
      <c r="AF354" s="210"/>
      <c r="AG354" s="210" t="s">
        <v>315</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2" x14ac:dyDescent="0.2">
      <c r="A355" s="217"/>
      <c r="B355" s="218"/>
      <c r="C355" s="265" t="s">
        <v>2176</v>
      </c>
      <c r="D355" s="255"/>
      <c r="E355" s="256">
        <v>18.510000000000002</v>
      </c>
      <c r="F355" s="220"/>
      <c r="G355" s="220"/>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356</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ht="22.5" outlineLevel="1" x14ac:dyDescent="0.2">
      <c r="A356" s="232">
        <v>68</v>
      </c>
      <c r="B356" s="233" t="s">
        <v>2177</v>
      </c>
      <c r="C356" s="250" t="s">
        <v>2178</v>
      </c>
      <c r="D356" s="234" t="s">
        <v>450</v>
      </c>
      <c r="E356" s="235">
        <v>52.5</v>
      </c>
      <c r="F356" s="236"/>
      <c r="G356" s="237">
        <f>ROUND(E356*F356,2)</f>
        <v>0</v>
      </c>
      <c r="H356" s="236"/>
      <c r="I356" s="237">
        <f>ROUND(E356*H356,2)</f>
        <v>0</v>
      </c>
      <c r="J356" s="236"/>
      <c r="K356" s="237">
        <f>ROUND(E356*J356,2)</f>
        <v>0</v>
      </c>
      <c r="L356" s="237">
        <v>21</v>
      </c>
      <c r="M356" s="237">
        <f>G356*(1+L356/100)</f>
        <v>0</v>
      </c>
      <c r="N356" s="235">
        <v>5.0650000000000001E-2</v>
      </c>
      <c r="O356" s="235">
        <f>ROUND(E356*N356,2)</f>
        <v>2.66</v>
      </c>
      <c r="P356" s="235">
        <v>0</v>
      </c>
      <c r="Q356" s="235">
        <f>ROUND(E356*P356,2)</f>
        <v>0</v>
      </c>
      <c r="R356" s="237" t="s">
        <v>1110</v>
      </c>
      <c r="S356" s="237" t="s">
        <v>302</v>
      </c>
      <c r="T356" s="238" t="s">
        <v>354</v>
      </c>
      <c r="U356" s="220">
        <v>1.5369999999999999</v>
      </c>
      <c r="V356" s="220">
        <f>ROUND(E356*U356,2)</f>
        <v>80.69</v>
      </c>
      <c r="W356" s="220"/>
      <c r="X356" s="220" t="s">
        <v>314</v>
      </c>
      <c r="Y356" s="220" t="s">
        <v>305</v>
      </c>
      <c r="Z356" s="210"/>
      <c r="AA356" s="210"/>
      <c r="AB356" s="210"/>
      <c r="AC356" s="210"/>
      <c r="AD356" s="210"/>
      <c r="AE356" s="210"/>
      <c r="AF356" s="210"/>
      <c r="AG356" s="210" t="s">
        <v>315</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2" x14ac:dyDescent="0.2">
      <c r="A357" s="217"/>
      <c r="B357" s="218"/>
      <c r="C357" s="265" t="s">
        <v>2179</v>
      </c>
      <c r="D357" s="255"/>
      <c r="E357" s="256">
        <v>52.5</v>
      </c>
      <c r="F357" s="220"/>
      <c r="G357" s="220"/>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356</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ht="22.5" outlineLevel="1" x14ac:dyDescent="0.2">
      <c r="A358" s="232">
        <v>69</v>
      </c>
      <c r="B358" s="233" t="s">
        <v>2180</v>
      </c>
      <c r="C358" s="250" t="s">
        <v>2181</v>
      </c>
      <c r="D358" s="234" t="s">
        <v>450</v>
      </c>
      <c r="E358" s="235">
        <v>315</v>
      </c>
      <c r="F358" s="236"/>
      <c r="G358" s="237">
        <f>ROUND(E358*F358,2)</f>
        <v>0</v>
      </c>
      <c r="H358" s="236"/>
      <c r="I358" s="237">
        <f>ROUND(E358*H358,2)</f>
        <v>0</v>
      </c>
      <c r="J358" s="236"/>
      <c r="K358" s="237">
        <f>ROUND(E358*J358,2)</f>
        <v>0</v>
      </c>
      <c r="L358" s="237">
        <v>21</v>
      </c>
      <c r="M358" s="237">
        <f>G358*(1+L358/100)</f>
        <v>0</v>
      </c>
      <c r="N358" s="235">
        <v>5.0909999999999997E-2</v>
      </c>
      <c r="O358" s="235">
        <f>ROUND(E358*N358,2)</f>
        <v>16.04</v>
      </c>
      <c r="P358" s="235">
        <v>0</v>
      </c>
      <c r="Q358" s="235">
        <f>ROUND(E358*P358,2)</f>
        <v>0</v>
      </c>
      <c r="R358" s="237" t="s">
        <v>1110</v>
      </c>
      <c r="S358" s="237" t="s">
        <v>302</v>
      </c>
      <c r="T358" s="238" t="s">
        <v>354</v>
      </c>
      <c r="U358" s="220">
        <v>1.63</v>
      </c>
      <c r="V358" s="220">
        <f>ROUND(E358*U358,2)</f>
        <v>513.45000000000005</v>
      </c>
      <c r="W358" s="220"/>
      <c r="X358" s="220" t="s">
        <v>314</v>
      </c>
      <c r="Y358" s="220" t="s">
        <v>305</v>
      </c>
      <c r="Z358" s="210"/>
      <c r="AA358" s="210"/>
      <c r="AB358" s="210"/>
      <c r="AC358" s="210"/>
      <c r="AD358" s="210"/>
      <c r="AE358" s="210"/>
      <c r="AF358" s="210"/>
      <c r="AG358" s="210" t="s">
        <v>315</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
      <c r="A359" s="217"/>
      <c r="B359" s="218"/>
      <c r="C359" s="265" t="s">
        <v>2182</v>
      </c>
      <c r="D359" s="255"/>
      <c r="E359" s="256">
        <v>90</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356</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
      <c r="A360" s="217"/>
      <c r="B360" s="218"/>
      <c r="C360" s="265" t="s">
        <v>2183</v>
      </c>
      <c r="D360" s="255"/>
      <c r="E360" s="256">
        <v>15</v>
      </c>
      <c r="F360" s="220"/>
      <c r="G360" s="220"/>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356</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3" x14ac:dyDescent="0.2">
      <c r="A361" s="217"/>
      <c r="B361" s="218"/>
      <c r="C361" s="265" t="s">
        <v>2184</v>
      </c>
      <c r="D361" s="255"/>
      <c r="E361" s="256">
        <v>15</v>
      </c>
      <c r="F361" s="220"/>
      <c r="G361" s="220"/>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356</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3" x14ac:dyDescent="0.2">
      <c r="A362" s="217"/>
      <c r="B362" s="218"/>
      <c r="C362" s="265" t="s">
        <v>2185</v>
      </c>
      <c r="D362" s="255"/>
      <c r="E362" s="256">
        <v>105</v>
      </c>
      <c r="F362" s="220"/>
      <c r="G362" s="220"/>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356</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3" x14ac:dyDescent="0.2">
      <c r="A363" s="217"/>
      <c r="B363" s="218"/>
      <c r="C363" s="265" t="s">
        <v>2186</v>
      </c>
      <c r="D363" s="255"/>
      <c r="E363" s="256">
        <v>90</v>
      </c>
      <c r="F363" s="220"/>
      <c r="G363" s="220"/>
      <c r="H363" s="220"/>
      <c r="I363" s="220"/>
      <c r="J363" s="220"/>
      <c r="K363" s="220"/>
      <c r="L363" s="220"/>
      <c r="M363" s="220"/>
      <c r="N363" s="219"/>
      <c r="O363" s="219"/>
      <c r="P363" s="219"/>
      <c r="Q363" s="219"/>
      <c r="R363" s="220"/>
      <c r="S363" s="220"/>
      <c r="T363" s="220"/>
      <c r="U363" s="220"/>
      <c r="V363" s="220"/>
      <c r="W363" s="220"/>
      <c r="X363" s="220"/>
      <c r="Y363" s="220"/>
      <c r="Z363" s="210"/>
      <c r="AA363" s="210"/>
      <c r="AB363" s="210"/>
      <c r="AC363" s="210"/>
      <c r="AD363" s="210"/>
      <c r="AE363" s="210"/>
      <c r="AF363" s="210"/>
      <c r="AG363" s="210" t="s">
        <v>356</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32">
        <v>70</v>
      </c>
      <c r="B364" s="233" t="s">
        <v>2187</v>
      </c>
      <c r="C364" s="250" t="s">
        <v>2188</v>
      </c>
      <c r="D364" s="234" t="s">
        <v>823</v>
      </c>
      <c r="E364" s="235">
        <v>90</v>
      </c>
      <c r="F364" s="236"/>
      <c r="G364" s="237">
        <f>ROUND(E364*F364,2)</f>
        <v>0</v>
      </c>
      <c r="H364" s="236"/>
      <c r="I364" s="237">
        <f>ROUND(E364*H364,2)</f>
        <v>0</v>
      </c>
      <c r="J364" s="236"/>
      <c r="K364" s="237">
        <f>ROUND(E364*J364,2)</f>
        <v>0</v>
      </c>
      <c r="L364" s="237">
        <v>21</v>
      </c>
      <c r="M364" s="237">
        <f>G364*(1+L364/100)</f>
        <v>0</v>
      </c>
      <c r="N364" s="235">
        <v>2E-3</v>
      </c>
      <c r="O364" s="235">
        <f>ROUND(E364*N364,2)</f>
        <v>0.18</v>
      </c>
      <c r="P364" s="235">
        <v>0</v>
      </c>
      <c r="Q364" s="235">
        <f>ROUND(E364*P364,2)</f>
        <v>0</v>
      </c>
      <c r="R364" s="237"/>
      <c r="S364" s="237" t="s">
        <v>313</v>
      </c>
      <c r="T364" s="238" t="s">
        <v>303</v>
      </c>
      <c r="U364" s="220">
        <v>0</v>
      </c>
      <c r="V364" s="220">
        <f>ROUND(E364*U364,2)</f>
        <v>0</v>
      </c>
      <c r="W364" s="220"/>
      <c r="X364" s="220" t="s">
        <v>314</v>
      </c>
      <c r="Y364" s="220" t="s">
        <v>305</v>
      </c>
      <c r="Z364" s="210"/>
      <c r="AA364" s="210"/>
      <c r="AB364" s="210"/>
      <c r="AC364" s="210"/>
      <c r="AD364" s="210"/>
      <c r="AE364" s="210"/>
      <c r="AF364" s="210"/>
      <c r="AG364" s="210" t="s">
        <v>315</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2" x14ac:dyDescent="0.2">
      <c r="A365" s="217"/>
      <c r="B365" s="218"/>
      <c r="C365" s="265" t="s">
        <v>2189</v>
      </c>
      <c r="D365" s="255"/>
      <c r="E365" s="256">
        <v>90</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356</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32">
        <v>71</v>
      </c>
      <c r="B366" s="233" t="s">
        <v>2190</v>
      </c>
      <c r="C366" s="250" t="s">
        <v>2191</v>
      </c>
      <c r="D366" s="234" t="s">
        <v>701</v>
      </c>
      <c r="E366" s="235">
        <v>1.9677800000000001</v>
      </c>
      <c r="F366" s="236"/>
      <c r="G366" s="237">
        <f>ROUND(E366*F366,2)</f>
        <v>0</v>
      </c>
      <c r="H366" s="236"/>
      <c r="I366" s="237">
        <f>ROUND(E366*H366,2)</f>
        <v>0</v>
      </c>
      <c r="J366" s="236"/>
      <c r="K366" s="237">
        <f>ROUND(E366*J366,2)</f>
        <v>0</v>
      </c>
      <c r="L366" s="237">
        <v>21</v>
      </c>
      <c r="M366" s="237">
        <f>G366*(1+L366/100)</f>
        <v>0</v>
      </c>
      <c r="N366" s="235">
        <v>1</v>
      </c>
      <c r="O366" s="235">
        <f>ROUND(E366*N366,2)</f>
        <v>1.97</v>
      </c>
      <c r="P366" s="235">
        <v>0</v>
      </c>
      <c r="Q366" s="235">
        <f>ROUND(E366*P366,2)</f>
        <v>0</v>
      </c>
      <c r="R366" s="237" t="s">
        <v>652</v>
      </c>
      <c r="S366" s="237" t="s">
        <v>302</v>
      </c>
      <c r="T366" s="238" t="s">
        <v>354</v>
      </c>
      <c r="U366" s="220">
        <v>0</v>
      </c>
      <c r="V366" s="220">
        <f>ROUND(E366*U366,2)</f>
        <v>0</v>
      </c>
      <c r="W366" s="220"/>
      <c r="X366" s="220" t="s">
        <v>653</v>
      </c>
      <c r="Y366" s="220" t="s">
        <v>305</v>
      </c>
      <c r="Z366" s="210"/>
      <c r="AA366" s="210"/>
      <c r="AB366" s="210"/>
      <c r="AC366" s="210"/>
      <c r="AD366" s="210"/>
      <c r="AE366" s="210"/>
      <c r="AF366" s="210"/>
      <c r="AG366" s="210" t="s">
        <v>654</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
      <c r="A367" s="217"/>
      <c r="B367" s="218"/>
      <c r="C367" s="265" t="s">
        <v>2192</v>
      </c>
      <c r="D367" s="255"/>
      <c r="E367" s="256">
        <v>1.58</v>
      </c>
      <c r="F367" s="220"/>
      <c r="G367" s="220"/>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356</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3" x14ac:dyDescent="0.2">
      <c r="A368" s="217"/>
      <c r="B368" s="218"/>
      <c r="C368" s="265" t="s">
        <v>2193</v>
      </c>
      <c r="D368" s="255"/>
      <c r="E368" s="256">
        <v>0.39</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356</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x14ac:dyDescent="0.2">
      <c r="A369" s="225" t="s">
        <v>297</v>
      </c>
      <c r="B369" s="226" t="s">
        <v>182</v>
      </c>
      <c r="C369" s="248" t="s">
        <v>183</v>
      </c>
      <c r="D369" s="227"/>
      <c r="E369" s="228"/>
      <c r="F369" s="229"/>
      <c r="G369" s="229">
        <f>SUMIF(AG370:AG438,"&lt;&gt;NOR",G370:G438)</f>
        <v>0</v>
      </c>
      <c r="H369" s="229"/>
      <c r="I369" s="229">
        <f>SUM(I370:I438)</f>
        <v>0</v>
      </c>
      <c r="J369" s="229"/>
      <c r="K369" s="229">
        <f>SUM(K370:K438)</f>
        <v>0</v>
      </c>
      <c r="L369" s="229"/>
      <c r="M369" s="229">
        <f>SUM(M370:M438)</f>
        <v>0</v>
      </c>
      <c r="N369" s="228"/>
      <c r="O369" s="228">
        <f>SUM(O370:O438)</f>
        <v>0.60000000000000009</v>
      </c>
      <c r="P369" s="228"/>
      <c r="Q369" s="228">
        <f>SUM(Q370:Q438)</f>
        <v>0</v>
      </c>
      <c r="R369" s="229"/>
      <c r="S369" s="229"/>
      <c r="T369" s="230"/>
      <c r="U369" s="224"/>
      <c r="V369" s="224">
        <f>SUM(V370:V438)</f>
        <v>81.33</v>
      </c>
      <c r="W369" s="224"/>
      <c r="X369" s="224"/>
      <c r="Y369" s="224"/>
      <c r="AG369" t="s">
        <v>298</v>
      </c>
    </row>
    <row r="370" spans="1:60" outlineLevel="1" x14ac:dyDescent="0.2">
      <c r="A370" s="232">
        <v>72</v>
      </c>
      <c r="B370" s="233" t="s">
        <v>2194</v>
      </c>
      <c r="C370" s="250" t="s">
        <v>2195</v>
      </c>
      <c r="D370" s="234" t="s">
        <v>372</v>
      </c>
      <c r="E370" s="235">
        <v>89.176000000000002</v>
      </c>
      <c r="F370" s="236"/>
      <c r="G370" s="237">
        <f>ROUND(E370*F370,2)</f>
        <v>0</v>
      </c>
      <c r="H370" s="236"/>
      <c r="I370" s="237">
        <f>ROUND(E370*H370,2)</f>
        <v>0</v>
      </c>
      <c r="J370" s="236"/>
      <c r="K370" s="237">
        <f>ROUND(E370*J370,2)</f>
        <v>0</v>
      </c>
      <c r="L370" s="237">
        <v>21</v>
      </c>
      <c r="M370" s="237">
        <f>G370*(1+L370/100)</f>
        <v>0</v>
      </c>
      <c r="N370" s="235">
        <v>1.8000000000000001E-4</v>
      </c>
      <c r="O370" s="235">
        <f>ROUND(E370*N370,2)</f>
        <v>0.02</v>
      </c>
      <c r="P370" s="235">
        <v>0</v>
      </c>
      <c r="Q370" s="235">
        <f>ROUND(E370*P370,2)</f>
        <v>0</v>
      </c>
      <c r="R370" s="237" t="s">
        <v>1110</v>
      </c>
      <c r="S370" s="237" t="s">
        <v>302</v>
      </c>
      <c r="T370" s="238" t="s">
        <v>354</v>
      </c>
      <c r="U370" s="220">
        <v>7.4999999999999997E-2</v>
      </c>
      <c r="V370" s="220">
        <f>ROUND(E370*U370,2)</f>
        <v>6.69</v>
      </c>
      <c r="W370" s="220"/>
      <c r="X370" s="220" t="s">
        <v>314</v>
      </c>
      <c r="Y370" s="220" t="s">
        <v>305</v>
      </c>
      <c r="Z370" s="210"/>
      <c r="AA370" s="210"/>
      <c r="AB370" s="210"/>
      <c r="AC370" s="210"/>
      <c r="AD370" s="210"/>
      <c r="AE370" s="210"/>
      <c r="AF370" s="210"/>
      <c r="AG370" s="210" t="s">
        <v>315</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
      <c r="A371" s="217"/>
      <c r="B371" s="218"/>
      <c r="C371" s="266" t="s">
        <v>2196</v>
      </c>
      <c r="D371" s="263"/>
      <c r="E371" s="263"/>
      <c r="F371" s="263"/>
      <c r="G371" s="263"/>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374</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2" x14ac:dyDescent="0.2">
      <c r="A372" s="217"/>
      <c r="B372" s="218"/>
      <c r="C372" s="265" t="s">
        <v>2197</v>
      </c>
      <c r="D372" s="255"/>
      <c r="E372" s="256">
        <v>89.18</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356</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32">
        <v>73</v>
      </c>
      <c r="B373" s="233" t="s">
        <v>2198</v>
      </c>
      <c r="C373" s="250" t="s">
        <v>2199</v>
      </c>
      <c r="D373" s="234" t="s">
        <v>450</v>
      </c>
      <c r="E373" s="235">
        <v>284</v>
      </c>
      <c r="F373" s="236"/>
      <c r="G373" s="237">
        <f>ROUND(E373*F373,2)</f>
        <v>0</v>
      </c>
      <c r="H373" s="236"/>
      <c r="I373" s="237">
        <f>ROUND(E373*H373,2)</f>
        <v>0</v>
      </c>
      <c r="J373" s="236"/>
      <c r="K373" s="237">
        <f>ROUND(E373*J373,2)</f>
        <v>0</v>
      </c>
      <c r="L373" s="237">
        <v>21</v>
      </c>
      <c r="M373" s="237">
        <f>G373*(1+L373/100)</f>
        <v>0</v>
      </c>
      <c r="N373" s="235">
        <v>0</v>
      </c>
      <c r="O373" s="235">
        <f>ROUND(E373*N373,2)</f>
        <v>0</v>
      </c>
      <c r="P373" s="235">
        <v>0</v>
      </c>
      <c r="Q373" s="235">
        <f>ROUND(E373*P373,2)</f>
        <v>0</v>
      </c>
      <c r="R373" s="237"/>
      <c r="S373" s="237" t="s">
        <v>302</v>
      </c>
      <c r="T373" s="238" t="s">
        <v>354</v>
      </c>
      <c r="U373" s="220">
        <v>0.05</v>
      </c>
      <c r="V373" s="220">
        <f>ROUND(E373*U373,2)</f>
        <v>14.2</v>
      </c>
      <c r="W373" s="220"/>
      <c r="X373" s="220" t="s">
        <v>314</v>
      </c>
      <c r="Y373" s="220" t="s">
        <v>305</v>
      </c>
      <c r="Z373" s="210"/>
      <c r="AA373" s="210"/>
      <c r="AB373" s="210"/>
      <c r="AC373" s="210"/>
      <c r="AD373" s="210"/>
      <c r="AE373" s="210"/>
      <c r="AF373" s="210"/>
      <c r="AG373" s="210" t="s">
        <v>315</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2" x14ac:dyDescent="0.2">
      <c r="A374" s="217"/>
      <c r="B374" s="218"/>
      <c r="C374" s="265" t="s">
        <v>2200</v>
      </c>
      <c r="D374" s="255"/>
      <c r="E374" s="256">
        <v>22.8</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356</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3" x14ac:dyDescent="0.2">
      <c r="A375" s="217"/>
      <c r="B375" s="218"/>
      <c r="C375" s="265" t="s">
        <v>2201</v>
      </c>
      <c r="D375" s="255"/>
      <c r="E375" s="256">
        <v>9.6</v>
      </c>
      <c r="F375" s="220"/>
      <c r="G375" s="220"/>
      <c r="H375" s="220"/>
      <c r="I375" s="220"/>
      <c r="J375" s="220"/>
      <c r="K375" s="220"/>
      <c r="L375" s="220"/>
      <c r="M375" s="220"/>
      <c r="N375" s="219"/>
      <c r="O375" s="219"/>
      <c r="P375" s="219"/>
      <c r="Q375" s="219"/>
      <c r="R375" s="220"/>
      <c r="S375" s="220"/>
      <c r="T375" s="220"/>
      <c r="U375" s="220"/>
      <c r="V375" s="220"/>
      <c r="W375" s="220"/>
      <c r="X375" s="220"/>
      <c r="Y375" s="220"/>
      <c r="Z375" s="210"/>
      <c r="AA375" s="210"/>
      <c r="AB375" s="210"/>
      <c r="AC375" s="210"/>
      <c r="AD375" s="210"/>
      <c r="AE375" s="210"/>
      <c r="AF375" s="210"/>
      <c r="AG375" s="210" t="s">
        <v>356</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
      <c r="A376" s="217"/>
      <c r="B376" s="218"/>
      <c r="C376" s="265" t="s">
        <v>2202</v>
      </c>
      <c r="D376" s="255"/>
      <c r="E376" s="256">
        <v>20.399999999999999</v>
      </c>
      <c r="F376" s="220"/>
      <c r="G376" s="220"/>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356</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3" x14ac:dyDescent="0.2">
      <c r="A377" s="217"/>
      <c r="B377" s="218"/>
      <c r="C377" s="265" t="s">
        <v>2201</v>
      </c>
      <c r="D377" s="255"/>
      <c r="E377" s="256">
        <v>9.6</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356</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3" x14ac:dyDescent="0.2">
      <c r="A378" s="217"/>
      <c r="B378" s="218"/>
      <c r="C378" s="265" t="s">
        <v>2203</v>
      </c>
      <c r="D378" s="255"/>
      <c r="E378" s="256">
        <v>22.2</v>
      </c>
      <c r="F378" s="220"/>
      <c r="G378" s="220"/>
      <c r="H378" s="220"/>
      <c r="I378" s="220"/>
      <c r="J378" s="220"/>
      <c r="K378" s="220"/>
      <c r="L378" s="220"/>
      <c r="M378" s="220"/>
      <c r="N378" s="219"/>
      <c r="O378" s="219"/>
      <c r="P378" s="219"/>
      <c r="Q378" s="219"/>
      <c r="R378" s="220"/>
      <c r="S378" s="220"/>
      <c r="T378" s="220"/>
      <c r="U378" s="220"/>
      <c r="V378" s="220"/>
      <c r="W378" s="220"/>
      <c r="X378" s="220"/>
      <c r="Y378" s="220"/>
      <c r="Z378" s="210"/>
      <c r="AA378" s="210"/>
      <c r="AB378" s="210"/>
      <c r="AC378" s="210"/>
      <c r="AD378" s="210"/>
      <c r="AE378" s="210"/>
      <c r="AF378" s="210"/>
      <c r="AG378" s="210" t="s">
        <v>356</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3" x14ac:dyDescent="0.2">
      <c r="A379" s="217"/>
      <c r="B379" s="218"/>
      <c r="C379" s="265" t="s">
        <v>2204</v>
      </c>
      <c r="D379" s="255"/>
      <c r="E379" s="256">
        <v>7.8</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356</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3" x14ac:dyDescent="0.2">
      <c r="A380" s="217"/>
      <c r="B380" s="218"/>
      <c r="C380" s="265" t="s">
        <v>2205</v>
      </c>
      <c r="D380" s="255"/>
      <c r="E380" s="256">
        <v>25.2</v>
      </c>
      <c r="F380" s="220"/>
      <c r="G380" s="220"/>
      <c r="H380" s="220"/>
      <c r="I380" s="220"/>
      <c r="J380" s="220"/>
      <c r="K380" s="220"/>
      <c r="L380" s="220"/>
      <c r="M380" s="220"/>
      <c r="N380" s="219"/>
      <c r="O380" s="219"/>
      <c r="P380" s="219"/>
      <c r="Q380" s="219"/>
      <c r="R380" s="220"/>
      <c r="S380" s="220"/>
      <c r="T380" s="220"/>
      <c r="U380" s="220"/>
      <c r="V380" s="220"/>
      <c r="W380" s="220"/>
      <c r="X380" s="220"/>
      <c r="Y380" s="220"/>
      <c r="Z380" s="210"/>
      <c r="AA380" s="210"/>
      <c r="AB380" s="210"/>
      <c r="AC380" s="210"/>
      <c r="AD380" s="210"/>
      <c r="AE380" s="210"/>
      <c r="AF380" s="210"/>
      <c r="AG380" s="210" t="s">
        <v>356</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3" x14ac:dyDescent="0.2">
      <c r="A381" s="217"/>
      <c r="B381" s="218"/>
      <c r="C381" s="265" t="s">
        <v>2206</v>
      </c>
      <c r="D381" s="255"/>
      <c r="E381" s="256">
        <v>4.2</v>
      </c>
      <c r="F381" s="220"/>
      <c r="G381" s="220"/>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356</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
      <c r="A382" s="217"/>
      <c r="B382" s="218"/>
      <c r="C382" s="265" t="s">
        <v>2202</v>
      </c>
      <c r="D382" s="255"/>
      <c r="E382" s="256">
        <v>20.399999999999999</v>
      </c>
      <c r="F382" s="220"/>
      <c r="G382" s="220"/>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356</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
      <c r="A383" s="217"/>
      <c r="B383" s="218"/>
      <c r="C383" s="265" t="s">
        <v>2207</v>
      </c>
      <c r="D383" s="255"/>
      <c r="E383" s="256">
        <v>10.8</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356</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
      <c r="A384" s="217"/>
      <c r="B384" s="218"/>
      <c r="C384" s="265" t="s">
        <v>2208</v>
      </c>
      <c r="D384" s="255"/>
      <c r="E384" s="256">
        <v>21.5</v>
      </c>
      <c r="F384" s="220"/>
      <c r="G384" s="220"/>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356</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3" x14ac:dyDescent="0.2">
      <c r="A385" s="217"/>
      <c r="B385" s="218"/>
      <c r="C385" s="265" t="s">
        <v>2209</v>
      </c>
      <c r="D385" s="255"/>
      <c r="E385" s="256">
        <v>5</v>
      </c>
      <c r="F385" s="220"/>
      <c r="G385" s="220"/>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356</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
      <c r="A386" s="217"/>
      <c r="B386" s="218"/>
      <c r="C386" s="265" t="s">
        <v>2210</v>
      </c>
      <c r="D386" s="255"/>
      <c r="E386" s="256">
        <v>17</v>
      </c>
      <c r="F386" s="220"/>
      <c r="G386" s="220"/>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356</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
      <c r="A387" s="217"/>
      <c r="B387" s="218"/>
      <c r="C387" s="265" t="s">
        <v>2211</v>
      </c>
      <c r="D387" s="255"/>
      <c r="E387" s="256">
        <v>7.5</v>
      </c>
      <c r="F387" s="220"/>
      <c r="G387" s="220"/>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356</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3" x14ac:dyDescent="0.2">
      <c r="A388" s="217"/>
      <c r="B388" s="218"/>
      <c r="C388" s="265" t="s">
        <v>2209</v>
      </c>
      <c r="D388" s="255"/>
      <c r="E388" s="256">
        <v>5</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356</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3" x14ac:dyDescent="0.2">
      <c r="A389" s="217"/>
      <c r="B389" s="218"/>
      <c r="C389" s="265" t="s">
        <v>2212</v>
      </c>
      <c r="D389" s="255"/>
      <c r="E389" s="256">
        <v>16</v>
      </c>
      <c r="F389" s="220"/>
      <c r="G389" s="220"/>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356</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
      <c r="A390" s="217"/>
      <c r="B390" s="218"/>
      <c r="C390" s="265" t="s">
        <v>2213</v>
      </c>
      <c r="D390" s="255"/>
      <c r="E390" s="256">
        <v>1.2</v>
      </c>
      <c r="F390" s="220"/>
      <c r="G390" s="220"/>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356</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
      <c r="A391" s="217"/>
      <c r="B391" s="218"/>
      <c r="C391" s="265" t="s">
        <v>2214</v>
      </c>
      <c r="D391" s="255"/>
      <c r="E391" s="256">
        <v>3.2</v>
      </c>
      <c r="F391" s="220"/>
      <c r="G391" s="220"/>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356</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3" x14ac:dyDescent="0.2">
      <c r="A392" s="217"/>
      <c r="B392" s="218"/>
      <c r="C392" s="265" t="s">
        <v>2215</v>
      </c>
      <c r="D392" s="255"/>
      <c r="E392" s="256">
        <v>21</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356</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
      <c r="A393" s="217"/>
      <c r="B393" s="218"/>
      <c r="C393" s="265" t="s">
        <v>2216</v>
      </c>
      <c r="D393" s="255"/>
      <c r="E393" s="256">
        <v>3.6</v>
      </c>
      <c r="F393" s="220"/>
      <c r="G393" s="220"/>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356</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
      <c r="A394" s="217"/>
      <c r="B394" s="218"/>
      <c r="C394" s="265" t="s">
        <v>2217</v>
      </c>
      <c r="D394" s="255"/>
      <c r="E394" s="256">
        <v>30</v>
      </c>
      <c r="F394" s="220"/>
      <c r="G394" s="220"/>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356</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
      <c r="A395" s="232">
        <v>74</v>
      </c>
      <c r="B395" s="233" t="s">
        <v>2218</v>
      </c>
      <c r="C395" s="250" t="s">
        <v>2219</v>
      </c>
      <c r="D395" s="234" t="s">
        <v>450</v>
      </c>
      <c r="E395" s="235">
        <v>168</v>
      </c>
      <c r="F395" s="236"/>
      <c r="G395" s="237">
        <f>ROUND(E395*F395,2)</f>
        <v>0</v>
      </c>
      <c r="H395" s="236"/>
      <c r="I395" s="237">
        <f>ROUND(E395*H395,2)</f>
        <v>0</v>
      </c>
      <c r="J395" s="236"/>
      <c r="K395" s="237">
        <f>ROUND(E395*J395,2)</f>
        <v>0</v>
      </c>
      <c r="L395" s="237">
        <v>21</v>
      </c>
      <c r="M395" s="237">
        <f>G395*(1+L395/100)</f>
        <v>0</v>
      </c>
      <c r="N395" s="235">
        <v>0</v>
      </c>
      <c r="O395" s="235">
        <f>ROUND(E395*N395,2)</f>
        <v>0</v>
      </c>
      <c r="P395" s="235">
        <v>0</v>
      </c>
      <c r="Q395" s="235">
        <f>ROUND(E395*P395,2)</f>
        <v>0</v>
      </c>
      <c r="R395" s="237" t="s">
        <v>2220</v>
      </c>
      <c r="S395" s="237" t="s">
        <v>302</v>
      </c>
      <c r="T395" s="238" t="s">
        <v>354</v>
      </c>
      <c r="U395" s="220">
        <v>6.6000000000000003E-2</v>
      </c>
      <c r="V395" s="220">
        <f>ROUND(E395*U395,2)</f>
        <v>11.09</v>
      </c>
      <c r="W395" s="220"/>
      <c r="X395" s="220" t="s">
        <v>314</v>
      </c>
      <c r="Y395" s="220" t="s">
        <v>305</v>
      </c>
      <c r="Z395" s="210"/>
      <c r="AA395" s="210"/>
      <c r="AB395" s="210"/>
      <c r="AC395" s="210"/>
      <c r="AD395" s="210"/>
      <c r="AE395" s="210"/>
      <c r="AF395" s="210"/>
      <c r="AG395" s="210" t="s">
        <v>315</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2" x14ac:dyDescent="0.2">
      <c r="A396" s="217"/>
      <c r="B396" s="218"/>
      <c r="C396" s="266" t="s">
        <v>2221</v>
      </c>
      <c r="D396" s="263"/>
      <c r="E396" s="263"/>
      <c r="F396" s="263"/>
      <c r="G396" s="263"/>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374</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
      <c r="A397" s="217"/>
      <c r="B397" s="218"/>
      <c r="C397" s="265" t="s">
        <v>2222</v>
      </c>
      <c r="D397" s="255"/>
      <c r="E397" s="256">
        <v>88</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356</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
      <c r="A398" s="217"/>
      <c r="B398" s="218"/>
      <c r="C398" s="265" t="s">
        <v>2223</v>
      </c>
      <c r="D398" s="255"/>
      <c r="E398" s="256">
        <v>80</v>
      </c>
      <c r="F398" s="220"/>
      <c r="G398" s="220"/>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356</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ht="22.5" outlineLevel="1" x14ac:dyDescent="0.2">
      <c r="A399" s="232">
        <v>75</v>
      </c>
      <c r="B399" s="233" t="s">
        <v>2224</v>
      </c>
      <c r="C399" s="250" t="s">
        <v>2225</v>
      </c>
      <c r="D399" s="234" t="s">
        <v>320</v>
      </c>
      <c r="E399" s="235">
        <v>5</v>
      </c>
      <c r="F399" s="236"/>
      <c r="G399" s="237">
        <f>ROUND(E399*F399,2)</f>
        <v>0</v>
      </c>
      <c r="H399" s="236"/>
      <c r="I399" s="237">
        <f>ROUND(E399*H399,2)</f>
        <v>0</v>
      </c>
      <c r="J399" s="236"/>
      <c r="K399" s="237">
        <f>ROUND(E399*J399,2)</f>
        <v>0</v>
      </c>
      <c r="L399" s="237">
        <v>21</v>
      </c>
      <c r="M399" s="237">
        <f>G399*(1+L399/100)</f>
        <v>0</v>
      </c>
      <c r="N399" s="235">
        <v>3.0000000000000001E-5</v>
      </c>
      <c r="O399" s="235">
        <f>ROUND(E399*N399,2)</f>
        <v>0</v>
      </c>
      <c r="P399" s="235">
        <v>0</v>
      </c>
      <c r="Q399" s="235">
        <f>ROUND(E399*P399,2)</f>
        <v>0</v>
      </c>
      <c r="R399" s="237" t="s">
        <v>2220</v>
      </c>
      <c r="S399" s="237" t="s">
        <v>302</v>
      </c>
      <c r="T399" s="238" t="s">
        <v>354</v>
      </c>
      <c r="U399" s="220">
        <v>0.33</v>
      </c>
      <c r="V399" s="220">
        <f>ROUND(E399*U399,2)</f>
        <v>1.65</v>
      </c>
      <c r="W399" s="220"/>
      <c r="X399" s="220" t="s">
        <v>314</v>
      </c>
      <c r="Y399" s="220" t="s">
        <v>305</v>
      </c>
      <c r="Z399" s="210"/>
      <c r="AA399" s="210"/>
      <c r="AB399" s="210"/>
      <c r="AC399" s="210"/>
      <c r="AD399" s="210"/>
      <c r="AE399" s="210"/>
      <c r="AF399" s="210"/>
      <c r="AG399" s="210" t="s">
        <v>315</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2" x14ac:dyDescent="0.2">
      <c r="A400" s="217"/>
      <c r="B400" s="218"/>
      <c r="C400" s="266" t="s">
        <v>2226</v>
      </c>
      <c r="D400" s="263"/>
      <c r="E400" s="263"/>
      <c r="F400" s="263"/>
      <c r="G400" s="263"/>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374</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
      <c r="A401" s="217"/>
      <c r="B401" s="218"/>
      <c r="C401" s="265" t="s">
        <v>2227</v>
      </c>
      <c r="D401" s="255"/>
      <c r="E401" s="256">
        <v>5</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356</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ht="22.5" outlineLevel="1" x14ac:dyDescent="0.2">
      <c r="A402" s="232">
        <v>76</v>
      </c>
      <c r="B402" s="233" t="s">
        <v>2228</v>
      </c>
      <c r="C402" s="250" t="s">
        <v>2229</v>
      </c>
      <c r="D402" s="234" t="s">
        <v>320</v>
      </c>
      <c r="E402" s="235">
        <v>5</v>
      </c>
      <c r="F402" s="236"/>
      <c r="G402" s="237">
        <f>ROUND(E402*F402,2)</f>
        <v>0</v>
      </c>
      <c r="H402" s="236"/>
      <c r="I402" s="237">
        <f>ROUND(E402*H402,2)</f>
        <v>0</v>
      </c>
      <c r="J402" s="236"/>
      <c r="K402" s="237">
        <f>ROUND(E402*J402,2)</f>
        <v>0</v>
      </c>
      <c r="L402" s="237">
        <v>21</v>
      </c>
      <c r="M402" s="237">
        <f>G402*(1+L402/100)</f>
        <v>0</v>
      </c>
      <c r="N402" s="235">
        <v>2.0000000000000002E-5</v>
      </c>
      <c r="O402" s="235">
        <f>ROUND(E402*N402,2)</f>
        <v>0</v>
      </c>
      <c r="P402" s="235">
        <v>0</v>
      </c>
      <c r="Q402" s="235">
        <f>ROUND(E402*P402,2)</f>
        <v>0</v>
      </c>
      <c r="R402" s="237" t="s">
        <v>2220</v>
      </c>
      <c r="S402" s="237" t="s">
        <v>302</v>
      </c>
      <c r="T402" s="238" t="s">
        <v>354</v>
      </c>
      <c r="U402" s="220">
        <v>0.20599999999999999</v>
      </c>
      <c r="V402" s="220">
        <f>ROUND(E402*U402,2)</f>
        <v>1.03</v>
      </c>
      <c r="W402" s="220"/>
      <c r="X402" s="220" t="s">
        <v>314</v>
      </c>
      <c r="Y402" s="220" t="s">
        <v>305</v>
      </c>
      <c r="Z402" s="210"/>
      <c r="AA402" s="210"/>
      <c r="AB402" s="210"/>
      <c r="AC402" s="210"/>
      <c r="AD402" s="210"/>
      <c r="AE402" s="210"/>
      <c r="AF402" s="210"/>
      <c r="AG402" s="210" t="s">
        <v>315</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
      <c r="A403" s="217"/>
      <c r="B403" s="218"/>
      <c r="C403" s="266" t="s">
        <v>2226</v>
      </c>
      <c r="D403" s="263"/>
      <c r="E403" s="263"/>
      <c r="F403" s="263"/>
      <c r="G403" s="263"/>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374</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2" x14ac:dyDescent="0.2">
      <c r="A404" s="217"/>
      <c r="B404" s="218"/>
      <c r="C404" s="265" t="s">
        <v>2227</v>
      </c>
      <c r="D404" s="255"/>
      <c r="E404" s="256">
        <v>5</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356</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
      <c r="A405" s="232">
        <v>77</v>
      </c>
      <c r="B405" s="233" t="s">
        <v>2230</v>
      </c>
      <c r="C405" s="250" t="s">
        <v>2231</v>
      </c>
      <c r="D405" s="234" t="s">
        <v>450</v>
      </c>
      <c r="E405" s="235">
        <v>35</v>
      </c>
      <c r="F405" s="236"/>
      <c r="G405" s="237">
        <f>ROUND(E405*F405,2)</f>
        <v>0</v>
      </c>
      <c r="H405" s="236"/>
      <c r="I405" s="237">
        <f>ROUND(E405*H405,2)</f>
        <v>0</v>
      </c>
      <c r="J405" s="236"/>
      <c r="K405" s="237">
        <f>ROUND(E405*J405,2)</f>
        <v>0</v>
      </c>
      <c r="L405" s="237">
        <v>21</v>
      </c>
      <c r="M405" s="237">
        <f>G405*(1+L405/100)</f>
        <v>0</v>
      </c>
      <c r="N405" s="235">
        <v>1.98E-3</v>
      </c>
      <c r="O405" s="235">
        <f>ROUND(E405*N405,2)</f>
        <v>7.0000000000000007E-2</v>
      </c>
      <c r="P405" s="235">
        <v>0</v>
      </c>
      <c r="Q405" s="235">
        <f>ROUND(E405*P405,2)</f>
        <v>0</v>
      </c>
      <c r="R405" s="237" t="s">
        <v>2232</v>
      </c>
      <c r="S405" s="237" t="s">
        <v>302</v>
      </c>
      <c r="T405" s="238" t="s">
        <v>354</v>
      </c>
      <c r="U405" s="220">
        <v>0.73899999999999999</v>
      </c>
      <c r="V405" s="220">
        <f>ROUND(E405*U405,2)</f>
        <v>25.87</v>
      </c>
      <c r="W405" s="220"/>
      <c r="X405" s="220" t="s">
        <v>314</v>
      </c>
      <c r="Y405" s="220" t="s">
        <v>305</v>
      </c>
      <c r="Z405" s="210"/>
      <c r="AA405" s="210"/>
      <c r="AB405" s="210"/>
      <c r="AC405" s="210"/>
      <c r="AD405" s="210"/>
      <c r="AE405" s="210"/>
      <c r="AF405" s="210"/>
      <c r="AG405" s="210" t="s">
        <v>642</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2" x14ac:dyDescent="0.2">
      <c r="A406" s="217"/>
      <c r="B406" s="218"/>
      <c r="C406" s="266" t="s">
        <v>2233</v>
      </c>
      <c r="D406" s="263"/>
      <c r="E406" s="263"/>
      <c r="F406" s="263"/>
      <c r="G406" s="263"/>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374</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2" x14ac:dyDescent="0.2">
      <c r="A407" s="217"/>
      <c r="B407" s="218"/>
      <c r="C407" s="270" t="s">
        <v>2234</v>
      </c>
      <c r="D407" s="264"/>
      <c r="E407" s="264"/>
      <c r="F407" s="264"/>
      <c r="G407" s="264"/>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317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2" x14ac:dyDescent="0.2">
      <c r="A408" s="217"/>
      <c r="B408" s="218"/>
      <c r="C408" s="265" t="s">
        <v>2235</v>
      </c>
      <c r="D408" s="255"/>
      <c r="E408" s="256">
        <v>35</v>
      </c>
      <c r="F408" s="220"/>
      <c r="G408" s="220"/>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356</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
      <c r="A409" s="232">
        <v>78</v>
      </c>
      <c r="B409" s="233" t="s">
        <v>2236</v>
      </c>
      <c r="C409" s="250" t="s">
        <v>2237</v>
      </c>
      <c r="D409" s="234" t="s">
        <v>320</v>
      </c>
      <c r="E409" s="235">
        <v>5</v>
      </c>
      <c r="F409" s="236"/>
      <c r="G409" s="237">
        <f>ROUND(E409*F409,2)</f>
        <v>0</v>
      </c>
      <c r="H409" s="236"/>
      <c r="I409" s="237">
        <f>ROUND(E409*H409,2)</f>
        <v>0</v>
      </c>
      <c r="J409" s="236"/>
      <c r="K409" s="237">
        <f>ROUND(E409*J409,2)</f>
        <v>0</v>
      </c>
      <c r="L409" s="237">
        <v>21</v>
      </c>
      <c r="M409" s="237">
        <f>G409*(1+L409/100)</f>
        <v>0</v>
      </c>
      <c r="N409" s="235">
        <v>0</v>
      </c>
      <c r="O409" s="235">
        <f>ROUND(E409*N409,2)</f>
        <v>0</v>
      </c>
      <c r="P409" s="235">
        <v>0</v>
      </c>
      <c r="Q409" s="235">
        <f>ROUND(E409*P409,2)</f>
        <v>0</v>
      </c>
      <c r="R409" s="237" t="s">
        <v>2238</v>
      </c>
      <c r="S409" s="237" t="s">
        <v>302</v>
      </c>
      <c r="T409" s="238" t="s">
        <v>354</v>
      </c>
      <c r="U409" s="220">
        <v>0.67</v>
      </c>
      <c r="V409" s="220">
        <f>ROUND(E409*U409,2)</f>
        <v>3.35</v>
      </c>
      <c r="W409" s="220"/>
      <c r="X409" s="220" t="s">
        <v>314</v>
      </c>
      <c r="Y409" s="220" t="s">
        <v>305</v>
      </c>
      <c r="Z409" s="210"/>
      <c r="AA409" s="210"/>
      <c r="AB409" s="210"/>
      <c r="AC409" s="210"/>
      <c r="AD409" s="210"/>
      <c r="AE409" s="210"/>
      <c r="AF409" s="210"/>
      <c r="AG409" s="210" t="s">
        <v>642</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2" x14ac:dyDescent="0.2">
      <c r="A410" s="217"/>
      <c r="B410" s="218"/>
      <c r="C410" s="265" t="s">
        <v>2239</v>
      </c>
      <c r="D410" s="255"/>
      <c r="E410" s="256">
        <v>5</v>
      </c>
      <c r="F410" s="220"/>
      <c r="G410" s="220"/>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356</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22.5" outlineLevel="1" x14ac:dyDescent="0.2">
      <c r="A411" s="232">
        <v>79</v>
      </c>
      <c r="B411" s="233" t="s">
        <v>2240</v>
      </c>
      <c r="C411" s="250" t="s">
        <v>2241</v>
      </c>
      <c r="D411" s="234" t="s">
        <v>320</v>
      </c>
      <c r="E411" s="235">
        <v>5</v>
      </c>
      <c r="F411" s="236"/>
      <c r="G411" s="237">
        <f>ROUND(E411*F411,2)</f>
        <v>0</v>
      </c>
      <c r="H411" s="236"/>
      <c r="I411" s="237">
        <f>ROUND(E411*H411,2)</f>
        <v>0</v>
      </c>
      <c r="J411" s="236"/>
      <c r="K411" s="237">
        <f>ROUND(E411*J411,2)</f>
        <v>0</v>
      </c>
      <c r="L411" s="237">
        <v>21</v>
      </c>
      <c r="M411" s="237">
        <f>G411*(1+L411/100)</f>
        <v>0</v>
      </c>
      <c r="N411" s="235">
        <v>0</v>
      </c>
      <c r="O411" s="235">
        <f>ROUND(E411*N411,2)</f>
        <v>0</v>
      </c>
      <c r="P411" s="235">
        <v>0</v>
      </c>
      <c r="Q411" s="235">
        <f>ROUND(E411*P411,2)</f>
        <v>0</v>
      </c>
      <c r="R411" s="237" t="s">
        <v>2238</v>
      </c>
      <c r="S411" s="237" t="s">
        <v>302</v>
      </c>
      <c r="T411" s="238" t="s">
        <v>354</v>
      </c>
      <c r="U411" s="220">
        <v>0.75</v>
      </c>
      <c r="V411" s="220">
        <f>ROUND(E411*U411,2)</f>
        <v>3.75</v>
      </c>
      <c r="W411" s="220"/>
      <c r="X411" s="220" t="s">
        <v>314</v>
      </c>
      <c r="Y411" s="220" t="s">
        <v>305</v>
      </c>
      <c r="Z411" s="210"/>
      <c r="AA411" s="210"/>
      <c r="AB411" s="210"/>
      <c r="AC411" s="210"/>
      <c r="AD411" s="210"/>
      <c r="AE411" s="210"/>
      <c r="AF411" s="210"/>
      <c r="AG411" s="210" t="s">
        <v>642</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
      <c r="A412" s="217"/>
      <c r="B412" s="218"/>
      <c r="C412" s="265" t="s">
        <v>2242</v>
      </c>
      <c r="D412" s="255"/>
      <c r="E412" s="256">
        <v>5</v>
      </c>
      <c r="F412" s="220"/>
      <c r="G412" s="220"/>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356</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32">
        <v>80</v>
      </c>
      <c r="B413" s="233" t="s">
        <v>2243</v>
      </c>
      <c r="C413" s="250" t="s">
        <v>2244</v>
      </c>
      <c r="D413" s="234" t="s">
        <v>320</v>
      </c>
      <c r="E413" s="235">
        <v>5</v>
      </c>
      <c r="F413" s="236"/>
      <c r="G413" s="237">
        <f>ROUND(E413*F413,2)</f>
        <v>0</v>
      </c>
      <c r="H413" s="236"/>
      <c r="I413" s="237">
        <f>ROUND(E413*H413,2)</f>
        <v>0</v>
      </c>
      <c r="J413" s="236"/>
      <c r="K413" s="237">
        <f>ROUND(E413*J413,2)</f>
        <v>0</v>
      </c>
      <c r="L413" s="237">
        <v>21</v>
      </c>
      <c r="M413" s="237">
        <f>G413*(1+L413/100)</f>
        <v>0</v>
      </c>
      <c r="N413" s="235">
        <v>2.97E-3</v>
      </c>
      <c r="O413" s="235">
        <f>ROUND(E413*N413,2)</f>
        <v>0.01</v>
      </c>
      <c r="P413" s="235">
        <v>0</v>
      </c>
      <c r="Q413" s="235">
        <f>ROUND(E413*P413,2)</f>
        <v>0</v>
      </c>
      <c r="R413" s="237" t="s">
        <v>2238</v>
      </c>
      <c r="S413" s="237" t="s">
        <v>302</v>
      </c>
      <c r="T413" s="238" t="s">
        <v>354</v>
      </c>
      <c r="U413" s="220">
        <v>2.2000000000000002</v>
      </c>
      <c r="V413" s="220">
        <f>ROUND(E413*U413,2)</f>
        <v>11</v>
      </c>
      <c r="W413" s="220"/>
      <c r="X413" s="220" t="s">
        <v>314</v>
      </c>
      <c r="Y413" s="220" t="s">
        <v>305</v>
      </c>
      <c r="Z413" s="210"/>
      <c r="AA413" s="210"/>
      <c r="AB413" s="210"/>
      <c r="AC413" s="210"/>
      <c r="AD413" s="210"/>
      <c r="AE413" s="210"/>
      <c r="AF413" s="210"/>
      <c r="AG413" s="210" t="s">
        <v>642</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2" x14ac:dyDescent="0.2">
      <c r="A414" s="217"/>
      <c r="B414" s="218"/>
      <c r="C414" s="251" t="s">
        <v>1126</v>
      </c>
      <c r="D414" s="247"/>
      <c r="E414" s="247"/>
      <c r="F414" s="247"/>
      <c r="G414" s="247"/>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317</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2" x14ac:dyDescent="0.2">
      <c r="A415" s="217"/>
      <c r="B415" s="218"/>
      <c r="C415" s="265" t="s">
        <v>2245</v>
      </c>
      <c r="D415" s="255"/>
      <c r="E415" s="256">
        <v>5</v>
      </c>
      <c r="F415" s="220"/>
      <c r="G415" s="220"/>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356</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ht="22.5" outlineLevel="1" x14ac:dyDescent="0.2">
      <c r="A416" s="232">
        <v>81</v>
      </c>
      <c r="B416" s="233" t="s">
        <v>2246</v>
      </c>
      <c r="C416" s="250" t="s">
        <v>2247</v>
      </c>
      <c r="D416" s="234" t="s">
        <v>320</v>
      </c>
      <c r="E416" s="235">
        <v>5</v>
      </c>
      <c r="F416" s="236"/>
      <c r="G416" s="237">
        <f>ROUND(E416*F416,2)</f>
        <v>0</v>
      </c>
      <c r="H416" s="236"/>
      <c r="I416" s="237">
        <f>ROUND(E416*H416,2)</f>
        <v>0</v>
      </c>
      <c r="J416" s="236"/>
      <c r="K416" s="237">
        <f>ROUND(E416*J416,2)</f>
        <v>0</v>
      </c>
      <c r="L416" s="237">
        <v>21</v>
      </c>
      <c r="M416" s="237">
        <f>G416*(1+L416/100)</f>
        <v>0</v>
      </c>
      <c r="N416" s="235">
        <v>0</v>
      </c>
      <c r="O416" s="235">
        <f>ROUND(E416*N416,2)</f>
        <v>0</v>
      </c>
      <c r="P416" s="235">
        <v>0</v>
      </c>
      <c r="Q416" s="235">
        <f>ROUND(E416*P416,2)</f>
        <v>0</v>
      </c>
      <c r="R416" s="237" t="s">
        <v>2238</v>
      </c>
      <c r="S416" s="237" t="s">
        <v>302</v>
      </c>
      <c r="T416" s="238" t="s">
        <v>354</v>
      </c>
      <c r="U416" s="220">
        <v>0.54</v>
      </c>
      <c r="V416" s="220">
        <f>ROUND(E416*U416,2)</f>
        <v>2.7</v>
      </c>
      <c r="W416" s="220"/>
      <c r="X416" s="220" t="s">
        <v>314</v>
      </c>
      <c r="Y416" s="220" t="s">
        <v>305</v>
      </c>
      <c r="Z416" s="210"/>
      <c r="AA416" s="210"/>
      <c r="AB416" s="210"/>
      <c r="AC416" s="210"/>
      <c r="AD416" s="210"/>
      <c r="AE416" s="210"/>
      <c r="AF416" s="210"/>
      <c r="AG416" s="210" t="s">
        <v>642</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2" x14ac:dyDescent="0.2">
      <c r="A417" s="217"/>
      <c r="B417" s="218"/>
      <c r="C417" s="251" t="s">
        <v>2248</v>
      </c>
      <c r="D417" s="247"/>
      <c r="E417" s="247"/>
      <c r="F417" s="247"/>
      <c r="G417" s="247"/>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317</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2" x14ac:dyDescent="0.2">
      <c r="A418" s="217"/>
      <c r="B418" s="218"/>
      <c r="C418" s="265" t="s">
        <v>2249</v>
      </c>
      <c r="D418" s="255"/>
      <c r="E418" s="256">
        <v>5</v>
      </c>
      <c r="F418" s="220"/>
      <c r="G418" s="220"/>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356</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ht="22.5" outlineLevel="1" x14ac:dyDescent="0.2">
      <c r="A419" s="232">
        <v>82</v>
      </c>
      <c r="B419" s="233" t="s">
        <v>2250</v>
      </c>
      <c r="C419" s="250" t="s">
        <v>2251</v>
      </c>
      <c r="D419" s="234" t="s">
        <v>450</v>
      </c>
      <c r="E419" s="235">
        <v>312.39999999999998</v>
      </c>
      <c r="F419" s="236"/>
      <c r="G419" s="237">
        <f>ROUND(E419*F419,2)</f>
        <v>0</v>
      </c>
      <c r="H419" s="236"/>
      <c r="I419" s="237">
        <f>ROUND(E419*H419,2)</f>
        <v>0</v>
      </c>
      <c r="J419" s="236"/>
      <c r="K419" s="237">
        <f>ROUND(E419*J419,2)</f>
        <v>0</v>
      </c>
      <c r="L419" s="237">
        <v>21</v>
      </c>
      <c r="M419" s="237">
        <f>G419*(1+L419/100)</f>
        <v>0</v>
      </c>
      <c r="N419" s="235">
        <v>2.7E-4</v>
      </c>
      <c r="O419" s="235">
        <f>ROUND(E419*N419,2)</f>
        <v>0.08</v>
      </c>
      <c r="P419" s="235">
        <v>0</v>
      </c>
      <c r="Q419" s="235">
        <f>ROUND(E419*P419,2)</f>
        <v>0</v>
      </c>
      <c r="R419" s="237" t="s">
        <v>652</v>
      </c>
      <c r="S419" s="237" t="s">
        <v>302</v>
      </c>
      <c r="T419" s="238" t="s">
        <v>354</v>
      </c>
      <c r="U419" s="220">
        <v>0</v>
      </c>
      <c r="V419" s="220">
        <f>ROUND(E419*U419,2)</f>
        <v>0</v>
      </c>
      <c r="W419" s="220"/>
      <c r="X419" s="220" t="s">
        <v>653</v>
      </c>
      <c r="Y419" s="220" t="s">
        <v>305</v>
      </c>
      <c r="Z419" s="210"/>
      <c r="AA419" s="210"/>
      <c r="AB419" s="210"/>
      <c r="AC419" s="210"/>
      <c r="AD419" s="210"/>
      <c r="AE419" s="210"/>
      <c r="AF419" s="210"/>
      <c r="AG419" s="210" t="s">
        <v>654</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2" x14ac:dyDescent="0.2">
      <c r="A420" s="217"/>
      <c r="B420" s="218"/>
      <c r="C420" s="265" t="s">
        <v>2252</v>
      </c>
      <c r="D420" s="255"/>
      <c r="E420" s="256">
        <v>312.39999999999998</v>
      </c>
      <c r="F420" s="220"/>
      <c r="G420" s="220"/>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356</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33.75" outlineLevel="1" x14ac:dyDescent="0.2">
      <c r="A421" s="232">
        <v>83</v>
      </c>
      <c r="B421" s="233" t="s">
        <v>2253</v>
      </c>
      <c r="C421" s="250" t="s">
        <v>2254</v>
      </c>
      <c r="D421" s="234" t="s">
        <v>320</v>
      </c>
      <c r="E421" s="235">
        <v>10</v>
      </c>
      <c r="F421" s="236"/>
      <c r="G421" s="237">
        <f>ROUND(E421*F421,2)</f>
        <v>0</v>
      </c>
      <c r="H421" s="236"/>
      <c r="I421" s="237">
        <f>ROUND(E421*H421,2)</f>
        <v>0</v>
      </c>
      <c r="J421" s="236"/>
      <c r="K421" s="237">
        <f>ROUND(E421*J421,2)</f>
        <v>0</v>
      </c>
      <c r="L421" s="237">
        <v>21</v>
      </c>
      <c r="M421" s="237">
        <f>G421*(1+L421/100)</f>
        <v>0</v>
      </c>
      <c r="N421" s="235">
        <v>1.6999999999999999E-3</v>
      </c>
      <c r="O421" s="235">
        <f>ROUND(E421*N421,2)</f>
        <v>0.02</v>
      </c>
      <c r="P421" s="235">
        <v>0</v>
      </c>
      <c r="Q421" s="235">
        <f>ROUND(E421*P421,2)</f>
        <v>0</v>
      </c>
      <c r="R421" s="237" t="s">
        <v>652</v>
      </c>
      <c r="S421" s="237" t="s">
        <v>302</v>
      </c>
      <c r="T421" s="238" t="s">
        <v>354</v>
      </c>
      <c r="U421" s="220">
        <v>0</v>
      </c>
      <c r="V421" s="220">
        <f>ROUND(E421*U421,2)</f>
        <v>0</v>
      </c>
      <c r="W421" s="220"/>
      <c r="X421" s="220" t="s">
        <v>653</v>
      </c>
      <c r="Y421" s="220" t="s">
        <v>305</v>
      </c>
      <c r="Z421" s="210"/>
      <c r="AA421" s="210"/>
      <c r="AB421" s="210"/>
      <c r="AC421" s="210"/>
      <c r="AD421" s="210"/>
      <c r="AE421" s="210"/>
      <c r="AF421" s="210"/>
      <c r="AG421" s="210" t="s">
        <v>654</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
      <c r="A422" s="217"/>
      <c r="B422" s="218"/>
      <c r="C422" s="265" t="s">
        <v>2255</v>
      </c>
      <c r="D422" s="255"/>
      <c r="E422" s="256">
        <v>10</v>
      </c>
      <c r="F422" s="220"/>
      <c r="G422" s="220"/>
      <c r="H422" s="220"/>
      <c r="I422" s="220"/>
      <c r="J422" s="220"/>
      <c r="K422" s="220"/>
      <c r="L422" s="220"/>
      <c r="M422" s="220"/>
      <c r="N422" s="219"/>
      <c r="O422" s="219"/>
      <c r="P422" s="219"/>
      <c r="Q422" s="219"/>
      <c r="R422" s="220"/>
      <c r="S422" s="220"/>
      <c r="T422" s="220"/>
      <c r="U422" s="220"/>
      <c r="V422" s="220"/>
      <c r="W422" s="220"/>
      <c r="X422" s="220"/>
      <c r="Y422" s="220"/>
      <c r="Z422" s="210"/>
      <c r="AA422" s="210"/>
      <c r="AB422" s="210"/>
      <c r="AC422" s="210"/>
      <c r="AD422" s="210"/>
      <c r="AE422" s="210"/>
      <c r="AF422" s="210"/>
      <c r="AG422" s="210" t="s">
        <v>356</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ht="33.75" outlineLevel="1" x14ac:dyDescent="0.2">
      <c r="A423" s="232">
        <v>84</v>
      </c>
      <c r="B423" s="233" t="s">
        <v>2256</v>
      </c>
      <c r="C423" s="250" t="s">
        <v>2257</v>
      </c>
      <c r="D423" s="234" t="s">
        <v>320</v>
      </c>
      <c r="E423" s="235">
        <v>10</v>
      </c>
      <c r="F423" s="236"/>
      <c r="G423" s="237">
        <f>ROUND(E423*F423,2)</f>
        <v>0</v>
      </c>
      <c r="H423" s="236"/>
      <c r="I423" s="237">
        <f>ROUND(E423*H423,2)</f>
        <v>0</v>
      </c>
      <c r="J423" s="236"/>
      <c r="K423" s="237">
        <f>ROUND(E423*J423,2)</f>
        <v>0</v>
      </c>
      <c r="L423" s="237">
        <v>21</v>
      </c>
      <c r="M423" s="237">
        <f>G423*(1+L423/100)</f>
        <v>0</v>
      </c>
      <c r="N423" s="235">
        <v>5.1000000000000004E-3</v>
      </c>
      <c r="O423" s="235">
        <f>ROUND(E423*N423,2)</f>
        <v>0.05</v>
      </c>
      <c r="P423" s="235">
        <v>0</v>
      </c>
      <c r="Q423" s="235">
        <f>ROUND(E423*P423,2)</f>
        <v>0</v>
      </c>
      <c r="R423" s="237" t="s">
        <v>652</v>
      </c>
      <c r="S423" s="237" t="s">
        <v>302</v>
      </c>
      <c r="T423" s="238" t="s">
        <v>354</v>
      </c>
      <c r="U423" s="220">
        <v>0</v>
      </c>
      <c r="V423" s="220">
        <f>ROUND(E423*U423,2)</f>
        <v>0</v>
      </c>
      <c r="W423" s="220"/>
      <c r="X423" s="220" t="s">
        <v>653</v>
      </c>
      <c r="Y423" s="220" t="s">
        <v>305</v>
      </c>
      <c r="Z423" s="210"/>
      <c r="AA423" s="210"/>
      <c r="AB423" s="210"/>
      <c r="AC423" s="210"/>
      <c r="AD423" s="210"/>
      <c r="AE423" s="210"/>
      <c r="AF423" s="210"/>
      <c r="AG423" s="210" t="s">
        <v>654</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2" x14ac:dyDescent="0.2">
      <c r="A424" s="217"/>
      <c r="B424" s="218"/>
      <c r="C424" s="265" t="s">
        <v>2255</v>
      </c>
      <c r="D424" s="255"/>
      <c r="E424" s="256">
        <v>10</v>
      </c>
      <c r="F424" s="220"/>
      <c r="G424" s="220"/>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356</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ht="33.75" outlineLevel="1" x14ac:dyDescent="0.2">
      <c r="A425" s="232">
        <v>85</v>
      </c>
      <c r="B425" s="233" t="s">
        <v>2258</v>
      </c>
      <c r="C425" s="250" t="s">
        <v>2259</v>
      </c>
      <c r="D425" s="234" t="s">
        <v>320</v>
      </c>
      <c r="E425" s="235">
        <v>26</v>
      </c>
      <c r="F425" s="236"/>
      <c r="G425" s="237">
        <f>ROUND(E425*F425,2)</f>
        <v>0</v>
      </c>
      <c r="H425" s="236"/>
      <c r="I425" s="237">
        <f>ROUND(E425*H425,2)</f>
        <v>0</v>
      </c>
      <c r="J425" s="236"/>
      <c r="K425" s="237">
        <f>ROUND(E425*J425,2)</f>
        <v>0</v>
      </c>
      <c r="L425" s="237">
        <v>21</v>
      </c>
      <c r="M425" s="237">
        <f>G425*(1+L425/100)</f>
        <v>0</v>
      </c>
      <c r="N425" s="235">
        <v>8.5000000000000006E-3</v>
      </c>
      <c r="O425" s="235">
        <f>ROUND(E425*N425,2)</f>
        <v>0.22</v>
      </c>
      <c r="P425" s="235">
        <v>0</v>
      </c>
      <c r="Q425" s="235">
        <f>ROUND(E425*P425,2)</f>
        <v>0</v>
      </c>
      <c r="R425" s="237" t="s">
        <v>652</v>
      </c>
      <c r="S425" s="237" t="s">
        <v>302</v>
      </c>
      <c r="T425" s="238" t="s">
        <v>354</v>
      </c>
      <c r="U425" s="220">
        <v>0</v>
      </c>
      <c r="V425" s="220">
        <f>ROUND(E425*U425,2)</f>
        <v>0</v>
      </c>
      <c r="W425" s="220"/>
      <c r="X425" s="220" t="s">
        <v>653</v>
      </c>
      <c r="Y425" s="220" t="s">
        <v>305</v>
      </c>
      <c r="Z425" s="210"/>
      <c r="AA425" s="210"/>
      <c r="AB425" s="210"/>
      <c r="AC425" s="210"/>
      <c r="AD425" s="210"/>
      <c r="AE425" s="210"/>
      <c r="AF425" s="210"/>
      <c r="AG425" s="210" t="s">
        <v>654</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2" x14ac:dyDescent="0.2">
      <c r="A426" s="217"/>
      <c r="B426" s="218"/>
      <c r="C426" s="265" t="s">
        <v>2260</v>
      </c>
      <c r="D426" s="255"/>
      <c r="E426" s="256">
        <v>26</v>
      </c>
      <c r="F426" s="220"/>
      <c r="G426" s="220"/>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356</v>
      </c>
      <c r="AH426" s="210">
        <v>0</v>
      </c>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
      <c r="A427" s="232">
        <v>86</v>
      </c>
      <c r="B427" s="233" t="s">
        <v>2261</v>
      </c>
      <c r="C427" s="250" t="s">
        <v>2262</v>
      </c>
      <c r="D427" s="234" t="s">
        <v>320</v>
      </c>
      <c r="E427" s="235">
        <v>105</v>
      </c>
      <c r="F427" s="236"/>
      <c r="G427" s="237">
        <f>ROUND(E427*F427,2)</f>
        <v>0</v>
      </c>
      <c r="H427" s="236"/>
      <c r="I427" s="237">
        <f>ROUND(E427*H427,2)</f>
        <v>0</v>
      </c>
      <c r="J427" s="236"/>
      <c r="K427" s="237">
        <f>ROUND(E427*J427,2)</f>
        <v>0</v>
      </c>
      <c r="L427" s="237">
        <v>21</v>
      </c>
      <c r="M427" s="237">
        <f>G427*(1+L427/100)</f>
        <v>0</v>
      </c>
      <c r="N427" s="235">
        <v>2.0000000000000001E-4</v>
      </c>
      <c r="O427" s="235">
        <f>ROUND(E427*N427,2)</f>
        <v>0.02</v>
      </c>
      <c r="P427" s="235">
        <v>0</v>
      </c>
      <c r="Q427" s="235">
        <f>ROUND(E427*P427,2)</f>
        <v>0</v>
      </c>
      <c r="R427" s="237" t="s">
        <v>652</v>
      </c>
      <c r="S427" s="237" t="s">
        <v>1097</v>
      </c>
      <c r="T427" s="238" t="s">
        <v>1097</v>
      </c>
      <c r="U427" s="220">
        <v>0</v>
      </c>
      <c r="V427" s="220">
        <f>ROUND(E427*U427,2)</f>
        <v>0</v>
      </c>
      <c r="W427" s="220"/>
      <c r="X427" s="220" t="s">
        <v>653</v>
      </c>
      <c r="Y427" s="220" t="s">
        <v>305</v>
      </c>
      <c r="Z427" s="210"/>
      <c r="AA427" s="210"/>
      <c r="AB427" s="210"/>
      <c r="AC427" s="210"/>
      <c r="AD427" s="210"/>
      <c r="AE427" s="210"/>
      <c r="AF427" s="210"/>
      <c r="AG427" s="210" t="s">
        <v>654</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
      <c r="A428" s="217"/>
      <c r="B428" s="218"/>
      <c r="C428" s="265" t="s">
        <v>2263</v>
      </c>
      <c r="D428" s="255"/>
      <c r="E428" s="256">
        <v>105</v>
      </c>
      <c r="F428" s="220"/>
      <c r="G428" s="220"/>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356</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ht="22.5" outlineLevel="1" x14ac:dyDescent="0.2">
      <c r="A429" s="239">
        <v>87</v>
      </c>
      <c r="B429" s="240" t="s">
        <v>2264</v>
      </c>
      <c r="C429" s="249" t="s">
        <v>2265</v>
      </c>
      <c r="D429" s="241" t="s">
        <v>320</v>
      </c>
      <c r="E429" s="242">
        <v>5</v>
      </c>
      <c r="F429" s="243"/>
      <c r="G429" s="244">
        <f>ROUND(E429*F429,2)</f>
        <v>0</v>
      </c>
      <c r="H429" s="243"/>
      <c r="I429" s="244">
        <f>ROUND(E429*H429,2)</f>
        <v>0</v>
      </c>
      <c r="J429" s="243"/>
      <c r="K429" s="244">
        <f>ROUND(E429*J429,2)</f>
        <v>0</v>
      </c>
      <c r="L429" s="244">
        <v>21</v>
      </c>
      <c r="M429" s="244">
        <f>G429*(1+L429/100)</f>
        <v>0</v>
      </c>
      <c r="N429" s="242">
        <v>4.8000000000000001E-4</v>
      </c>
      <c r="O429" s="242">
        <f>ROUND(E429*N429,2)</f>
        <v>0</v>
      </c>
      <c r="P429" s="242">
        <v>0</v>
      </c>
      <c r="Q429" s="242">
        <f>ROUND(E429*P429,2)</f>
        <v>0</v>
      </c>
      <c r="R429" s="244" t="s">
        <v>652</v>
      </c>
      <c r="S429" s="244" t="s">
        <v>302</v>
      </c>
      <c r="T429" s="245" t="s">
        <v>354</v>
      </c>
      <c r="U429" s="220">
        <v>0</v>
      </c>
      <c r="V429" s="220">
        <f>ROUND(E429*U429,2)</f>
        <v>0</v>
      </c>
      <c r="W429" s="220"/>
      <c r="X429" s="220" t="s">
        <v>653</v>
      </c>
      <c r="Y429" s="220" t="s">
        <v>305</v>
      </c>
      <c r="Z429" s="210"/>
      <c r="AA429" s="210"/>
      <c r="AB429" s="210"/>
      <c r="AC429" s="210"/>
      <c r="AD429" s="210"/>
      <c r="AE429" s="210"/>
      <c r="AF429" s="210"/>
      <c r="AG429" s="210" t="s">
        <v>654</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ht="33.75" outlineLevel="1" x14ac:dyDescent="0.2">
      <c r="A430" s="239">
        <v>88</v>
      </c>
      <c r="B430" s="240" t="s">
        <v>2266</v>
      </c>
      <c r="C430" s="249" t="s">
        <v>2267</v>
      </c>
      <c r="D430" s="241" t="s">
        <v>320</v>
      </c>
      <c r="E430" s="242">
        <v>5</v>
      </c>
      <c r="F430" s="243"/>
      <c r="G430" s="244">
        <f>ROUND(E430*F430,2)</f>
        <v>0</v>
      </c>
      <c r="H430" s="243"/>
      <c r="I430" s="244">
        <f>ROUND(E430*H430,2)</f>
        <v>0</v>
      </c>
      <c r="J430" s="243"/>
      <c r="K430" s="244">
        <f>ROUND(E430*J430,2)</f>
        <v>0</v>
      </c>
      <c r="L430" s="244">
        <v>21</v>
      </c>
      <c r="M430" s="244">
        <f>G430*(1+L430/100)</f>
        <v>0</v>
      </c>
      <c r="N430" s="242">
        <v>8.4999999999999995E-4</v>
      </c>
      <c r="O430" s="242">
        <f>ROUND(E430*N430,2)</f>
        <v>0</v>
      </c>
      <c r="P430" s="242">
        <v>0</v>
      </c>
      <c r="Q430" s="242">
        <f>ROUND(E430*P430,2)</f>
        <v>0</v>
      </c>
      <c r="R430" s="244" t="s">
        <v>652</v>
      </c>
      <c r="S430" s="244" t="s">
        <v>302</v>
      </c>
      <c r="T430" s="245" t="s">
        <v>354</v>
      </c>
      <c r="U430" s="220">
        <v>0</v>
      </c>
      <c r="V430" s="220">
        <f>ROUND(E430*U430,2)</f>
        <v>0</v>
      </c>
      <c r="W430" s="220"/>
      <c r="X430" s="220" t="s">
        <v>653</v>
      </c>
      <c r="Y430" s="220" t="s">
        <v>305</v>
      </c>
      <c r="Z430" s="210"/>
      <c r="AA430" s="210"/>
      <c r="AB430" s="210"/>
      <c r="AC430" s="210"/>
      <c r="AD430" s="210"/>
      <c r="AE430" s="210"/>
      <c r="AF430" s="210"/>
      <c r="AG430" s="210" t="s">
        <v>654</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1" x14ac:dyDescent="0.2">
      <c r="A431" s="232">
        <v>89</v>
      </c>
      <c r="B431" s="233" t="s">
        <v>2268</v>
      </c>
      <c r="C431" s="250" t="s">
        <v>2269</v>
      </c>
      <c r="D431" s="234" t="s">
        <v>320</v>
      </c>
      <c r="E431" s="235">
        <v>5</v>
      </c>
      <c r="F431" s="236"/>
      <c r="G431" s="237">
        <f>ROUND(E431*F431,2)</f>
        <v>0</v>
      </c>
      <c r="H431" s="236"/>
      <c r="I431" s="237">
        <f>ROUND(E431*H431,2)</f>
        <v>0</v>
      </c>
      <c r="J431" s="236"/>
      <c r="K431" s="237">
        <f>ROUND(E431*J431,2)</f>
        <v>0</v>
      </c>
      <c r="L431" s="237">
        <v>21</v>
      </c>
      <c r="M431" s="237">
        <f>G431*(1+L431/100)</f>
        <v>0</v>
      </c>
      <c r="N431" s="235">
        <v>2.2000000000000001E-3</v>
      </c>
      <c r="O431" s="235">
        <f>ROUND(E431*N431,2)</f>
        <v>0.01</v>
      </c>
      <c r="P431" s="235">
        <v>0</v>
      </c>
      <c r="Q431" s="235">
        <f>ROUND(E431*P431,2)</f>
        <v>0</v>
      </c>
      <c r="R431" s="237"/>
      <c r="S431" s="237" t="s">
        <v>313</v>
      </c>
      <c r="T431" s="238" t="s">
        <v>303</v>
      </c>
      <c r="U431" s="220">
        <v>0</v>
      </c>
      <c r="V431" s="220">
        <f>ROUND(E431*U431,2)</f>
        <v>0</v>
      </c>
      <c r="W431" s="220"/>
      <c r="X431" s="220" t="s">
        <v>653</v>
      </c>
      <c r="Y431" s="220" t="s">
        <v>305</v>
      </c>
      <c r="Z431" s="210"/>
      <c r="AA431" s="210"/>
      <c r="AB431" s="210"/>
      <c r="AC431" s="210"/>
      <c r="AD431" s="210"/>
      <c r="AE431" s="210"/>
      <c r="AF431" s="210"/>
      <c r="AG431" s="210" t="s">
        <v>654</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2" x14ac:dyDescent="0.2">
      <c r="A432" s="217"/>
      <c r="B432" s="218"/>
      <c r="C432" s="265" t="s">
        <v>2239</v>
      </c>
      <c r="D432" s="255"/>
      <c r="E432" s="256">
        <v>5</v>
      </c>
      <c r="F432" s="220"/>
      <c r="G432" s="220"/>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356</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32">
        <v>90</v>
      </c>
      <c r="B433" s="233" t="s">
        <v>2270</v>
      </c>
      <c r="C433" s="250" t="s">
        <v>2271</v>
      </c>
      <c r="D433" s="234" t="s">
        <v>320</v>
      </c>
      <c r="E433" s="235">
        <v>5</v>
      </c>
      <c r="F433" s="236"/>
      <c r="G433" s="237">
        <f>ROUND(E433*F433,2)</f>
        <v>0</v>
      </c>
      <c r="H433" s="236"/>
      <c r="I433" s="237">
        <f>ROUND(E433*H433,2)</f>
        <v>0</v>
      </c>
      <c r="J433" s="236"/>
      <c r="K433" s="237">
        <f>ROUND(E433*J433,2)</f>
        <v>0</v>
      </c>
      <c r="L433" s="237">
        <v>21</v>
      </c>
      <c r="M433" s="237">
        <f>G433*(1+L433/100)</f>
        <v>0</v>
      </c>
      <c r="N433" s="235">
        <v>2.2000000000000001E-3</v>
      </c>
      <c r="O433" s="235">
        <f>ROUND(E433*N433,2)</f>
        <v>0.01</v>
      </c>
      <c r="P433" s="235">
        <v>0</v>
      </c>
      <c r="Q433" s="235">
        <f>ROUND(E433*P433,2)</f>
        <v>0</v>
      </c>
      <c r="R433" s="237"/>
      <c r="S433" s="237" t="s">
        <v>313</v>
      </c>
      <c r="T433" s="238" t="s">
        <v>303</v>
      </c>
      <c r="U433" s="220">
        <v>0</v>
      </c>
      <c r="V433" s="220">
        <f>ROUND(E433*U433,2)</f>
        <v>0</v>
      </c>
      <c r="W433" s="220"/>
      <c r="X433" s="220" t="s">
        <v>653</v>
      </c>
      <c r="Y433" s="220" t="s">
        <v>305</v>
      </c>
      <c r="Z433" s="210"/>
      <c r="AA433" s="210"/>
      <c r="AB433" s="210"/>
      <c r="AC433" s="210"/>
      <c r="AD433" s="210"/>
      <c r="AE433" s="210"/>
      <c r="AF433" s="210"/>
      <c r="AG433" s="210" t="s">
        <v>654</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
      <c r="A434" s="217"/>
      <c r="B434" s="218"/>
      <c r="C434" s="265" t="s">
        <v>2242</v>
      </c>
      <c r="D434" s="255"/>
      <c r="E434" s="256">
        <v>5</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356</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32">
        <v>91</v>
      </c>
      <c r="B435" s="233" t="s">
        <v>2272</v>
      </c>
      <c r="C435" s="250" t="s">
        <v>2273</v>
      </c>
      <c r="D435" s="234" t="s">
        <v>320</v>
      </c>
      <c r="E435" s="235">
        <v>5</v>
      </c>
      <c r="F435" s="236"/>
      <c r="G435" s="237">
        <f>ROUND(E435*F435,2)</f>
        <v>0</v>
      </c>
      <c r="H435" s="236"/>
      <c r="I435" s="237">
        <f>ROUND(E435*H435,2)</f>
        <v>0</v>
      </c>
      <c r="J435" s="236"/>
      <c r="K435" s="237">
        <f>ROUND(E435*J435,2)</f>
        <v>0</v>
      </c>
      <c r="L435" s="237">
        <v>21</v>
      </c>
      <c r="M435" s="237">
        <f>G435*(1+L435/100)</f>
        <v>0</v>
      </c>
      <c r="N435" s="235">
        <v>1.1900000000000001E-2</v>
      </c>
      <c r="O435" s="235">
        <f>ROUND(E435*N435,2)</f>
        <v>0.06</v>
      </c>
      <c r="P435" s="235">
        <v>0</v>
      </c>
      <c r="Q435" s="235">
        <f>ROUND(E435*P435,2)</f>
        <v>0</v>
      </c>
      <c r="R435" s="237"/>
      <c r="S435" s="237" t="s">
        <v>313</v>
      </c>
      <c r="T435" s="238" t="s">
        <v>303</v>
      </c>
      <c r="U435" s="220">
        <v>0</v>
      </c>
      <c r="V435" s="220">
        <f>ROUND(E435*U435,2)</f>
        <v>0</v>
      </c>
      <c r="W435" s="220"/>
      <c r="X435" s="220" t="s">
        <v>653</v>
      </c>
      <c r="Y435" s="220" t="s">
        <v>305</v>
      </c>
      <c r="Z435" s="210"/>
      <c r="AA435" s="210"/>
      <c r="AB435" s="210"/>
      <c r="AC435" s="210"/>
      <c r="AD435" s="210"/>
      <c r="AE435" s="210"/>
      <c r="AF435" s="210"/>
      <c r="AG435" s="210" t="s">
        <v>654</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2" x14ac:dyDescent="0.2">
      <c r="A436" s="217"/>
      <c r="B436" s="218"/>
      <c r="C436" s="265" t="s">
        <v>2249</v>
      </c>
      <c r="D436" s="255"/>
      <c r="E436" s="256">
        <v>5</v>
      </c>
      <c r="F436" s="220"/>
      <c r="G436" s="220"/>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356</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ht="22.5" outlineLevel="1" x14ac:dyDescent="0.2">
      <c r="A437" s="232">
        <v>92</v>
      </c>
      <c r="B437" s="233" t="s">
        <v>1112</v>
      </c>
      <c r="C437" s="250" t="s">
        <v>1113</v>
      </c>
      <c r="D437" s="234" t="s">
        <v>372</v>
      </c>
      <c r="E437" s="235">
        <v>107.0112</v>
      </c>
      <c r="F437" s="236"/>
      <c r="G437" s="237">
        <f>ROUND(E437*F437,2)</f>
        <v>0</v>
      </c>
      <c r="H437" s="236"/>
      <c r="I437" s="237">
        <f>ROUND(E437*H437,2)</f>
        <v>0</v>
      </c>
      <c r="J437" s="236"/>
      <c r="K437" s="237">
        <f>ROUND(E437*J437,2)</f>
        <v>0</v>
      </c>
      <c r="L437" s="237">
        <v>21</v>
      </c>
      <c r="M437" s="237">
        <f>G437*(1+L437/100)</f>
        <v>0</v>
      </c>
      <c r="N437" s="235">
        <v>2.9999999999999997E-4</v>
      </c>
      <c r="O437" s="235">
        <f>ROUND(E437*N437,2)</f>
        <v>0.03</v>
      </c>
      <c r="P437" s="235">
        <v>0</v>
      </c>
      <c r="Q437" s="235">
        <f>ROUND(E437*P437,2)</f>
        <v>0</v>
      </c>
      <c r="R437" s="237" t="s">
        <v>652</v>
      </c>
      <c r="S437" s="237" t="s">
        <v>302</v>
      </c>
      <c r="T437" s="238" t="s">
        <v>354</v>
      </c>
      <c r="U437" s="220">
        <v>0</v>
      </c>
      <c r="V437" s="220">
        <f>ROUND(E437*U437,2)</f>
        <v>0</v>
      </c>
      <c r="W437" s="220"/>
      <c r="X437" s="220" t="s">
        <v>653</v>
      </c>
      <c r="Y437" s="220" t="s">
        <v>305</v>
      </c>
      <c r="Z437" s="210"/>
      <c r="AA437" s="210"/>
      <c r="AB437" s="210"/>
      <c r="AC437" s="210"/>
      <c r="AD437" s="210"/>
      <c r="AE437" s="210"/>
      <c r="AF437" s="210"/>
      <c r="AG437" s="210" t="s">
        <v>654</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2" x14ac:dyDescent="0.2">
      <c r="A438" s="217"/>
      <c r="B438" s="218"/>
      <c r="C438" s="265" t="s">
        <v>2274</v>
      </c>
      <c r="D438" s="255"/>
      <c r="E438" s="256">
        <v>107.01</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356</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x14ac:dyDescent="0.2">
      <c r="A439" s="225" t="s">
        <v>297</v>
      </c>
      <c r="B439" s="226" t="s">
        <v>186</v>
      </c>
      <c r="C439" s="248" t="s">
        <v>187</v>
      </c>
      <c r="D439" s="227"/>
      <c r="E439" s="228"/>
      <c r="F439" s="229"/>
      <c r="G439" s="229">
        <f>SUMIF(AG440:AG442,"&lt;&gt;NOR",G440:G442)</f>
        <v>0</v>
      </c>
      <c r="H439" s="229"/>
      <c r="I439" s="229">
        <f>SUM(I440:I442)</f>
        <v>0</v>
      </c>
      <c r="J439" s="229"/>
      <c r="K439" s="229">
        <f>SUM(K440:K442)</f>
        <v>0</v>
      </c>
      <c r="L439" s="229"/>
      <c r="M439" s="229">
        <f>SUM(M440:M442)</f>
        <v>0</v>
      </c>
      <c r="N439" s="228"/>
      <c r="O439" s="228">
        <f>SUM(O440:O442)</f>
        <v>0</v>
      </c>
      <c r="P439" s="228"/>
      <c r="Q439" s="228">
        <f>SUM(Q440:Q442)</f>
        <v>0</v>
      </c>
      <c r="R439" s="229"/>
      <c r="S439" s="229"/>
      <c r="T439" s="230"/>
      <c r="U439" s="224"/>
      <c r="V439" s="224">
        <f>SUM(V440:V442)</f>
        <v>0</v>
      </c>
      <c r="W439" s="224"/>
      <c r="X439" s="224"/>
      <c r="Y439" s="224"/>
      <c r="AG439" t="s">
        <v>298</v>
      </c>
    </row>
    <row r="440" spans="1:60" outlineLevel="1" x14ac:dyDescent="0.2">
      <c r="A440" s="239">
        <v>93</v>
      </c>
      <c r="B440" s="240" t="s">
        <v>2275</v>
      </c>
      <c r="C440" s="249" t="s">
        <v>2276</v>
      </c>
      <c r="D440" s="241" t="s">
        <v>823</v>
      </c>
      <c r="E440" s="242">
        <v>1</v>
      </c>
      <c r="F440" s="243"/>
      <c r="G440" s="244">
        <f>ROUND(E440*F440,2)</f>
        <v>0</v>
      </c>
      <c r="H440" s="243"/>
      <c r="I440" s="244">
        <f>ROUND(E440*H440,2)</f>
        <v>0</v>
      </c>
      <c r="J440" s="243"/>
      <c r="K440" s="244">
        <f>ROUND(E440*J440,2)</f>
        <v>0</v>
      </c>
      <c r="L440" s="244">
        <v>21</v>
      </c>
      <c r="M440" s="244">
        <f>G440*(1+L440/100)</f>
        <v>0</v>
      </c>
      <c r="N440" s="242">
        <v>0</v>
      </c>
      <c r="O440" s="242">
        <f>ROUND(E440*N440,2)</f>
        <v>0</v>
      </c>
      <c r="P440" s="242">
        <v>0</v>
      </c>
      <c r="Q440" s="242">
        <f>ROUND(E440*P440,2)</f>
        <v>0</v>
      </c>
      <c r="R440" s="244"/>
      <c r="S440" s="244" t="s">
        <v>313</v>
      </c>
      <c r="T440" s="245" t="s">
        <v>303</v>
      </c>
      <c r="U440" s="220">
        <v>0</v>
      </c>
      <c r="V440" s="220">
        <f>ROUND(E440*U440,2)</f>
        <v>0</v>
      </c>
      <c r="W440" s="220"/>
      <c r="X440" s="220" t="s">
        <v>314</v>
      </c>
      <c r="Y440" s="220" t="s">
        <v>305</v>
      </c>
      <c r="Z440" s="210"/>
      <c r="AA440" s="210"/>
      <c r="AB440" s="210"/>
      <c r="AC440" s="210"/>
      <c r="AD440" s="210"/>
      <c r="AE440" s="210"/>
      <c r="AF440" s="210"/>
      <c r="AG440" s="210" t="s">
        <v>315</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
      <c r="A441" s="239">
        <v>94</v>
      </c>
      <c r="B441" s="240" t="s">
        <v>2277</v>
      </c>
      <c r="C441" s="249" t="s">
        <v>2278</v>
      </c>
      <c r="D441" s="241" t="s">
        <v>823</v>
      </c>
      <c r="E441" s="242">
        <v>1</v>
      </c>
      <c r="F441" s="243"/>
      <c r="G441" s="244">
        <f>ROUND(E441*F441,2)</f>
        <v>0</v>
      </c>
      <c r="H441" s="243"/>
      <c r="I441" s="244">
        <f>ROUND(E441*H441,2)</f>
        <v>0</v>
      </c>
      <c r="J441" s="243"/>
      <c r="K441" s="244">
        <f>ROUND(E441*J441,2)</f>
        <v>0</v>
      </c>
      <c r="L441" s="244">
        <v>21</v>
      </c>
      <c r="M441" s="244">
        <f>G441*(1+L441/100)</f>
        <v>0</v>
      </c>
      <c r="N441" s="242">
        <v>0</v>
      </c>
      <c r="O441" s="242">
        <f>ROUND(E441*N441,2)</f>
        <v>0</v>
      </c>
      <c r="P441" s="242">
        <v>0</v>
      </c>
      <c r="Q441" s="242">
        <f>ROUND(E441*P441,2)</f>
        <v>0</v>
      </c>
      <c r="R441" s="244"/>
      <c r="S441" s="244" t="s">
        <v>313</v>
      </c>
      <c r="T441" s="245" t="s">
        <v>303</v>
      </c>
      <c r="U441" s="220">
        <v>0</v>
      </c>
      <c r="V441" s="220">
        <f>ROUND(E441*U441,2)</f>
        <v>0</v>
      </c>
      <c r="W441" s="220"/>
      <c r="X441" s="220" t="s">
        <v>314</v>
      </c>
      <c r="Y441" s="220" t="s">
        <v>305</v>
      </c>
      <c r="Z441" s="210"/>
      <c r="AA441" s="210"/>
      <c r="AB441" s="210"/>
      <c r="AC441" s="210"/>
      <c r="AD441" s="210"/>
      <c r="AE441" s="210"/>
      <c r="AF441" s="210"/>
      <c r="AG441" s="210" t="s">
        <v>315</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
      <c r="A442" s="239">
        <v>95</v>
      </c>
      <c r="B442" s="240" t="s">
        <v>975</v>
      </c>
      <c r="C442" s="249" t="s">
        <v>2279</v>
      </c>
      <c r="D442" s="241" t="s">
        <v>2280</v>
      </c>
      <c r="E442" s="242">
        <v>1</v>
      </c>
      <c r="F442" s="243"/>
      <c r="G442" s="244">
        <f>ROUND(E442*F442,2)</f>
        <v>0</v>
      </c>
      <c r="H442" s="243"/>
      <c r="I442" s="244">
        <f>ROUND(E442*H442,2)</f>
        <v>0</v>
      </c>
      <c r="J442" s="243"/>
      <c r="K442" s="244">
        <f>ROUND(E442*J442,2)</f>
        <v>0</v>
      </c>
      <c r="L442" s="244">
        <v>21</v>
      </c>
      <c r="M442" s="244">
        <f>G442*(1+L442/100)</f>
        <v>0</v>
      </c>
      <c r="N442" s="242">
        <v>0</v>
      </c>
      <c r="O442" s="242">
        <f>ROUND(E442*N442,2)</f>
        <v>0</v>
      </c>
      <c r="P442" s="242">
        <v>0</v>
      </c>
      <c r="Q442" s="242">
        <f>ROUND(E442*P442,2)</f>
        <v>0</v>
      </c>
      <c r="R442" s="244"/>
      <c r="S442" s="244" t="s">
        <v>313</v>
      </c>
      <c r="T442" s="245" t="s">
        <v>303</v>
      </c>
      <c r="U442" s="220">
        <v>0</v>
      </c>
      <c r="V442" s="220">
        <f>ROUND(E442*U442,2)</f>
        <v>0</v>
      </c>
      <c r="W442" s="220"/>
      <c r="X442" s="220" t="s">
        <v>314</v>
      </c>
      <c r="Y442" s="220" t="s">
        <v>305</v>
      </c>
      <c r="Z442" s="210"/>
      <c r="AA442" s="210"/>
      <c r="AB442" s="210"/>
      <c r="AC442" s="210"/>
      <c r="AD442" s="210"/>
      <c r="AE442" s="210"/>
      <c r="AF442" s="210"/>
      <c r="AG442" s="210" t="s">
        <v>315</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x14ac:dyDescent="0.2">
      <c r="A443" s="225" t="s">
        <v>297</v>
      </c>
      <c r="B443" s="226" t="s">
        <v>193</v>
      </c>
      <c r="C443" s="248" t="s">
        <v>194</v>
      </c>
      <c r="D443" s="227"/>
      <c r="E443" s="228"/>
      <c r="F443" s="229"/>
      <c r="G443" s="229">
        <f>SUMIF(AG444:AG445,"&lt;&gt;NOR",G444:G445)</f>
        <v>0</v>
      </c>
      <c r="H443" s="229"/>
      <c r="I443" s="229">
        <f>SUM(I444:I445)</f>
        <v>0</v>
      </c>
      <c r="J443" s="229"/>
      <c r="K443" s="229">
        <f>SUM(K444:K445)</f>
        <v>0</v>
      </c>
      <c r="L443" s="229"/>
      <c r="M443" s="229">
        <f>SUM(M444:M445)</f>
        <v>0</v>
      </c>
      <c r="N443" s="228"/>
      <c r="O443" s="228">
        <f>SUM(O444:O445)</f>
        <v>0</v>
      </c>
      <c r="P443" s="228"/>
      <c r="Q443" s="228">
        <f>SUM(Q444:Q445)</f>
        <v>0</v>
      </c>
      <c r="R443" s="229"/>
      <c r="S443" s="229"/>
      <c r="T443" s="230"/>
      <c r="U443" s="224"/>
      <c r="V443" s="224">
        <f>SUM(V444:V445)</f>
        <v>249.18</v>
      </c>
      <c r="W443" s="224"/>
      <c r="X443" s="224"/>
      <c r="Y443" s="224"/>
      <c r="AG443" t="s">
        <v>298</v>
      </c>
    </row>
    <row r="444" spans="1:60" ht="33.75" outlineLevel="1" x14ac:dyDescent="0.2">
      <c r="A444" s="232">
        <v>96</v>
      </c>
      <c r="B444" s="233" t="s">
        <v>2281</v>
      </c>
      <c r="C444" s="250" t="s">
        <v>2282</v>
      </c>
      <c r="D444" s="234" t="s">
        <v>372</v>
      </c>
      <c r="E444" s="235">
        <v>1792.64428</v>
      </c>
      <c r="F444" s="236"/>
      <c r="G444" s="237">
        <f>ROUND(E444*F444,2)</f>
        <v>0</v>
      </c>
      <c r="H444" s="236"/>
      <c r="I444" s="237">
        <f>ROUND(E444*H444,2)</f>
        <v>0</v>
      </c>
      <c r="J444" s="236"/>
      <c r="K444" s="237">
        <f>ROUND(E444*J444,2)</f>
        <v>0</v>
      </c>
      <c r="L444" s="237">
        <v>21</v>
      </c>
      <c r="M444" s="237">
        <f>G444*(1+L444/100)</f>
        <v>0</v>
      </c>
      <c r="N444" s="235">
        <v>0</v>
      </c>
      <c r="O444" s="235">
        <f>ROUND(E444*N444,2)</f>
        <v>0</v>
      </c>
      <c r="P444" s="235">
        <v>0</v>
      </c>
      <c r="Q444" s="235">
        <f>ROUND(E444*P444,2)</f>
        <v>0</v>
      </c>
      <c r="R444" s="237" t="s">
        <v>353</v>
      </c>
      <c r="S444" s="237" t="s">
        <v>302</v>
      </c>
      <c r="T444" s="238" t="s">
        <v>354</v>
      </c>
      <c r="U444" s="220">
        <v>0.13900000000000001</v>
      </c>
      <c r="V444" s="220">
        <f>ROUND(E444*U444,2)</f>
        <v>249.18</v>
      </c>
      <c r="W444" s="220"/>
      <c r="X444" s="220" t="s">
        <v>314</v>
      </c>
      <c r="Y444" s="220" t="s">
        <v>305</v>
      </c>
      <c r="Z444" s="210"/>
      <c r="AA444" s="210"/>
      <c r="AB444" s="210"/>
      <c r="AC444" s="210"/>
      <c r="AD444" s="210"/>
      <c r="AE444" s="210"/>
      <c r="AF444" s="210"/>
      <c r="AG444" s="210" t="s">
        <v>315</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2" x14ac:dyDescent="0.2">
      <c r="A445" s="217"/>
      <c r="B445" s="218"/>
      <c r="C445" s="265" t="s">
        <v>2283</v>
      </c>
      <c r="D445" s="255"/>
      <c r="E445" s="256">
        <v>1792.64</v>
      </c>
      <c r="F445" s="220"/>
      <c r="G445" s="220"/>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356</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x14ac:dyDescent="0.2">
      <c r="A446" s="225" t="s">
        <v>297</v>
      </c>
      <c r="B446" s="226" t="s">
        <v>197</v>
      </c>
      <c r="C446" s="248" t="s">
        <v>199</v>
      </c>
      <c r="D446" s="227"/>
      <c r="E446" s="228"/>
      <c r="F446" s="229"/>
      <c r="G446" s="229">
        <f>SUMIF(AG447:AG448,"&lt;&gt;NOR",G447:G448)</f>
        <v>0</v>
      </c>
      <c r="H446" s="229"/>
      <c r="I446" s="229">
        <f>SUM(I447:I448)</f>
        <v>0</v>
      </c>
      <c r="J446" s="229"/>
      <c r="K446" s="229">
        <f>SUM(K447:K448)</f>
        <v>0</v>
      </c>
      <c r="L446" s="229"/>
      <c r="M446" s="229">
        <f>SUM(M447:M448)</f>
        <v>0</v>
      </c>
      <c r="N446" s="228"/>
      <c r="O446" s="228">
        <f>SUM(O447:O448)</f>
        <v>0</v>
      </c>
      <c r="P446" s="228"/>
      <c r="Q446" s="228">
        <f>SUM(Q447:Q448)</f>
        <v>0</v>
      </c>
      <c r="R446" s="229"/>
      <c r="S446" s="229"/>
      <c r="T446" s="230"/>
      <c r="U446" s="224"/>
      <c r="V446" s="224">
        <f>SUM(V447:V448)</f>
        <v>2309.4299999999998</v>
      </c>
      <c r="W446" s="224"/>
      <c r="X446" s="224"/>
      <c r="Y446" s="224"/>
      <c r="AG446" t="s">
        <v>298</v>
      </c>
    </row>
    <row r="447" spans="1:60" outlineLevel="1" x14ac:dyDescent="0.2">
      <c r="A447" s="232">
        <v>97</v>
      </c>
      <c r="B447" s="233" t="s">
        <v>2284</v>
      </c>
      <c r="C447" s="250" t="s">
        <v>2285</v>
      </c>
      <c r="D447" s="234" t="s">
        <v>701</v>
      </c>
      <c r="E447" s="235">
        <v>5564.8851299999997</v>
      </c>
      <c r="F447" s="236"/>
      <c r="G447" s="237">
        <f>ROUND(E447*F447,2)</f>
        <v>0</v>
      </c>
      <c r="H447" s="236"/>
      <c r="I447" s="237">
        <f>ROUND(E447*H447,2)</f>
        <v>0</v>
      </c>
      <c r="J447" s="236"/>
      <c r="K447" s="237">
        <f>ROUND(E447*J447,2)</f>
        <v>0</v>
      </c>
      <c r="L447" s="237">
        <v>21</v>
      </c>
      <c r="M447" s="237">
        <f>G447*(1+L447/100)</f>
        <v>0</v>
      </c>
      <c r="N447" s="235">
        <v>0</v>
      </c>
      <c r="O447" s="235">
        <f>ROUND(E447*N447,2)</f>
        <v>0</v>
      </c>
      <c r="P447" s="235">
        <v>0</v>
      </c>
      <c r="Q447" s="235">
        <f>ROUND(E447*P447,2)</f>
        <v>0</v>
      </c>
      <c r="R447" s="237" t="s">
        <v>353</v>
      </c>
      <c r="S447" s="237" t="s">
        <v>302</v>
      </c>
      <c r="T447" s="238" t="s">
        <v>354</v>
      </c>
      <c r="U447" s="220">
        <v>0.41499999999999998</v>
      </c>
      <c r="V447" s="220">
        <f>ROUND(E447*U447,2)</f>
        <v>2309.4299999999998</v>
      </c>
      <c r="W447" s="220"/>
      <c r="X447" s="220" t="s">
        <v>314</v>
      </c>
      <c r="Y447" s="220" t="s">
        <v>305</v>
      </c>
      <c r="Z447" s="210"/>
      <c r="AA447" s="210"/>
      <c r="AB447" s="210"/>
      <c r="AC447" s="210"/>
      <c r="AD447" s="210"/>
      <c r="AE447" s="210"/>
      <c r="AF447" s="210"/>
      <c r="AG447" s="210" t="s">
        <v>315</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ht="22.5" outlineLevel="2" x14ac:dyDescent="0.2">
      <c r="A448" s="217"/>
      <c r="B448" s="218"/>
      <c r="C448" s="266" t="s">
        <v>2286</v>
      </c>
      <c r="D448" s="263"/>
      <c r="E448" s="263"/>
      <c r="F448" s="263"/>
      <c r="G448" s="263"/>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374</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46" t="str">
        <f>C448</f>
        <v>přesun hmot pro budovy občanské výstavby (JKSO 801), budovy pro bydlení (JKSO 803) budovy pro výrobu a služby (JKSO 812) s nosnou svislou konstrukcí monolitickou betonovou tyčovou nebo plošnou</v>
      </c>
      <c r="BB448" s="210"/>
      <c r="BC448" s="210"/>
      <c r="BD448" s="210"/>
      <c r="BE448" s="210"/>
      <c r="BF448" s="210"/>
      <c r="BG448" s="210"/>
      <c r="BH448" s="210"/>
    </row>
    <row r="449" spans="1:60" x14ac:dyDescent="0.2">
      <c r="A449" s="225" t="s">
        <v>297</v>
      </c>
      <c r="B449" s="226" t="s">
        <v>200</v>
      </c>
      <c r="C449" s="248" t="s">
        <v>201</v>
      </c>
      <c r="D449" s="227"/>
      <c r="E449" s="228"/>
      <c r="F449" s="229"/>
      <c r="G449" s="229">
        <f>SUMIF(AG450:AG481,"&lt;&gt;NOR",G450:G481)</f>
        <v>0</v>
      </c>
      <c r="H449" s="229"/>
      <c r="I449" s="229">
        <f>SUM(I450:I481)</f>
        <v>0</v>
      </c>
      <c r="J449" s="229"/>
      <c r="K449" s="229">
        <f>SUM(K450:K481)</f>
        <v>0</v>
      </c>
      <c r="L449" s="229"/>
      <c r="M449" s="229">
        <f>SUM(M450:M481)</f>
        <v>0</v>
      </c>
      <c r="N449" s="228"/>
      <c r="O449" s="228">
        <f>SUM(O450:O481)</f>
        <v>9.1899999999999977</v>
      </c>
      <c r="P449" s="228"/>
      <c r="Q449" s="228">
        <f>SUM(Q450:Q481)</f>
        <v>0</v>
      </c>
      <c r="R449" s="229"/>
      <c r="S449" s="229"/>
      <c r="T449" s="230"/>
      <c r="U449" s="224"/>
      <c r="V449" s="224">
        <f>SUM(V450:V481)</f>
        <v>1344.06</v>
      </c>
      <c r="W449" s="224"/>
      <c r="X449" s="224"/>
      <c r="Y449" s="224"/>
      <c r="AG449" t="s">
        <v>298</v>
      </c>
    </row>
    <row r="450" spans="1:60" ht="22.5" outlineLevel="1" x14ac:dyDescent="0.2">
      <c r="A450" s="232">
        <v>98</v>
      </c>
      <c r="B450" s="233" t="s">
        <v>2287</v>
      </c>
      <c r="C450" s="250" t="s">
        <v>1096</v>
      </c>
      <c r="D450" s="234" t="s">
        <v>372</v>
      </c>
      <c r="E450" s="235">
        <v>1778.77648</v>
      </c>
      <c r="F450" s="236"/>
      <c r="G450" s="237">
        <f>ROUND(E450*F450,2)</f>
        <v>0</v>
      </c>
      <c r="H450" s="236"/>
      <c r="I450" s="237">
        <f>ROUND(E450*H450,2)</f>
        <v>0</v>
      </c>
      <c r="J450" s="236"/>
      <c r="K450" s="237">
        <f>ROUND(E450*J450,2)</f>
        <v>0</v>
      </c>
      <c r="L450" s="237">
        <v>21</v>
      </c>
      <c r="M450" s="237">
        <f>G450*(1+L450/100)</f>
        <v>0</v>
      </c>
      <c r="N450" s="235">
        <v>2.15E-3</v>
      </c>
      <c r="O450" s="235">
        <f>ROUND(E450*N450,2)</f>
        <v>3.82</v>
      </c>
      <c r="P450" s="235">
        <v>0</v>
      </c>
      <c r="Q450" s="235">
        <f>ROUND(E450*P450,2)</f>
        <v>0</v>
      </c>
      <c r="R450" s="237" t="s">
        <v>993</v>
      </c>
      <c r="S450" s="237" t="s">
        <v>302</v>
      </c>
      <c r="T450" s="238" t="s">
        <v>354</v>
      </c>
      <c r="U450" s="220">
        <v>0.31</v>
      </c>
      <c r="V450" s="220">
        <f>ROUND(E450*U450,2)</f>
        <v>551.41999999999996</v>
      </c>
      <c r="W450" s="220"/>
      <c r="X450" s="220" t="s">
        <v>314</v>
      </c>
      <c r="Y450" s="220" t="s">
        <v>305</v>
      </c>
      <c r="Z450" s="210"/>
      <c r="AA450" s="210"/>
      <c r="AB450" s="210"/>
      <c r="AC450" s="210"/>
      <c r="AD450" s="210"/>
      <c r="AE450" s="210"/>
      <c r="AF450" s="210"/>
      <c r="AG450" s="210" t="s">
        <v>642</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
      <c r="A451" s="217"/>
      <c r="B451" s="218"/>
      <c r="C451" s="265" t="s">
        <v>2288</v>
      </c>
      <c r="D451" s="255"/>
      <c r="E451" s="256">
        <v>1778.78</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356</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ht="22.5" outlineLevel="1" x14ac:dyDescent="0.2">
      <c r="A452" s="232">
        <v>99</v>
      </c>
      <c r="B452" s="233" t="s">
        <v>2289</v>
      </c>
      <c r="C452" s="250" t="s">
        <v>2290</v>
      </c>
      <c r="D452" s="234" t="s">
        <v>372</v>
      </c>
      <c r="E452" s="235">
        <v>187.702</v>
      </c>
      <c r="F452" s="236"/>
      <c r="G452" s="237">
        <f>ROUND(E452*F452,2)</f>
        <v>0</v>
      </c>
      <c r="H452" s="236"/>
      <c r="I452" s="237">
        <f>ROUND(E452*H452,2)</f>
        <v>0</v>
      </c>
      <c r="J452" s="236"/>
      <c r="K452" s="237">
        <f>ROUND(E452*J452,2)</f>
        <v>0</v>
      </c>
      <c r="L452" s="237">
        <v>21</v>
      </c>
      <c r="M452" s="237">
        <f>G452*(1+L452/100)</f>
        <v>0</v>
      </c>
      <c r="N452" s="235">
        <v>2.2000000000000001E-3</v>
      </c>
      <c r="O452" s="235">
        <f>ROUND(E452*N452,2)</f>
        <v>0.41</v>
      </c>
      <c r="P452" s="235">
        <v>0</v>
      </c>
      <c r="Q452" s="235">
        <f>ROUND(E452*P452,2)</f>
        <v>0</v>
      </c>
      <c r="R452" s="237" t="s">
        <v>993</v>
      </c>
      <c r="S452" s="237" t="s">
        <v>302</v>
      </c>
      <c r="T452" s="238" t="s">
        <v>354</v>
      </c>
      <c r="U452" s="220">
        <v>0.39</v>
      </c>
      <c r="V452" s="220">
        <f>ROUND(E452*U452,2)</f>
        <v>73.2</v>
      </c>
      <c r="W452" s="220"/>
      <c r="X452" s="220" t="s">
        <v>314</v>
      </c>
      <c r="Y452" s="220" t="s">
        <v>305</v>
      </c>
      <c r="Z452" s="210"/>
      <c r="AA452" s="210"/>
      <c r="AB452" s="210"/>
      <c r="AC452" s="210"/>
      <c r="AD452" s="210"/>
      <c r="AE452" s="210"/>
      <c r="AF452" s="210"/>
      <c r="AG452" s="210" t="s">
        <v>642</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65" t="s">
        <v>1915</v>
      </c>
      <c r="D453" s="255"/>
      <c r="E453" s="256">
        <v>2.52</v>
      </c>
      <c r="F453" s="220"/>
      <c r="G453" s="220"/>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356</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
      <c r="A454" s="217"/>
      <c r="B454" s="218"/>
      <c r="C454" s="265" t="s">
        <v>1916</v>
      </c>
      <c r="D454" s="255"/>
      <c r="E454" s="256">
        <v>2.02</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356</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
      <c r="A455" s="217"/>
      <c r="B455" s="218"/>
      <c r="C455" s="265" t="s">
        <v>1917</v>
      </c>
      <c r="D455" s="255"/>
      <c r="E455" s="256">
        <v>1.9</v>
      </c>
      <c r="F455" s="220"/>
      <c r="G455" s="220"/>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356</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
      <c r="A456" s="217"/>
      <c r="B456" s="218"/>
      <c r="C456" s="265" t="s">
        <v>1918</v>
      </c>
      <c r="D456" s="255"/>
      <c r="E456" s="256">
        <v>1.52</v>
      </c>
      <c r="F456" s="220"/>
      <c r="G456" s="220"/>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356</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
      <c r="A457" s="217"/>
      <c r="B457" s="218"/>
      <c r="C457" s="265" t="s">
        <v>2291</v>
      </c>
      <c r="D457" s="255"/>
      <c r="E457" s="256">
        <v>175.59</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356</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3" x14ac:dyDescent="0.2">
      <c r="A458" s="217"/>
      <c r="B458" s="218"/>
      <c r="C458" s="265" t="s">
        <v>2292</v>
      </c>
      <c r="D458" s="255"/>
      <c r="E458" s="256">
        <v>4.1500000000000004</v>
      </c>
      <c r="F458" s="220"/>
      <c r="G458" s="220"/>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356</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ht="22.5" outlineLevel="1" x14ac:dyDescent="0.2">
      <c r="A459" s="239">
        <v>100</v>
      </c>
      <c r="B459" s="240" t="s">
        <v>2293</v>
      </c>
      <c r="C459" s="249" t="s">
        <v>2294</v>
      </c>
      <c r="D459" s="241" t="s">
        <v>372</v>
      </c>
      <c r="E459" s="242">
        <v>1778.77648</v>
      </c>
      <c r="F459" s="243"/>
      <c r="G459" s="244">
        <f>ROUND(E459*F459,2)</f>
        <v>0</v>
      </c>
      <c r="H459" s="243"/>
      <c r="I459" s="244">
        <f>ROUND(E459*H459,2)</f>
        <v>0</v>
      </c>
      <c r="J459" s="243"/>
      <c r="K459" s="244">
        <f>ROUND(E459*J459,2)</f>
        <v>0</v>
      </c>
      <c r="L459" s="244">
        <v>21</v>
      </c>
      <c r="M459" s="244">
        <f>G459*(1+L459/100)</f>
        <v>0</v>
      </c>
      <c r="N459" s="242">
        <v>0</v>
      </c>
      <c r="O459" s="242">
        <f>ROUND(E459*N459,2)</f>
        <v>0</v>
      </c>
      <c r="P459" s="242">
        <v>0</v>
      </c>
      <c r="Q459" s="242">
        <f>ROUND(E459*P459,2)</f>
        <v>0</v>
      </c>
      <c r="R459" s="244" t="s">
        <v>993</v>
      </c>
      <c r="S459" s="244" t="s">
        <v>302</v>
      </c>
      <c r="T459" s="245" t="s">
        <v>354</v>
      </c>
      <c r="U459" s="220">
        <v>0.05</v>
      </c>
      <c r="V459" s="220">
        <f>ROUND(E459*U459,2)</f>
        <v>88.94</v>
      </c>
      <c r="W459" s="220"/>
      <c r="X459" s="220" t="s">
        <v>314</v>
      </c>
      <c r="Y459" s="220" t="s">
        <v>305</v>
      </c>
      <c r="Z459" s="210"/>
      <c r="AA459" s="210"/>
      <c r="AB459" s="210"/>
      <c r="AC459" s="210"/>
      <c r="AD459" s="210"/>
      <c r="AE459" s="210"/>
      <c r="AF459" s="210"/>
      <c r="AG459" s="210" t="s">
        <v>642</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ht="22.5" outlineLevel="1" x14ac:dyDescent="0.2">
      <c r="A460" s="239">
        <v>101</v>
      </c>
      <c r="B460" s="240" t="s">
        <v>2295</v>
      </c>
      <c r="C460" s="249" t="s">
        <v>2296</v>
      </c>
      <c r="D460" s="241" t="s">
        <v>372</v>
      </c>
      <c r="E460" s="242">
        <v>1778.77648</v>
      </c>
      <c r="F460" s="243"/>
      <c r="G460" s="244">
        <f>ROUND(E460*F460,2)</f>
        <v>0</v>
      </c>
      <c r="H460" s="243"/>
      <c r="I460" s="244">
        <f>ROUND(E460*H460,2)</f>
        <v>0</v>
      </c>
      <c r="J460" s="243"/>
      <c r="K460" s="244">
        <f>ROUND(E460*J460,2)</f>
        <v>0</v>
      </c>
      <c r="L460" s="244">
        <v>21</v>
      </c>
      <c r="M460" s="244">
        <f>G460*(1+L460/100)</f>
        <v>0</v>
      </c>
      <c r="N460" s="242">
        <v>0</v>
      </c>
      <c r="O460" s="242">
        <f>ROUND(E460*N460,2)</f>
        <v>0</v>
      </c>
      <c r="P460" s="242">
        <v>0</v>
      </c>
      <c r="Q460" s="242">
        <f>ROUND(E460*P460,2)</f>
        <v>0</v>
      </c>
      <c r="R460" s="244" t="s">
        <v>993</v>
      </c>
      <c r="S460" s="244" t="s">
        <v>302</v>
      </c>
      <c r="T460" s="245" t="s">
        <v>354</v>
      </c>
      <c r="U460" s="220">
        <v>7.1999999999999995E-2</v>
      </c>
      <c r="V460" s="220">
        <f>ROUND(E460*U460,2)</f>
        <v>128.07</v>
      </c>
      <c r="W460" s="220"/>
      <c r="X460" s="220" t="s">
        <v>314</v>
      </c>
      <c r="Y460" s="220" t="s">
        <v>305</v>
      </c>
      <c r="Z460" s="210"/>
      <c r="AA460" s="210"/>
      <c r="AB460" s="210"/>
      <c r="AC460" s="210"/>
      <c r="AD460" s="210"/>
      <c r="AE460" s="210"/>
      <c r="AF460" s="210"/>
      <c r="AG460" s="210" t="s">
        <v>642</v>
      </c>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ht="22.5" outlineLevel="1" x14ac:dyDescent="0.2">
      <c r="A461" s="239">
        <v>102</v>
      </c>
      <c r="B461" s="240" t="s">
        <v>2297</v>
      </c>
      <c r="C461" s="249" t="s">
        <v>2298</v>
      </c>
      <c r="D461" s="241" t="s">
        <v>372</v>
      </c>
      <c r="E461" s="242">
        <v>187.702</v>
      </c>
      <c r="F461" s="243"/>
      <c r="G461" s="244">
        <f>ROUND(E461*F461,2)</f>
        <v>0</v>
      </c>
      <c r="H461" s="243"/>
      <c r="I461" s="244">
        <f>ROUND(E461*H461,2)</f>
        <v>0</v>
      </c>
      <c r="J461" s="243"/>
      <c r="K461" s="244">
        <f>ROUND(E461*J461,2)</f>
        <v>0</v>
      </c>
      <c r="L461" s="244">
        <v>21</v>
      </c>
      <c r="M461" s="244">
        <f>G461*(1+L461/100)</f>
        <v>0</v>
      </c>
      <c r="N461" s="242">
        <v>0</v>
      </c>
      <c r="O461" s="242">
        <f>ROUND(E461*N461,2)</f>
        <v>0</v>
      </c>
      <c r="P461" s="242">
        <v>0</v>
      </c>
      <c r="Q461" s="242">
        <f>ROUND(E461*P461,2)</f>
        <v>0</v>
      </c>
      <c r="R461" s="244" t="s">
        <v>993</v>
      </c>
      <c r="S461" s="244" t="s">
        <v>302</v>
      </c>
      <c r="T461" s="245" t="s">
        <v>354</v>
      </c>
      <c r="U461" s="220">
        <v>0.11</v>
      </c>
      <c r="V461" s="220">
        <f>ROUND(E461*U461,2)</f>
        <v>20.65</v>
      </c>
      <c r="W461" s="220"/>
      <c r="X461" s="220" t="s">
        <v>314</v>
      </c>
      <c r="Y461" s="220" t="s">
        <v>305</v>
      </c>
      <c r="Z461" s="210"/>
      <c r="AA461" s="210"/>
      <c r="AB461" s="210"/>
      <c r="AC461" s="210"/>
      <c r="AD461" s="210"/>
      <c r="AE461" s="210"/>
      <c r="AF461" s="210"/>
      <c r="AG461" s="210" t="s">
        <v>642</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ht="22.5" outlineLevel="1" x14ac:dyDescent="0.2">
      <c r="A462" s="239">
        <v>103</v>
      </c>
      <c r="B462" s="240" t="s">
        <v>2299</v>
      </c>
      <c r="C462" s="249" t="s">
        <v>2300</v>
      </c>
      <c r="D462" s="241" t="s">
        <v>372</v>
      </c>
      <c r="E462" s="242">
        <v>187.702</v>
      </c>
      <c r="F462" s="243"/>
      <c r="G462" s="244">
        <f>ROUND(E462*F462,2)</f>
        <v>0</v>
      </c>
      <c r="H462" s="243"/>
      <c r="I462" s="244">
        <f>ROUND(E462*H462,2)</f>
        <v>0</v>
      </c>
      <c r="J462" s="243"/>
      <c r="K462" s="244">
        <f>ROUND(E462*J462,2)</f>
        <v>0</v>
      </c>
      <c r="L462" s="244">
        <v>21</v>
      </c>
      <c r="M462" s="244">
        <f>G462*(1+L462/100)</f>
        <v>0</v>
      </c>
      <c r="N462" s="242">
        <v>0</v>
      </c>
      <c r="O462" s="242">
        <f>ROUND(E462*N462,2)</f>
        <v>0</v>
      </c>
      <c r="P462" s="242">
        <v>0</v>
      </c>
      <c r="Q462" s="242">
        <f>ROUND(E462*P462,2)</f>
        <v>0</v>
      </c>
      <c r="R462" s="244" t="s">
        <v>993</v>
      </c>
      <c r="S462" s="244" t="s">
        <v>302</v>
      </c>
      <c r="T462" s="245" t="s">
        <v>354</v>
      </c>
      <c r="U462" s="220">
        <v>0.14000000000000001</v>
      </c>
      <c r="V462" s="220">
        <f>ROUND(E462*U462,2)</f>
        <v>26.28</v>
      </c>
      <c r="W462" s="220"/>
      <c r="X462" s="220" t="s">
        <v>314</v>
      </c>
      <c r="Y462" s="220" t="s">
        <v>305</v>
      </c>
      <c r="Z462" s="210"/>
      <c r="AA462" s="210"/>
      <c r="AB462" s="210"/>
      <c r="AC462" s="210"/>
      <c r="AD462" s="210"/>
      <c r="AE462" s="210"/>
      <c r="AF462" s="210"/>
      <c r="AG462" s="210" t="s">
        <v>642</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32">
        <v>104</v>
      </c>
      <c r="B463" s="233" t="s">
        <v>2301</v>
      </c>
      <c r="C463" s="250" t="s">
        <v>2302</v>
      </c>
      <c r="D463" s="234" t="s">
        <v>372</v>
      </c>
      <c r="E463" s="235">
        <v>20</v>
      </c>
      <c r="F463" s="236"/>
      <c r="G463" s="237">
        <f>ROUND(E463*F463,2)</f>
        <v>0</v>
      </c>
      <c r="H463" s="236"/>
      <c r="I463" s="237">
        <f>ROUND(E463*H463,2)</f>
        <v>0</v>
      </c>
      <c r="J463" s="236"/>
      <c r="K463" s="237">
        <f>ROUND(E463*J463,2)</f>
        <v>0</v>
      </c>
      <c r="L463" s="237">
        <v>21</v>
      </c>
      <c r="M463" s="237">
        <f>G463*(1+L463/100)</f>
        <v>0</v>
      </c>
      <c r="N463" s="235">
        <v>9.5E-4</v>
      </c>
      <c r="O463" s="235">
        <f>ROUND(E463*N463,2)</f>
        <v>0.02</v>
      </c>
      <c r="P463" s="235">
        <v>0</v>
      </c>
      <c r="Q463" s="235">
        <f>ROUND(E463*P463,2)</f>
        <v>0</v>
      </c>
      <c r="R463" s="237" t="s">
        <v>993</v>
      </c>
      <c r="S463" s="237" t="s">
        <v>302</v>
      </c>
      <c r="T463" s="238" t="s">
        <v>354</v>
      </c>
      <c r="U463" s="220">
        <v>0.13</v>
      </c>
      <c r="V463" s="220">
        <f>ROUND(E463*U463,2)</f>
        <v>2.6</v>
      </c>
      <c r="W463" s="220"/>
      <c r="X463" s="220" t="s">
        <v>314</v>
      </c>
      <c r="Y463" s="220" t="s">
        <v>305</v>
      </c>
      <c r="Z463" s="210"/>
      <c r="AA463" s="210"/>
      <c r="AB463" s="210"/>
      <c r="AC463" s="210"/>
      <c r="AD463" s="210"/>
      <c r="AE463" s="210"/>
      <c r="AF463" s="210"/>
      <c r="AG463" s="210" t="s">
        <v>642</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
      <c r="A464" s="217"/>
      <c r="B464" s="218"/>
      <c r="C464" s="265" t="s">
        <v>2303</v>
      </c>
      <c r="D464" s="255"/>
      <c r="E464" s="256">
        <v>20</v>
      </c>
      <c r="F464" s="220"/>
      <c r="G464" s="220"/>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356</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32">
        <v>105</v>
      </c>
      <c r="B465" s="233" t="s">
        <v>1072</v>
      </c>
      <c r="C465" s="250" t="s">
        <v>1073</v>
      </c>
      <c r="D465" s="234" t="s">
        <v>372</v>
      </c>
      <c r="E465" s="235">
        <v>173.1</v>
      </c>
      <c r="F465" s="236"/>
      <c r="G465" s="237">
        <f>ROUND(E465*F465,2)</f>
        <v>0</v>
      </c>
      <c r="H465" s="236"/>
      <c r="I465" s="237">
        <f>ROUND(E465*H465,2)</f>
        <v>0</v>
      </c>
      <c r="J465" s="236"/>
      <c r="K465" s="237">
        <f>ROUND(E465*J465,2)</f>
        <v>0</v>
      </c>
      <c r="L465" s="237">
        <v>21</v>
      </c>
      <c r="M465" s="237">
        <f>G465*(1+L465/100)</f>
        <v>0</v>
      </c>
      <c r="N465" s="235">
        <v>5.1999999999999995E-4</v>
      </c>
      <c r="O465" s="235">
        <f>ROUND(E465*N465,2)</f>
        <v>0.09</v>
      </c>
      <c r="P465" s="235">
        <v>0</v>
      </c>
      <c r="Q465" s="235">
        <f>ROUND(E465*P465,2)</f>
        <v>0</v>
      </c>
      <c r="R465" s="237" t="s">
        <v>993</v>
      </c>
      <c r="S465" s="237" t="s">
        <v>302</v>
      </c>
      <c r="T465" s="238" t="s">
        <v>354</v>
      </c>
      <c r="U465" s="220">
        <v>0.16</v>
      </c>
      <c r="V465" s="220">
        <f>ROUND(E465*U465,2)</f>
        <v>27.7</v>
      </c>
      <c r="W465" s="220"/>
      <c r="X465" s="220" t="s">
        <v>314</v>
      </c>
      <c r="Y465" s="220" t="s">
        <v>305</v>
      </c>
      <c r="Z465" s="210"/>
      <c r="AA465" s="210"/>
      <c r="AB465" s="210"/>
      <c r="AC465" s="210"/>
      <c r="AD465" s="210"/>
      <c r="AE465" s="210"/>
      <c r="AF465" s="210"/>
      <c r="AG465" s="210" t="s">
        <v>642</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
      <c r="A466" s="217"/>
      <c r="B466" s="218"/>
      <c r="C466" s="265" t="s">
        <v>2304</v>
      </c>
      <c r="D466" s="255"/>
      <c r="E466" s="256">
        <v>173.1</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356</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
      <c r="A467" s="232">
        <v>106</v>
      </c>
      <c r="B467" s="233" t="s">
        <v>1074</v>
      </c>
      <c r="C467" s="250" t="s">
        <v>1075</v>
      </c>
      <c r="D467" s="234" t="s">
        <v>450</v>
      </c>
      <c r="E467" s="235">
        <v>146.6</v>
      </c>
      <c r="F467" s="236"/>
      <c r="G467" s="237">
        <f>ROUND(E467*F467,2)</f>
        <v>0</v>
      </c>
      <c r="H467" s="236"/>
      <c r="I467" s="237">
        <f>ROUND(E467*H467,2)</f>
        <v>0</v>
      </c>
      <c r="J467" s="236"/>
      <c r="K467" s="237">
        <f>ROUND(E467*J467,2)</f>
        <v>0</v>
      </c>
      <c r="L467" s="237">
        <v>21</v>
      </c>
      <c r="M467" s="237">
        <f>G467*(1+L467/100)</f>
        <v>0</v>
      </c>
      <c r="N467" s="235">
        <v>0</v>
      </c>
      <c r="O467" s="235">
        <f>ROUND(E467*N467,2)</f>
        <v>0</v>
      </c>
      <c r="P467" s="235">
        <v>0</v>
      </c>
      <c r="Q467" s="235">
        <f>ROUND(E467*P467,2)</f>
        <v>0</v>
      </c>
      <c r="R467" s="237" t="s">
        <v>993</v>
      </c>
      <c r="S467" s="237" t="s">
        <v>302</v>
      </c>
      <c r="T467" s="238" t="s">
        <v>354</v>
      </c>
      <c r="U467" s="220">
        <v>0.1</v>
      </c>
      <c r="V467" s="220">
        <f>ROUND(E467*U467,2)</f>
        <v>14.66</v>
      </c>
      <c r="W467" s="220"/>
      <c r="X467" s="220" t="s">
        <v>314</v>
      </c>
      <c r="Y467" s="220" t="s">
        <v>305</v>
      </c>
      <c r="Z467" s="210"/>
      <c r="AA467" s="210"/>
      <c r="AB467" s="210"/>
      <c r="AC467" s="210"/>
      <c r="AD467" s="210"/>
      <c r="AE467" s="210"/>
      <c r="AF467" s="210"/>
      <c r="AG467" s="210" t="s">
        <v>642</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2" x14ac:dyDescent="0.2">
      <c r="A468" s="217"/>
      <c r="B468" s="218"/>
      <c r="C468" s="265" t="s">
        <v>1076</v>
      </c>
      <c r="D468" s="255"/>
      <c r="E468" s="256">
        <v>146.6</v>
      </c>
      <c r="F468" s="220"/>
      <c r="G468" s="220"/>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356</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ht="22.5" outlineLevel="1" x14ac:dyDescent="0.2">
      <c r="A469" s="232">
        <v>107</v>
      </c>
      <c r="B469" s="233" t="s">
        <v>1128</v>
      </c>
      <c r="C469" s="250" t="s">
        <v>1129</v>
      </c>
      <c r="D469" s="234" t="s">
        <v>372</v>
      </c>
      <c r="E469" s="235">
        <v>5336.3294400000004</v>
      </c>
      <c r="F469" s="236"/>
      <c r="G469" s="237">
        <f>ROUND(E469*F469,2)</f>
        <v>0</v>
      </c>
      <c r="H469" s="236"/>
      <c r="I469" s="237">
        <f>ROUND(E469*H469,2)</f>
        <v>0</v>
      </c>
      <c r="J469" s="236"/>
      <c r="K469" s="237">
        <f>ROUND(E469*J469,2)</f>
        <v>0</v>
      </c>
      <c r="L469" s="237">
        <v>21</v>
      </c>
      <c r="M469" s="237">
        <f>G469*(1+L469/100)</f>
        <v>0</v>
      </c>
      <c r="N469" s="235">
        <v>1.0000000000000001E-5</v>
      </c>
      <c r="O469" s="235">
        <f>ROUND(E469*N469,2)</f>
        <v>0.05</v>
      </c>
      <c r="P469" s="235">
        <v>0</v>
      </c>
      <c r="Q469" s="235">
        <f>ROUND(E469*P469,2)</f>
        <v>0</v>
      </c>
      <c r="R469" s="237" t="s">
        <v>1118</v>
      </c>
      <c r="S469" s="237" t="s">
        <v>302</v>
      </c>
      <c r="T469" s="238" t="s">
        <v>354</v>
      </c>
      <c r="U469" s="220">
        <v>7.0000000000000007E-2</v>
      </c>
      <c r="V469" s="220">
        <f>ROUND(E469*U469,2)</f>
        <v>373.54</v>
      </c>
      <c r="W469" s="220"/>
      <c r="X469" s="220" t="s">
        <v>314</v>
      </c>
      <c r="Y469" s="220" t="s">
        <v>305</v>
      </c>
      <c r="Z469" s="210"/>
      <c r="AA469" s="210"/>
      <c r="AB469" s="210"/>
      <c r="AC469" s="210"/>
      <c r="AD469" s="210"/>
      <c r="AE469" s="210"/>
      <c r="AF469" s="210"/>
      <c r="AG469" s="210" t="s">
        <v>642</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2" x14ac:dyDescent="0.2">
      <c r="A470" s="217"/>
      <c r="B470" s="218"/>
      <c r="C470" s="265" t="s">
        <v>2305</v>
      </c>
      <c r="D470" s="255"/>
      <c r="E470" s="256">
        <v>5336.33</v>
      </c>
      <c r="F470" s="220"/>
      <c r="G470" s="220"/>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356</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1" x14ac:dyDescent="0.2">
      <c r="A471" s="232">
        <v>108</v>
      </c>
      <c r="B471" s="233" t="s">
        <v>1077</v>
      </c>
      <c r="C471" s="250" t="s">
        <v>1078</v>
      </c>
      <c r="D471" s="234" t="s">
        <v>372</v>
      </c>
      <c r="E471" s="235">
        <v>173.1</v>
      </c>
      <c r="F471" s="236"/>
      <c r="G471" s="237">
        <f>ROUND(E471*F471,2)</f>
        <v>0</v>
      </c>
      <c r="H471" s="236"/>
      <c r="I471" s="237">
        <f>ROUND(E471*H471,2)</f>
        <v>0</v>
      </c>
      <c r="J471" s="236"/>
      <c r="K471" s="237">
        <f>ROUND(E471*J471,2)</f>
        <v>0</v>
      </c>
      <c r="L471" s="237">
        <v>21</v>
      </c>
      <c r="M471" s="237">
        <f>G471*(1+L471/100)</f>
        <v>0</v>
      </c>
      <c r="N471" s="235">
        <v>1.6000000000000001E-4</v>
      </c>
      <c r="O471" s="235">
        <f>ROUND(E471*N471,2)</f>
        <v>0.03</v>
      </c>
      <c r="P471" s="235">
        <v>0</v>
      </c>
      <c r="Q471" s="235">
        <f>ROUND(E471*P471,2)</f>
        <v>0</v>
      </c>
      <c r="R471" s="237" t="s">
        <v>1079</v>
      </c>
      <c r="S471" s="237" t="s">
        <v>302</v>
      </c>
      <c r="T471" s="238" t="s">
        <v>354</v>
      </c>
      <c r="U471" s="220">
        <v>0.13500000000000001</v>
      </c>
      <c r="V471" s="220">
        <f>ROUND(E471*U471,2)</f>
        <v>23.37</v>
      </c>
      <c r="W471" s="220"/>
      <c r="X471" s="220" t="s">
        <v>314</v>
      </c>
      <c r="Y471" s="220" t="s">
        <v>305</v>
      </c>
      <c r="Z471" s="210"/>
      <c r="AA471" s="210"/>
      <c r="AB471" s="210"/>
      <c r="AC471" s="210"/>
      <c r="AD471" s="210"/>
      <c r="AE471" s="210"/>
      <c r="AF471" s="210"/>
      <c r="AG471" s="210" t="s">
        <v>642</v>
      </c>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2" x14ac:dyDescent="0.2">
      <c r="A472" s="217"/>
      <c r="B472" s="218"/>
      <c r="C472" s="265" t="s">
        <v>2306</v>
      </c>
      <c r="D472" s="255"/>
      <c r="E472" s="256">
        <v>173.1</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356</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
      <c r="A473" s="232">
        <v>109</v>
      </c>
      <c r="B473" s="233" t="s">
        <v>1080</v>
      </c>
      <c r="C473" s="250" t="s">
        <v>1081</v>
      </c>
      <c r="D473" s="234" t="s">
        <v>823</v>
      </c>
      <c r="E473" s="235">
        <v>81</v>
      </c>
      <c r="F473" s="236"/>
      <c r="G473" s="237">
        <f>ROUND(E473*F473,2)</f>
        <v>0</v>
      </c>
      <c r="H473" s="236"/>
      <c r="I473" s="237">
        <f>ROUND(E473*H473,2)</f>
        <v>0</v>
      </c>
      <c r="J473" s="236"/>
      <c r="K473" s="237">
        <f>ROUND(E473*J473,2)</f>
        <v>0</v>
      </c>
      <c r="L473" s="237">
        <v>21</v>
      </c>
      <c r="M473" s="237">
        <f>G473*(1+L473/100)</f>
        <v>0</v>
      </c>
      <c r="N473" s="235">
        <v>1.3999999999999999E-4</v>
      </c>
      <c r="O473" s="235">
        <f>ROUND(E473*N473,2)</f>
        <v>0.01</v>
      </c>
      <c r="P473" s="235">
        <v>0</v>
      </c>
      <c r="Q473" s="235">
        <f>ROUND(E473*P473,2)</f>
        <v>0</v>
      </c>
      <c r="R473" s="237"/>
      <c r="S473" s="237" t="s">
        <v>313</v>
      </c>
      <c r="T473" s="238" t="s">
        <v>303</v>
      </c>
      <c r="U473" s="220">
        <v>0</v>
      </c>
      <c r="V473" s="220">
        <f>ROUND(E473*U473,2)</f>
        <v>0</v>
      </c>
      <c r="W473" s="220"/>
      <c r="X473" s="220" t="s">
        <v>653</v>
      </c>
      <c r="Y473" s="220" t="s">
        <v>305</v>
      </c>
      <c r="Z473" s="210"/>
      <c r="AA473" s="210"/>
      <c r="AB473" s="210"/>
      <c r="AC473" s="210"/>
      <c r="AD473" s="210"/>
      <c r="AE473" s="210"/>
      <c r="AF473" s="210"/>
      <c r="AG473" s="210" t="s">
        <v>654</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2" x14ac:dyDescent="0.2">
      <c r="A474" s="217"/>
      <c r="B474" s="218"/>
      <c r="C474" s="265" t="s">
        <v>1082</v>
      </c>
      <c r="D474" s="255"/>
      <c r="E474" s="256">
        <v>81</v>
      </c>
      <c r="F474" s="220"/>
      <c r="G474" s="220"/>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356</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ht="22.5" outlineLevel="1" x14ac:dyDescent="0.2">
      <c r="A475" s="232">
        <v>110</v>
      </c>
      <c r="B475" s="233" t="s">
        <v>2307</v>
      </c>
      <c r="C475" s="250" t="s">
        <v>2308</v>
      </c>
      <c r="D475" s="234" t="s">
        <v>372</v>
      </c>
      <c r="E475" s="235">
        <v>190.41</v>
      </c>
      <c r="F475" s="236"/>
      <c r="G475" s="237">
        <f>ROUND(E475*F475,2)</f>
        <v>0</v>
      </c>
      <c r="H475" s="236"/>
      <c r="I475" s="237">
        <f>ROUND(E475*H475,2)</f>
        <v>0</v>
      </c>
      <c r="J475" s="236"/>
      <c r="K475" s="237">
        <f>ROUND(E475*J475,2)</f>
        <v>0</v>
      </c>
      <c r="L475" s="237">
        <v>21</v>
      </c>
      <c r="M475" s="237">
        <f>G475*(1+L475/100)</f>
        <v>0</v>
      </c>
      <c r="N475" s="235">
        <v>1.26E-2</v>
      </c>
      <c r="O475" s="235">
        <f>ROUND(E475*N475,2)</f>
        <v>2.4</v>
      </c>
      <c r="P475" s="235">
        <v>0</v>
      </c>
      <c r="Q475" s="235">
        <f>ROUND(E475*P475,2)</f>
        <v>0</v>
      </c>
      <c r="R475" s="237" t="s">
        <v>652</v>
      </c>
      <c r="S475" s="237" t="s">
        <v>302</v>
      </c>
      <c r="T475" s="238" t="s">
        <v>1097</v>
      </c>
      <c r="U475" s="220">
        <v>0</v>
      </c>
      <c r="V475" s="220">
        <f>ROUND(E475*U475,2)</f>
        <v>0</v>
      </c>
      <c r="W475" s="220"/>
      <c r="X475" s="220" t="s">
        <v>653</v>
      </c>
      <c r="Y475" s="220" t="s">
        <v>305</v>
      </c>
      <c r="Z475" s="210"/>
      <c r="AA475" s="210"/>
      <c r="AB475" s="210"/>
      <c r="AC475" s="210"/>
      <c r="AD475" s="210"/>
      <c r="AE475" s="210"/>
      <c r="AF475" s="210"/>
      <c r="AG475" s="210" t="s">
        <v>654</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2" x14ac:dyDescent="0.2">
      <c r="A476" s="217"/>
      <c r="B476" s="218"/>
      <c r="C476" s="265" t="s">
        <v>2309</v>
      </c>
      <c r="D476" s="255"/>
      <c r="E476" s="256">
        <v>190.41</v>
      </c>
      <c r="F476" s="220"/>
      <c r="G476" s="220"/>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356</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ht="22.5" outlineLevel="1" x14ac:dyDescent="0.2">
      <c r="A477" s="232">
        <v>111</v>
      </c>
      <c r="B477" s="233" t="s">
        <v>2310</v>
      </c>
      <c r="C477" s="250" t="s">
        <v>2311</v>
      </c>
      <c r="D477" s="234" t="s">
        <v>372</v>
      </c>
      <c r="E477" s="235">
        <v>4719.54835</v>
      </c>
      <c r="F477" s="236"/>
      <c r="G477" s="237">
        <f>ROUND(E477*F477,2)</f>
        <v>0</v>
      </c>
      <c r="H477" s="236"/>
      <c r="I477" s="237">
        <f>ROUND(E477*H477,2)</f>
        <v>0</v>
      </c>
      <c r="J477" s="236"/>
      <c r="K477" s="237">
        <f>ROUND(E477*J477,2)</f>
        <v>0</v>
      </c>
      <c r="L477" s="237">
        <v>21</v>
      </c>
      <c r="M477" s="237">
        <f>G477*(1+L477/100)</f>
        <v>0</v>
      </c>
      <c r="N477" s="235">
        <v>5.0000000000000001E-4</v>
      </c>
      <c r="O477" s="235">
        <f>ROUND(E477*N477,2)</f>
        <v>2.36</v>
      </c>
      <c r="P477" s="235">
        <v>0</v>
      </c>
      <c r="Q477" s="235">
        <f>ROUND(E477*P477,2)</f>
        <v>0</v>
      </c>
      <c r="R477" s="237" t="s">
        <v>652</v>
      </c>
      <c r="S477" s="237" t="s">
        <v>302</v>
      </c>
      <c r="T477" s="238" t="s">
        <v>354</v>
      </c>
      <c r="U477" s="220">
        <v>0</v>
      </c>
      <c r="V477" s="220">
        <f>ROUND(E477*U477,2)</f>
        <v>0</v>
      </c>
      <c r="W477" s="220"/>
      <c r="X477" s="220" t="s">
        <v>653</v>
      </c>
      <c r="Y477" s="220" t="s">
        <v>305</v>
      </c>
      <c r="Z477" s="210"/>
      <c r="AA477" s="210"/>
      <c r="AB477" s="210"/>
      <c r="AC477" s="210"/>
      <c r="AD477" s="210"/>
      <c r="AE477" s="210"/>
      <c r="AF477" s="210"/>
      <c r="AG477" s="210" t="s">
        <v>654</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2" x14ac:dyDescent="0.2">
      <c r="A478" s="217"/>
      <c r="B478" s="218"/>
      <c r="C478" s="265" t="s">
        <v>2312</v>
      </c>
      <c r="D478" s="255"/>
      <c r="E478" s="256">
        <v>4269.0600000000004</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356</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3" x14ac:dyDescent="0.2">
      <c r="A479" s="217"/>
      <c r="B479" s="218"/>
      <c r="C479" s="265" t="s">
        <v>2313</v>
      </c>
      <c r="D479" s="255"/>
      <c r="E479" s="256">
        <v>450.48</v>
      </c>
      <c r="F479" s="220"/>
      <c r="G479" s="220"/>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356</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32">
        <v>112</v>
      </c>
      <c r="B480" s="233" t="s">
        <v>1086</v>
      </c>
      <c r="C480" s="250" t="s">
        <v>1087</v>
      </c>
      <c r="D480" s="234" t="s">
        <v>701</v>
      </c>
      <c r="E480" s="235">
        <v>8.5274199999999993</v>
      </c>
      <c r="F480" s="236"/>
      <c r="G480" s="237">
        <f>ROUND(E480*F480,2)</f>
        <v>0</v>
      </c>
      <c r="H480" s="236"/>
      <c r="I480" s="237">
        <f>ROUND(E480*H480,2)</f>
        <v>0</v>
      </c>
      <c r="J480" s="236"/>
      <c r="K480" s="237">
        <f>ROUND(E480*J480,2)</f>
        <v>0</v>
      </c>
      <c r="L480" s="237">
        <v>21</v>
      </c>
      <c r="M480" s="237">
        <f>G480*(1+L480/100)</f>
        <v>0</v>
      </c>
      <c r="N480" s="235">
        <v>0</v>
      </c>
      <c r="O480" s="235">
        <f>ROUND(E480*N480,2)</f>
        <v>0</v>
      </c>
      <c r="P480" s="235">
        <v>0</v>
      </c>
      <c r="Q480" s="235">
        <f>ROUND(E480*P480,2)</f>
        <v>0</v>
      </c>
      <c r="R480" s="237" t="s">
        <v>993</v>
      </c>
      <c r="S480" s="237" t="s">
        <v>302</v>
      </c>
      <c r="T480" s="238" t="s">
        <v>354</v>
      </c>
      <c r="U480" s="220">
        <v>1.5980000000000001</v>
      </c>
      <c r="V480" s="220">
        <f>ROUND(E480*U480,2)</f>
        <v>13.63</v>
      </c>
      <c r="W480" s="220"/>
      <c r="X480" s="220" t="s">
        <v>314</v>
      </c>
      <c r="Y480" s="220" t="s">
        <v>305</v>
      </c>
      <c r="Z480" s="210"/>
      <c r="AA480" s="210"/>
      <c r="AB480" s="210"/>
      <c r="AC480" s="210"/>
      <c r="AD480" s="210"/>
      <c r="AE480" s="210"/>
      <c r="AF480" s="210"/>
      <c r="AG480" s="210" t="s">
        <v>642</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
      <c r="A481" s="217"/>
      <c r="B481" s="218"/>
      <c r="C481" s="266" t="s">
        <v>1088</v>
      </c>
      <c r="D481" s="263"/>
      <c r="E481" s="263"/>
      <c r="F481" s="263"/>
      <c r="G481" s="263"/>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374</v>
      </c>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x14ac:dyDescent="0.2">
      <c r="A482" s="225" t="s">
        <v>297</v>
      </c>
      <c r="B482" s="226" t="s">
        <v>228</v>
      </c>
      <c r="C482" s="248" t="s">
        <v>229</v>
      </c>
      <c r="D482" s="227"/>
      <c r="E482" s="228"/>
      <c r="F482" s="229"/>
      <c r="G482" s="229">
        <f>SUMIF(AG483:AG518,"&lt;&gt;NOR",G483:G518)</f>
        <v>0</v>
      </c>
      <c r="H482" s="229"/>
      <c r="I482" s="229">
        <f>SUM(I483:I518)</f>
        <v>0</v>
      </c>
      <c r="J482" s="229"/>
      <c r="K482" s="229">
        <f>SUM(K483:K518)</f>
        <v>0</v>
      </c>
      <c r="L482" s="229"/>
      <c r="M482" s="229">
        <f>SUM(M483:M518)</f>
        <v>0</v>
      </c>
      <c r="N482" s="228"/>
      <c r="O482" s="228">
        <f>SUM(O483:O518)</f>
        <v>2.7</v>
      </c>
      <c r="P482" s="228"/>
      <c r="Q482" s="228">
        <f>SUM(Q483:Q518)</f>
        <v>0</v>
      </c>
      <c r="R482" s="229"/>
      <c r="S482" s="229"/>
      <c r="T482" s="230"/>
      <c r="U482" s="224"/>
      <c r="V482" s="224">
        <f>SUM(V483:V518)</f>
        <v>381.41</v>
      </c>
      <c r="W482" s="224"/>
      <c r="X482" s="224"/>
      <c r="Y482" s="224"/>
      <c r="AG482" t="s">
        <v>298</v>
      </c>
    </row>
    <row r="483" spans="1:60" outlineLevel="1" x14ac:dyDescent="0.2">
      <c r="A483" s="232">
        <v>113</v>
      </c>
      <c r="B483" s="233" t="s">
        <v>2314</v>
      </c>
      <c r="C483" s="250" t="s">
        <v>2315</v>
      </c>
      <c r="D483" s="234" t="s">
        <v>1443</v>
      </c>
      <c r="E483" s="235">
        <v>436.65</v>
      </c>
      <c r="F483" s="236"/>
      <c r="G483" s="237">
        <f>ROUND(E483*F483,2)</f>
        <v>0</v>
      </c>
      <c r="H483" s="236"/>
      <c r="I483" s="237">
        <f>ROUND(E483*H483,2)</f>
        <v>0</v>
      </c>
      <c r="J483" s="236"/>
      <c r="K483" s="237">
        <f>ROUND(E483*J483,2)</f>
        <v>0</v>
      </c>
      <c r="L483" s="237">
        <v>21</v>
      </c>
      <c r="M483" s="237">
        <f>G483*(1+L483/100)</f>
        <v>0</v>
      </c>
      <c r="N483" s="235">
        <v>6.0000000000000002E-5</v>
      </c>
      <c r="O483" s="235">
        <f>ROUND(E483*N483,2)</f>
        <v>0.03</v>
      </c>
      <c r="P483" s="235">
        <v>0</v>
      </c>
      <c r="Q483" s="235">
        <f>ROUND(E483*P483,2)</f>
        <v>0</v>
      </c>
      <c r="R483" s="237" t="s">
        <v>1228</v>
      </c>
      <c r="S483" s="237" t="s">
        <v>302</v>
      </c>
      <c r="T483" s="238" t="s">
        <v>354</v>
      </c>
      <c r="U483" s="220">
        <v>2.4E-2</v>
      </c>
      <c r="V483" s="220">
        <f>ROUND(E483*U483,2)</f>
        <v>10.48</v>
      </c>
      <c r="W483" s="220"/>
      <c r="X483" s="220" t="s">
        <v>314</v>
      </c>
      <c r="Y483" s="220" t="s">
        <v>305</v>
      </c>
      <c r="Z483" s="210"/>
      <c r="AA483" s="210"/>
      <c r="AB483" s="210"/>
      <c r="AC483" s="210"/>
      <c r="AD483" s="210"/>
      <c r="AE483" s="210"/>
      <c r="AF483" s="210"/>
      <c r="AG483" s="210" t="s">
        <v>642</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2" x14ac:dyDescent="0.2">
      <c r="A484" s="217"/>
      <c r="B484" s="218"/>
      <c r="C484" s="265" t="s">
        <v>2316</v>
      </c>
      <c r="D484" s="255"/>
      <c r="E484" s="256">
        <v>129.80000000000001</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356</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65" t="s">
        <v>2317</v>
      </c>
      <c r="D485" s="255"/>
      <c r="E485" s="256">
        <v>306.85000000000002</v>
      </c>
      <c r="F485" s="220"/>
      <c r="G485" s="220"/>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356</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1" x14ac:dyDescent="0.2">
      <c r="A486" s="232">
        <v>114</v>
      </c>
      <c r="B486" s="233" t="s">
        <v>2318</v>
      </c>
      <c r="C486" s="250" t="s">
        <v>2319</v>
      </c>
      <c r="D486" s="234" t="s">
        <v>1443</v>
      </c>
      <c r="E486" s="235">
        <v>1305.72</v>
      </c>
      <c r="F486" s="236"/>
      <c r="G486" s="237">
        <f>ROUND(E486*F486,2)</f>
        <v>0</v>
      </c>
      <c r="H486" s="236"/>
      <c r="I486" s="237">
        <f>ROUND(E486*H486,2)</f>
        <v>0</v>
      </c>
      <c r="J486" s="236"/>
      <c r="K486" s="237">
        <f>ROUND(E486*J486,2)</f>
        <v>0</v>
      </c>
      <c r="L486" s="237">
        <v>21</v>
      </c>
      <c r="M486" s="237">
        <f>G486*(1+L486/100)</f>
        <v>0</v>
      </c>
      <c r="N486" s="235">
        <v>6.0000000000000002E-5</v>
      </c>
      <c r="O486" s="235">
        <f>ROUND(E486*N486,2)</f>
        <v>0.08</v>
      </c>
      <c r="P486" s="235">
        <v>0</v>
      </c>
      <c r="Q486" s="235">
        <f>ROUND(E486*P486,2)</f>
        <v>0</v>
      </c>
      <c r="R486" s="237" t="s">
        <v>1228</v>
      </c>
      <c r="S486" s="237" t="s">
        <v>302</v>
      </c>
      <c r="T486" s="238" t="s">
        <v>354</v>
      </c>
      <c r="U486" s="220">
        <v>0.221</v>
      </c>
      <c r="V486" s="220">
        <f>ROUND(E486*U486,2)</f>
        <v>288.56</v>
      </c>
      <c r="W486" s="220"/>
      <c r="X486" s="220" t="s">
        <v>314</v>
      </c>
      <c r="Y486" s="220" t="s">
        <v>305</v>
      </c>
      <c r="Z486" s="210"/>
      <c r="AA486" s="210"/>
      <c r="AB486" s="210"/>
      <c r="AC486" s="210"/>
      <c r="AD486" s="210"/>
      <c r="AE486" s="210"/>
      <c r="AF486" s="210"/>
      <c r="AG486" s="210" t="s">
        <v>642</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2" x14ac:dyDescent="0.2">
      <c r="A487" s="217"/>
      <c r="B487" s="218"/>
      <c r="C487" s="251" t="s">
        <v>1126</v>
      </c>
      <c r="D487" s="247"/>
      <c r="E487" s="247"/>
      <c r="F487" s="247"/>
      <c r="G487" s="247"/>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317</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
      <c r="A488" s="217"/>
      <c r="B488" s="218"/>
      <c r="C488" s="265" t="s">
        <v>2320</v>
      </c>
      <c r="D488" s="255"/>
      <c r="E488" s="256">
        <v>306.25</v>
      </c>
      <c r="F488" s="220"/>
      <c r="G488" s="220"/>
      <c r="H488" s="220"/>
      <c r="I488" s="220"/>
      <c r="J488" s="220"/>
      <c r="K488" s="220"/>
      <c r="L488" s="220"/>
      <c r="M488" s="220"/>
      <c r="N488" s="219"/>
      <c r="O488" s="219"/>
      <c r="P488" s="219"/>
      <c r="Q488" s="219"/>
      <c r="R488" s="220"/>
      <c r="S488" s="220"/>
      <c r="T488" s="220"/>
      <c r="U488" s="220"/>
      <c r="V488" s="220"/>
      <c r="W488" s="220"/>
      <c r="X488" s="220"/>
      <c r="Y488" s="220"/>
      <c r="Z488" s="210"/>
      <c r="AA488" s="210"/>
      <c r="AB488" s="210"/>
      <c r="AC488" s="210"/>
      <c r="AD488" s="210"/>
      <c r="AE488" s="210"/>
      <c r="AF488" s="210"/>
      <c r="AG488" s="210" t="s">
        <v>356</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
      <c r="A489" s="217"/>
      <c r="B489" s="218"/>
      <c r="C489" s="265" t="s">
        <v>2321</v>
      </c>
      <c r="D489" s="255"/>
      <c r="E489" s="256">
        <v>332.84</v>
      </c>
      <c r="F489" s="220"/>
      <c r="G489" s="220"/>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356</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
      <c r="A490" s="217"/>
      <c r="B490" s="218"/>
      <c r="C490" s="265" t="s">
        <v>2322</v>
      </c>
      <c r="D490" s="255"/>
      <c r="E490" s="256">
        <v>257.48</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356</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65" t="s">
        <v>2323</v>
      </c>
      <c r="D491" s="255"/>
      <c r="E491" s="256">
        <v>409.15</v>
      </c>
      <c r="F491" s="220"/>
      <c r="G491" s="220"/>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356</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1" x14ac:dyDescent="0.2">
      <c r="A492" s="232">
        <v>115</v>
      </c>
      <c r="B492" s="233" t="s">
        <v>2324</v>
      </c>
      <c r="C492" s="250" t="s">
        <v>2325</v>
      </c>
      <c r="D492" s="234" t="s">
        <v>1443</v>
      </c>
      <c r="E492" s="235">
        <v>742.88</v>
      </c>
      <c r="F492" s="236"/>
      <c r="G492" s="237">
        <f>ROUND(E492*F492,2)</f>
        <v>0</v>
      </c>
      <c r="H492" s="236"/>
      <c r="I492" s="237">
        <f>ROUND(E492*H492,2)</f>
        <v>0</v>
      </c>
      <c r="J492" s="236"/>
      <c r="K492" s="237">
        <f>ROUND(E492*J492,2)</f>
        <v>0</v>
      </c>
      <c r="L492" s="237">
        <v>21</v>
      </c>
      <c r="M492" s="237">
        <f>G492*(1+L492/100)</f>
        <v>0</v>
      </c>
      <c r="N492" s="235">
        <v>5.0000000000000002E-5</v>
      </c>
      <c r="O492" s="235">
        <f>ROUND(E492*N492,2)</f>
        <v>0.04</v>
      </c>
      <c r="P492" s="235">
        <v>0</v>
      </c>
      <c r="Q492" s="235">
        <f>ROUND(E492*P492,2)</f>
        <v>0</v>
      </c>
      <c r="R492" s="237" t="s">
        <v>1228</v>
      </c>
      <c r="S492" s="237" t="s">
        <v>302</v>
      </c>
      <c r="T492" s="238" t="s">
        <v>354</v>
      </c>
      <c r="U492" s="220">
        <v>0.1</v>
      </c>
      <c r="V492" s="220">
        <f>ROUND(E492*U492,2)</f>
        <v>74.290000000000006</v>
      </c>
      <c r="W492" s="220"/>
      <c r="X492" s="220" t="s">
        <v>314</v>
      </c>
      <c r="Y492" s="220" t="s">
        <v>305</v>
      </c>
      <c r="Z492" s="210"/>
      <c r="AA492" s="210"/>
      <c r="AB492" s="210"/>
      <c r="AC492" s="210"/>
      <c r="AD492" s="210"/>
      <c r="AE492" s="210"/>
      <c r="AF492" s="210"/>
      <c r="AG492" s="210" t="s">
        <v>642</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2" x14ac:dyDescent="0.2">
      <c r="A493" s="217"/>
      <c r="B493" s="218"/>
      <c r="C493" s="265" t="s">
        <v>2326</v>
      </c>
      <c r="D493" s="255"/>
      <c r="E493" s="256">
        <v>742.88</v>
      </c>
      <c r="F493" s="220"/>
      <c r="G493" s="220"/>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356</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ht="22.5" outlineLevel="1" x14ac:dyDescent="0.2">
      <c r="A494" s="232">
        <v>116</v>
      </c>
      <c r="B494" s="233" t="s">
        <v>2327</v>
      </c>
      <c r="C494" s="250" t="s">
        <v>2328</v>
      </c>
      <c r="D494" s="234" t="s">
        <v>701</v>
      </c>
      <c r="E494" s="235">
        <v>0.59245999999999999</v>
      </c>
      <c r="F494" s="236"/>
      <c r="G494" s="237">
        <f>ROUND(E494*F494,2)</f>
        <v>0</v>
      </c>
      <c r="H494" s="236"/>
      <c r="I494" s="237">
        <f>ROUND(E494*H494,2)</f>
        <v>0</v>
      </c>
      <c r="J494" s="236"/>
      <c r="K494" s="237">
        <f>ROUND(E494*J494,2)</f>
        <v>0</v>
      </c>
      <c r="L494" s="237">
        <v>21</v>
      </c>
      <c r="M494" s="237">
        <f>G494*(1+L494/100)</f>
        <v>0</v>
      </c>
      <c r="N494" s="235">
        <v>1</v>
      </c>
      <c r="O494" s="235">
        <f>ROUND(E494*N494,2)</f>
        <v>0.59</v>
      </c>
      <c r="P494" s="235">
        <v>0</v>
      </c>
      <c r="Q494" s="235">
        <f>ROUND(E494*P494,2)</f>
        <v>0</v>
      </c>
      <c r="R494" s="237" t="s">
        <v>652</v>
      </c>
      <c r="S494" s="237" t="s">
        <v>302</v>
      </c>
      <c r="T494" s="238" t="s">
        <v>354</v>
      </c>
      <c r="U494" s="220">
        <v>0</v>
      </c>
      <c r="V494" s="220">
        <f>ROUND(E494*U494,2)</f>
        <v>0</v>
      </c>
      <c r="W494" s="220"/>
      <c r="X494" s="220" t="s">
        <v>653</v>
      </c>
      <c r="Y494" s="220" t="s">
        <v>305</v>
      </c>
      <c r="Z494" s="210"/>
      <c r="AA494" s="210"/>
      <c r="AB494" s="210"/>
      <c r="AC494" s="210"/>
      <c r="AD494" s="210"/>
      <c r="AE494" s="210"/>
      <c r="AF494" s="210"/>
      <c r="AG494" s="210" t="s">
        <v>654</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ht="22.5" outlineLevel="2" x14ac:dyDescent="0.2">
      <c r="A495" s="217"/>
      <c r="B495" s="218"/>
      <c r="C495" s="265" t="s">
        <v>2329</v>
      </c>
      <c r="D495" s="255"/>
      <c r="E495" s="256">
        <v>0.59</v>
      </c>
      <c r="F495" s="220"/>
      <c r="G495" s="220"/>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356</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1" x14ac:dyDescent="0.2">
      <c r="A496" s="232">
        <v>117</v>
      </c>
      <c r="B496" s="233" t="s">
        <v>2190</v>
      </c>
      <c r="C496" s="250" t="s">
        <v>2191</v>
      </c>
      <c r="D496" s="234" t="s">
        <v>701</v>
      </c>
      <c r="E496" s="235">
        <v>3.9960000000000002E-2</v>
      </c>
      <c r="F496" s="236"/>
      <c r="G496" s="237">
        <f>ROUND(E496*F496,2)</f>
        <v>0</v>
      </c>
      <c r="H496" s="236"/>
      <c r="I496" s="237">
        <f>ROUND(E496*H496,2)</f>
        <v>0</v>
      </c>
      <c r="J496" s="236"/>
      <c r="K496" s="237">
        <f>ROUND(E496*J496,2)</f>
        <v>0</v>
      </c>
      <c r="L496" s="237">
        <v>21</v>
      </c>
      <c r="M496" s="237">
        <f>G496*(1+L496/100)</f>
        <v>0</v>
      </c>
      <c r="N496" s="235">
        <v>1</v>
      </c>
      <c r="O496" s="235">
        <f>ROUND(E496*N496,2)</f>
        <v>0.04</v>
      </c>
      <c r="P496" s="235">
        <v>0</v>
      </c>
      <c r="Q496" s="235">
        <f>ROUND(E496*P496,2)</f>
        <v>0</v>
      </c>
      <c r="R496" s="237" t="s">
        <v>652</v>
      </c>
      <c r="S496" s="237" t="s">
        <v>302</v>
      </c>
      <c r="T496" s="238" t="s">
        <v>354</v>
      </c>
      <c r="U496" s="220">
        <v>0</v>
      </c>
      <c r="V496" s="220">
        <f>ROUND(E496*U496,2)</f>
        <v>0</v>
      </c>
      <c r="W496" s="220"/>
      <c r="X496" s="220" t="s">
        <v>653</v>
      </c>
      <c r="Y496" s="220" t="s">
        <v>305</v>
      </c>
      <c r="Z496" s="210"/>
      <c r="AA496" s="210"/>
      <c r="AB496" s="210"/>
      <c r="AC496" s="210"/>
      <c r="AD496" s="210"/>
      <c r="AE496" s="210"/>
      <c r="AF496" s="210"/>
      <c r="AG496" s="210" t="s">
        <v>654</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2" x14ac:dyDescent="0.2">
      <c r="A497" s="217"/>
      <c r="B497" s="218"/>
      <c r="C497" s="265" t="s">
        <v>2330</v>
      </c>
      <c r="D497" s="255"/>
      <c r="E497" s="256">
        <v>0.04</v>
      </c>
      <c r="F497" s="220"/>
      <c r="G497" s="220"/>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356</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ht="22.5" outlineLevel="1" x14ac:dyDescent="0.2">
      <c r="A498" s="232">
        <v>118</v>
      </c>
      <c r="B498" s="233" t="s">
        <v>2331</v>
      </c>
      <c r="C498" s="250" t="s">
        <v>2332</v>
      </c>
      <c r="D498" s="234" t="s">
        <v>701</v>
      </c>
      <c r="E498" s="235">
        <v>0.11047</v>
      </c>
      <c r="F498" s="236"/>
      <c r="G498" s="237">
        <f>ROUND(E498*F498,2)</f>
        <v>0</v>
      </c>
      <c r="H498" s="236"/>
      <c r="I498" s="237">
        <f>ROUND(E498*H498,2)</f>
        <v>0</v>
      </c>
      <c r="J498" s="236"/>
      <c r="K498" s="237">
        <f>ROUND(E498*J498,2)</f>
        <v>0</v>
      </c>
      <c r="L498" s="237">
        <v>21</v>
      </c>
      <c r="M498" s="237">
        <f>G498*(1+L498/100)</f>
        <v>0</v>
      </c>
      <c r="N498" s="235">
        <v>1</v>
      </c>
      <c r="O498" s="235">
        <f>ROUND(E498*N498,2)</f>
        <v>0.11</v>
      </c>
      <c r="P498" s="235">
        <v>0</v>
      </c>
      <c r="Q498" s="235">
        <f>ROUND(E498*P498,2)</f>
        <v>0</v>
      </c>
      <c r="R498" s="237" t="s">
        <v>652</v>
      </c>
      <c r="S498" s="237" t="s">
        <v>302</v>
      </c>
      <c r="T498" s="238" t="s">
        <v>354</v>
      </c>
      <c r="U498" s="220">
        <v>0</v>
      </c>
      <c r="V498" s="220">
        <f>ROUND(E498*U498,2)</f>
        <v>0</v>
      </c>
      <c r="W498" s="220"/>
      <c r="X498" s="220" t="s">
        <v>653</v>
      </c>
      <c r="Y498" s="220" t="s">
        <v>305</v>
      </c>
      <c r="Z498" s="210"/>
      <c r="AA498" s="210"/>
      <c r="AB498" s="210"/>
      <c r="AC498" s="210"/>
      <c r="AD498" s="210"/>
      <c r="AE498" s="210"/>
      <c r="AF498" s="210"/>
      <c r="AG498" s="210" t="s">
        <v>654</v>
      </c>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2" x14ac:dyDescent="0.2">
      <c r="A499" s="217"/>
      <c r="B499" s="218"/>
      <c r="C499" s="265" t="s">
        <v>2333</v>
      </c>
      <c r="D499" s="255"/>
      <c r="E499" s="256">
        <v>0.11</v>
      </c>
      <c r="F499" s="220"/>
      <c r="G499" s="220"/>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356</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1" x14ac:dyDescent="0.2">
      <c r="A500" s="232">
        <v>119</v>
      </c>
      <c r="B500" s="233" t="s">
        <v>2334</v>
      </c>
      <c r="C500" s="250" t="s">
        <v>2335</v>
      </c>
      <c r="D500" s="234" t="s">
        <v>1163</v>
      </c>
      <c r="E500" s="235">
        <v>11.4</v>
      </c>
      <c r="F500" s="236"/>
      <c r="G500" s="237">
        <f>ROUND(E500*F500,2)</f>
        <v>0</v>
      </c>
      <c r="H500" s="236"/>
      <c r="I500" s="237">
        <f>ROUND(E500*H500,2)</f>
        <v>0</v>
      </c>
      <c r="J500" s="236"/>
      <c r="K500" s="237">
        <f>ROUND(E500*J500,2)</f>
        <v>0</v>
      </c>
      <c r="L500" s="237">
        <v>21</v>
      </c>
      <c r="M500" s="237">
        <f>G500*(1+L500/100)</f>
        <v>0</v>
      </c>
      <c r="N500" s="235">
        <v>3.2300000000000002E-2</v>
      </c>
      <c r="O500" s="235">
        <f>ROUND(E500*N500,2)</f>
        <v>0.37</v>
      </c>
      <c r="P500" s="235">
        <v>0</v>
      </c>
      <c r="Q500" s="235">
        <f>ROUND(E500*P500,2)</f>
        <v>0</v>
      </c>
      <c r="R500" s="237"/>
      <c r="S500" s="237" t="s">
        <v>313</v>
      </c>
      <c r="T500" s="238" t="s">
        <v>303</v>
      </c>
      <c r="U500" s="220">
        <v>0</v>
      </c>
      <c r="V500" s="220">
        <f>ROUND(E500*U500,2)</f>
        <v>0</v>
      </c>
      <c r="W500" s="220"/>
      <c r="X500" s="220" t="s">
        <v>653</v>
      </c>
      <c r="Y500" s="220" t="s">
        <v>305</v>
      </c>
      <c r="Z500" s="210"/>
      <c r="AA500" s="210"/>
      <c r="AB500" s="210"/>
      <c r="AC500" s="210"/>
      <c r="AD500" s="210"/>
      <c r="AE500" s="210"/>
      <c r="AF500" s="210"/>
      <c r="AG500" s="210" t="s">
        <v>654</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2" x14ac:dyDescent="0.2">
      <c r="A501" s="217"/>
      <c r="B501" s="218"/>
      <c r="C501" s="265" t="s">
        <v>2336</v>
      </c>
      <c r="D501" s="255"/>
      <c r="E501" s="256">
        <v>11.4</v>
      </c>
      <c r="F501" s="220"/>
      <c r="G501" s="220"/>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356</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ht="22.5" outlineLevel="1" x14ac:dyDescent="0.2">
      <c r="A502" s="232">
        <v>120</v>
      </c>
      <c r="B502" s="233" t="s">
        <v>2337</v>
      </c>
      <c r="C502" s="250" t="s">
        <v>2338</v>
      </c>
      <c r="D502" s="234" t="s">
        <v>320</v>
      </c>
      <c r="E502" s="235">
        <v>11</v>
      </c>
      <c r="F502" s="236"/>
      <c r="G502" s="237">
        <f>ROUND(E502*F502,2)</f>
        <v>0</v>
      </c>
      <c r="H502" s="236"/>
      <c r="I502" s="237">
        <f>ROUND(E502*H502,2)</f>
        <v>0</v>
      </c>
      <c r="J502" s="236"/>
      <c r="K502" s="237">
        <f>ROUND(E502*J502,2)</f>
        <v>0</v>
      </c>
      <c r="L502" s="237">
        <v>21</v>
      </c>
      <c r="M502" s="237">
        <f>G502*(1+L502/100)</f>
        <v>0</v>
      </c>
      <c r="N502" s="235">
        <v>1.18E-2</v>
      </c>
      <c r="O502" s="235">
        <f>ROUND(E502*N502,2)</f>
        <v>0.13</v>
      </c>
      <c r="P502" s="235">
        <v>0</v>
      </c>
      <c r="Q502" s="235">
        <f>ROUND(E502*P502,2)</f>
        <v>0</v>
      </c>
      <c r="R502" s="237" t="s">
        <v>652</v>
      </c>
      <c r="S502" s="237" t="s">
        <v>302</v>
      </c>
      <c r="T502" s="238" t="s">
        <v>354</v>
      </c>
      <c r="U502" s="220">
        <v>0</v>
      </c>
      <c r="V502" s="220">
        <f>ROUND(E502*U502,2)</f>
        <v>0</v>
      </c>
      <c r="W502" s="220"/>
      <c r="X502" s="220" t="s">
        <v>653</v>
      </c>
      <c r="Y502" s="220" t="s">
        <v>305</v>
      </c>
      <c r="Z502" s="210"/>
      <c r="AA502" s="210"/>
      <c r="AB502" s="210"/>
      <c r="AC502" s="210"/>
      <c r="AD502" s="210"/>
      <c r="AE502" s="210"/>
      <c r="AF502" s="210"/>
      <c r="AG502" s="210" t="s">
        <v>654</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2" x14ac:dyDescent="0.2">
      <c r="A503" s="217"/>
      <c r="B503" s="218"/>
      <c r="C503" s="251" t="s">
        <v>1126</v>
      </c>
      <c r="D503" s="247"/>
      <c r="E503" s="247"/>
      <c r="F503" s="247"/>
      <c r="G503" s="247"/>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317</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2" x14ac:dyDescent="0.2">
      <c r="A504" s="217"/>
      <c r="B504" s="218"/>
      <c r="C504" s="265" t="s">
        <v>2339</v>
      </c>
      <c r="D504" s="255"/>
      <c r="E504" s="256">
        <v>11</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356</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ht="22.5" outlineLevel="1" x14ac:dyDescent="0.2">
      <c r="A505" s="232">
        <v>121</v>
      </c>
      <c r="B505" s="233" t="s">
        <v>2340</v>
      </c>
      <c r="C505" s="250" t="s">
        <v>2341</v>
      </c>
      <c r="D505" s="234" t="s">
        <v>1443</v>
      </c>
      <c r="E505" s="235">
        <v>2048.6</v>
      </c>
      <c r="F505" s="236"/>
      <c r="G505" s="237">
        <f>ROUND(E505*F505,2)</f>
        <v>0</v>
      </c>
      <c r="H505" s="236"/>
      <c r="I505" s="237">
        <f>ROUND(E505*H505,2)</f>
        <v>0</v>
      </c>
      <c r="J505" s="236"/>
      <c r="K505" s="237">
        <f>ROUND(E505*J505,2)</f>
        <v>0</v>
      </c>
      <c r="L505" s="237">
        <v>21</v>
      </c>
      <c r="M505" s="237">
        <f>G505*(1+L505/100)</f>
        <v>0</v>
      </c>
      <c r="N505" s="235">
        <v>0</v>
      </c>
      <c r="O505" s="235">
        <f>ROUND(E505*N505,2)</f>
        <v>0</v>
      </c>
      <c r="P505" s="235">
        <v>0</v>
      </c>
      <c r="Q505" s="235">
        <f>ROUND(E505*P505,2)</f>
        <v>0</v>
      </c>
      <c r="R505" s="237"/>
      <c r="S505" s="237" t="s">
        <v>313</v>
      </c>
      <c r="T505" s="238" t="s">
        <v>303</v>
      </c>
      <c r="U505" s="220">
        <v>0</v>
      </c>
      <c r="V505" s="220">
        <f>ROUND(E505*U505,2)</f>
        <v>0</v>
      </c>
      <c r="W505" s="220"/>
      <c r="X505" s="220" t="s">
        <v>653</v>
      </c>
      <c r="Y505" s="220" t="s">
        <v>305</v>
      </c>
      <c r="Z505" s="210"/>
      <c r="AA505" s="210"/>
      <c r="AB505" s="210"/>
      <c r="AC505" s="210"/>
      <c r="AD505" s="210"/>
      <c r="AE505" s="210"/>
      <c r="AF505" s="210"/>
      <c r="AG505" s="210" t="s">
        <v>654</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2" x14ac:dyDescent="0.2">
      <c r="A506" s="217"/>
      <c r="B506" s="218"/>
      <c r="C506" s="251" t="s">
        <v>2342</v>
      </c>
      <c r="D506" s="247"/>
      <c r="E506" s="247"/>
      <c r="F506" s="247"/>
      <c r="G506" s="247"/>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317</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
      <c r="A507" s="217"/>
      <c r="B507" s="218"/>
      <c r="C507" s="265" t="s">
        <v>2326</v>
      </c>
      <c r="D507" s="255"/>
      <c r="E507" s="256">
        <v>742.88</v>
      </c>
      <c r="F507" s="220"/>
      <c r="G507" s="220"/>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356</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3" x14ac:dyDescent="0.2">
      <c r="A508" s="217"/>
      <c r="B508" s="218"/>
      <c r="C508" s="265" t="s">
        <v>2320</v>
      </c>
      <c r="D508" s="255"/>
      <c r="E508" s="256">
        <v>306.25</v>
      </c>
      <c r="F508" s="220"/>
      <c r="G508" s="220"/>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356</v>
      </c>
      <c r="AH508" s="210">
        <v>0</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3" x14ac:dyDescent="0.2">
      <c r="A509" s="217"/>
      <c r="B509" s="218"/>
      <c r="C509" s="265" t="s">
        <v>2321</v>
      </c>
      <c r="D509" s="255"/>
      <c r="E509" s="256">
        <v>332.84</v>
      </c>
      <c r="F509" s="220"/>
      <c r="G509" s="220"/>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356</v>
      </c>
      <c r="AH509" s="210">
        <v>0</v>
      </c>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3" x14ac:dyDescent="0.2">
      <c r="A510" s="217"/>
      <c r="B510" s="218"/>
      <c r="C510" s="265" t="s">
        <v>2322</v>
      </c>
      <c r="D510" s="255"/>
      <c r="E510" s="256">
        <v>257.48</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356</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3" x14ac:dyDescent="0.2">
      <c r="A511" s="217"/>
      <c r="B511" s="218"/>
      <c r="C511" s="265" t="s">
        <v>2323</v>
      </c>
      <c r="D511" s="255"/>
      <c r="E511" s="256">
        <v>409.15</v>
      </c>
      <c r="F511" s="220"/>
      <c r="G511" s="220"/>
      <c r="H511" s="220"/>
      <c r="I511" s="220"/>
      <c r="J511" s="220"/>
      <c r="K511" s="220"/>
      <c r="L511" s="220"/>
      <c r="M511" s="220"/>
      <c r="N511" s="219"/>
      <c r="O511" s="219"/>
      <c r="P511" s="219"/>
      <c r="Q511" s="219"/>
      <c r="R511" s="220"/>
      <c r="S511" s="220"/>
      <c r="T511" s="220"/>
      <c r="U511" s="220"/>
      <c r="V511" s="220"/>
      <c r="W511" s="220"/>
      <c r="X511" s="220"/>
      <c r="Y511" s="220"/>
      <c r="Z511" s="210"/>
      <c r="AA511" s="210"/>
      <c r="AB511" s="210"/>
      <c r="AC511" s="210"/>
      <c r="AD511" s="210"/>
      <c r="AE511" s="210"/>
      <c r="AF511" s="210"/>
      <c r="AG511" s="210" t="s">
        <v>356</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ht="22.5" outlineLevel="1" x14ac:dyDescent="0.2">
      <c r="A512" s="232">
        <v>122</v>
      </c>
      <c r="B512" s="233" t="s">
        <v>2343</v>
      </c>
      <c r="C512" s="250" t="s">
        <v>2344</v>
      </c>
      <c r="D512" s="234" t="s">
        <v>1443</v>
      </c>
      <c r="E512" s="235">
        <v>1305.72</v>
      </c>
      <c r="F512" s="236"/>
      <c r="G512" s="237">
        <f>ROUND(E512*F512,2)</f>
        <v>0</v>
      </c>
      <c r="H512" s="236"/>
      <c r="I512" s="237">
        <f>ROUND(E512*H512,2)</f>
        <v>0</v>
      </c>
      <c r="J512" s="236"/>
      <c r="K512" s="237">
        <f>ROUND(E512*J512,2)</f>
        <v>0</v>
      </c>
      <c r="L512" s="237">
        <v>21</v>
      </c>
      <c r="M512" s="237">
        <f>G512*(1+L512/100)</f>
        <v>0</v>
      </c>
      <c r="N512" s="235">
        <v>1E-3</v>
      </c>
      <c r="O512" s="235">
        <f>ROUND(E512*N512,2)</f>
        <v>1.31</v>
      </c>
      <c r="P512" s="235">
        <v>0</v>
      </c>
      <c r="Q512" s="235">
        <f>ROUND(E512*P512,2)</f>
        <v>0</v>
      </c>
      <c r="R512" s="237"/>
      <c r="S512" s="237" t="s">
        <v>313</v>
      </c>
      <c r="T512" s="238" t="s">
        <v>303</v>
      </c>
      <c r="U512" s="220">
        <v>0</v>
      </c>
      <c r="V512" s="220">
        <f>ROUND(E512*U512,2)</f>
        <v>0</v>
      </c>
      <c r="W512" s="220"/>
      <c r="X512" s="220" t="s">
        <v>653</v>
      </c>
      <c r="Y512" s="220" t="s">
        <v>305</v>
      </c>
      <c r="Z512" s="210"/>
      <c r="AA512" s="210"/>
      <c r="AB512" s="210"/>
      <c r="AC512" s="210"/>
      <c r="AD512" s="210"/>
      <c r="AE512" s="210"/>
      <c r="AF512" s="210"/>
      <c r="AG512" s="210" t="s">
        <v>654</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2" x14ac:dyDescent="0.2">
      <c r="A513" s="217"/>
      <c r="B513" s="218"/>
      <c r="C513" s="265" t="s">
        <v>2320</v>
      </c>
      <c r="D513" s="255"/>
      <c r="E513" s="256">
        <v>306.25</v>
      </c>
      <c r="F513" s="220"/>
      <c r="G513" s="220"/>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356</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3" x14ac:dyDescent="0.2">
      <c r="A514" s="217"/>
      <c r="B514" s="218"/>
      <c r="C514" s="265" t="s">
        <v>2321</v>
      </c>
      <c r="D514" s="255"/>
      <c r="E514" s="256">
        <v>332.84</v>
      </c>
      <c r="F514" s="220"/>
      <c r="G514" s="220"/>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356</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3" x14ac:dyDescent="0.2">
      <c r="A515" s="217"/>
      <c r="B515" s="218"/>
      <c r="C515" s="265" t="s">
        <v>2322</v>
      </c>
      <c r="D515" s="255"/>
      <c r="E515" s="256">
        <v>257.48</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356</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3" x14ac:dyDescent="0.2">
      <c r="A516" s="217"/>
      <c r="B516" s="218"/>
      <c r="C516" s="265" t="s">
        <v>2323</v>
      </c>
      <c r="D516" s="255"/>
      <c r="E516" s="256">
        <v>409.15</v>
      </c>
      <c r="F516" s="220"/>
      <c r="G516" s="220"/>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356</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32">
        <v>123</v>
      </c>
      <c r="B517" s="233" t="s">
        <v>2345</v>
      </c>
      <c r="C517" s="250" t="s">
        <v>1378</v>
      </c>
      <c r="D517" s="234" t="s">
        <v>701</v>
      </c>
      <c r="E517" s="235">
        <v>2.68832</v>
      </c>
      <c r="F517" s="236"/>
      <c r="G517" s="237">
        <f>ROUND(E517*F517,2)</f>
        <v>0</v>
      </c>
      <c r="H517" s="236"/>
      <c r="I517" s="237">
        <f>ROUND(E517*H517,2)</f>
        <v>0</v>
      </c>
      <c r="J517" s="236"/>
      <c r="K517" s="237">
        <f>ROUND(E517*J517,2)</f>
        <v>0</v>
      </c>
      <c r="L517" s="237">
        <v>21</v>
      </c>
      <c r="M517" s="237">
        <f>G517*(1+L517/100)</f>
        <v>0</v>
      </c>
      <c r="N517" s="235">
        <v>0</v>
      </c>
      <c r="O517" s="235">
        <f>ROUND(E517*N517,2)</f>
        <v>0</v>
      </c>
      <c r="P517" s="235">
        <v>0</v>
      </c>
      <c r="Q517" s="235">
        <f>ROUND(E517*P517,2)</f>
        <v>0</v>
      </c>
      <c r="R517" s="237" t="s">
        <v>1228</v>
      </c>
      <c r="S517" s="237" t="s">
        <v>302</v>
      </c>
      <c r="T517" s="238" t="s">
        <v>354</v>
      </c>
      <c r="U517" s="220">
        <v>3.0059999999999998</v>
      </c>
      <c r="V517" s="220">
        <f>ROUND(E517*U517,2)</f>
        <v>8.08</v>
      </c>
      <c r="W517" s="220"/>
      <c r="X517" s="220" t="s">
        <v>314</v>
      </c>
      <c r="Y517" s="220" t="s">
        <v>305</v>
      </c>
      <c r="Z517" s="210"/>
      <c r="AA517" s="210"/>
      <c r="AB517" s="210"/>
      <c r="AC517" s="210"/>
      <c r="AD517" s="210"/>
      <c r="AE517" s="210"/>
      <c r="AF517" s="210"/>
      <c r="AG517" s="210" t="s">
        <v>642</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
      <c r="A518" s="217"/>
      <c r="B518" s="218"/>
      <c r="C518" s="266" t="s">
        <v>1145</v>
      </c>
      <c r="D518" s="263"/>
      <c r="E518" s="263"/>
      <c r="F518" s="263"/>
      <c r="G518" s="263"/>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374</v>
      </c>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x14ac:dyDescent="0.2">
      <c r="A519" s="3"/>
      <c r="B519" s="4"/>
      <c r="C519" s="252"/>
      <c r="D519" s="6"/>
      <c r="E519" s="3"/>
      <c r="F519" s="3"/>
      <c r="G519" s="3"/>
      <c r="H519" s="3"/>
      <c r="I519" s="3"/>
      <c r="J519" s="3"/>
      <c r="K519" s="3"/>
      <c r="L519" s="3"/>
      <c r="M519" s="3"/>
      <c r="N519" s="3"/>
      <c r="O519" s="3"/>
      <c r="P519" s="3"/>
      <c r="Q519" s="3"/>
      <c r="R519" s="3"/>
      <c r="S519" s="3"/>
      <c r="T519" s="3"/>
      <c r="U519" s="3"/>
      <c r="V519" s="3"/>
      <c r="W519" s="3"/>
      <c r="X519" s="3"/>
      <c r="Y519" s="3"/>
      <c r="AE519">
        <v>12</v>
      </c>
      <c r="AF519">
        <v>21</v>
      </c>
      <c r="AG519" t="s">
        <v>283</v>
      </c>
    </row>
    <row r="520" spans="1:60" x14ac:dyDescent="0.2">
      <c r="A520" s="213"/>
      <c r="B520" s="214" t="s">
        <v>29</v>
      </c>
      <c r="C520" s="253"/>
      <c r="D520" s="215"/>
      <c r="E520" s="216"/>
      <c r="F520" s="216"/>
      <c r="G520" s="231">
        <f>G8+G77+G342+G369+G439+G443+G446+G449+G482</f>
        <v>0</v>
      </c>
      <c r="H520" s="3"/>
      <c r="I520" s="3"/>
      <c r="J520" s="3"/>
      <c r="K520" s="3"/>
      <c r="L520" s="3"/>
      <c r="M520" s="3"/>
      <c r="N520" s="3"/>
      <c r="O520" s="3"/>
      <c r="P520" s="3"/>
      <c r="Q520" s="3"/>
      <c r="R520" s="3"/>
      <c r="S520" s="3"/>
      <c r="T520" s="3"/>
      <c r="U520" s="3"/>
      <c r="V520" s="3"/>
      <c r="W520" s="3"/>
      <c r="X520" s="3"/>
      <c r="Y520" s="3"/>
      <c r="AE520">
        <f>SUMIF(L7:L518,AE519,G7:G518)</f>
        <v>0</v>
      </c>
      <c r="AF520">
        <f>SUMIF(L7:L518,AF519,G7:G518)</f>
        <v>0</v>
      </c>
      <c r="AG520" t="s">
        <v>349</v>
      </c>
    </row>
    <row r="521" spans="1:60" x14ac:dyDescent="0.2">
      <c r="C521" s="254"/>
      <c r="D521" s="10"/>
      <c r="AG521" t="s">
        <v>350</v>
      </c>
    </row>
    <row r="522" spans="1:60" x14ac:dyDescent="0.2">
      <c r="D522" s="10"/>
    </row>
    <row r="523" spans="1:60" x14ac:dyDescent="0.2">
      <c r="D523" s="10"/>
    </row>
    <row r="524" spans="1:60" x14ac:dyDescent="0.2">
      <c r="D524" s="10"/>
    </row>
    <row r="525" spans="1:60" x14ac:dyDescent="0.2">
      <c r="D525" s="10"/>
    </row>
    <row r="526" spans="1:60" x14ac:dyDescent="0.2">
      <c r="D526" s="10"/>
    </row>
    <row r="527" spans="1:60" x14ac:dyDescent="0.2">
      <c r="D527" s="10"/>
    </row>
    <row r="528" spans="1:60"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Q7E3v9nm4RoP0iCS0UhrRe4fA/M5pp8gky7pPW5ARjUJaYhzmSBH0sRzFyVH30uyDZqBSQT6bPX6K3grE2NmA==" saltValue="SbSY+iM6KPwwQ6hh4eWHGA==" spinCount="100000" sheet="1" formatRows="0"/>
  <mergeCells count="65">
    <mergeCell ref="C481:G481"/>
    <mergeCell ref="C487:G487"/>
    <mergeCell ref="C503:G503"/>
    <mergeCell ref="C506:G506"/>
    <mergeCell ref="C518:G518"/>
    <mergeCell ref="C403:G403"/>
    <mergeCell ref="C406:G406"/>
    <mergeCell ref="C407:G407"/>
    <mergeCell ref="C414:G414"/>
    <mergeCell ref="C417:G417"/>
    <mergeCell ref="C448:G448"/>
    <mergeCell ref="C311:G311"/>
    <mergeCell ref="C312:G312"/>
    <mergeCell ref="C321:G321"/>
    <mergeCell ref="C371:G371"/>
    <mergeCell ref="C396:G396"/>
    <mergeCell ref="C400:G400"/>
    <mergeCell ref="C280:G280"/>
    <mergeCell ref="C283:G283"/>
    <mergeCell ref="C289:G289"/>
    <mergeCell ref="C290:G290"/>
    <mergeCell ref="C303:G303"/>
    <mergeCell ref="C306:G306"/>
    <mergeCell ref="C250:G250"/>
    <mergeCell ref="C263:G263"/>
    <mergeCell ref="C265:G265"/>
    <mergeCell ref="C273:G273"/>
    <mergeCell ref="C275:G275"/>
    <mergeCell ref="C276:G276"/>
    <mergeCell ref="C213:G213"/>
    <mergeCell ref="C218:G218"/>
    <mergeCell ref="C220:G220"/>
    <mergeCell ref="C244:G244"/>
    <mergeCell ref="C246:G246"/>
    <mergeCell ref="C249:G249"/>
    <mergeCell ref="C166:G166"/>
    <mergeCell ref="C172:G172"/>
    <mergeCell ref="C179:G179"/>
    <mergeCell ref="C180:G180"/>
    <mergeCell ref="C186:G186"/>
    <mergeCell ref="C200:G200"/>
    <mergeCell ref="C99:G99"/>
    <mergeCell ref="C106:G106"/>
    <mergeCell ref="C117:G117"/>
    <mergeCell ref="C118:G118"/>
    <mergeCell ref="C126:G126"/>
    <mergeCell ref="C164:G164"/>
    <mergeCell ref="C47:G47"/>
    <mergeCell ref="C56:G56"/>
    <mergeCell ref="C59:G59"/>
    <mergeCell ref="C81:G81"/>
    <mergeCell ref="C82:G82"/>
    <mergeCell ref="C96:G96"/>
    <mergeCell ref="C14:G14"/>
    <mergeCell ref="C17:G17"/>
    <mergeCell ref="C30:G30"/>
    <mergeCell ref="C32:G32"/>
    <mergeCell ref="C37:G37"/>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A478-77CB-4E1E-AB50-229C43D9746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69</v>
      </c>
      <c r="C4" s="202" t="s">
        <v>70</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254</v>
      </c>
      <c r="C8" s="248" t="s">
        <v>255</v>
      </c>
      <c r="D8" s="227"/>
      <c r="E8" s="228"/>
      <c r="F8" s="229"/>
      <c r="G8" s="229">
        <f>SUMIF(AG9:AG17,"&lt;&gt;NOR",G9:G17)</f>
        <v>0</v>
      </c>
      <c r="H8" s="229"/>
      <c r="I8" s="229">
        <f>SUM(I9:I17)</f>
        <v>0</v>
      </c>
      <c r="J8" s="229"/>
      <c r="K8" s="229">
        <f>SUM(K9:K17)</f>
        <v>0</v>
      </c>
      <c r="L8" s="229"/>
      <c r="M8" s="229">
        <f>SUM(M9:M17)</f>
        <v>0</v>
      </c>
      <c r="N8" s="228"/>
      <c r="O8" s="228">
        <f>SUM(O9:O17)</f>
        <v>0</v>
      </c>
      <c r="P8" s="228"/>
      <c r="Q8" s="228">
        <f>SUM(Q9:Q17)</f>
        <v>0</v>
      </c>
      <c r="R8" s="229"/>
      <c r="S8" s="229"/>
      <c r="T8" s="230"/>
      <c r="U8" s="224"/>
      <c r="V8" s="224">
        <f>SUM(V9:V17)</f>
        <v>0</v>
      </c>
      <c r="W8" s="224"/>
      <c r="X8" s="224"/>
      <c r="Y8" s="224"/>
      <c r="AG8" t="s">
        <v>298</v>
      </c>
    </row>
    <row r="9" spans="1:60" outlineLevel="1" x14ac:dyDescent="0.2">
      <c r="A9" s="232">
        <v>1</v>
      </c>
      <c r="B9" s="233" t="s">
        <v>2346</v>
      </c>
      <c r="C9" s="250" t="s">
        <v>2347</v>
      </c>
      <c r="D9" s="234" t="s">
        <v>2280</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313</v>
      </c>
      <c r="T9" s="238" t="s">
        <v>303</v>
      </c>
      <c r="U9" s="220">
        <v>0</v>
      </c>
      <c r="V9" s="220">
        <f>ROUND(E9*U9,2)</f>
        <v>0</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51" t="s">
        <v>2348</v>
      </c>
      <c r="D10" s="247"/>
      <c r="E10" s="247"/>
      <c r="F10" s="247"/>
      <c r="G10" s="247"/>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317</v>
      </c>
      <c r="AH10" s="210"/>
      <c r="AI10" s="210"/>
      <c r="AJ10" s="210"/>
      <c r="AK10" s="210"/>
      <c r="AL10" s="210"/>
      <c r="AM10" s="210"/>
      <c r="AN10" s="210"/>
      <c r="AO10" s="210"/>
      <c r="AP10" s="210"/>
      <c r="AQ10" s="210"/>
      <c r="AR10" s="210"/>
      <c r="AS10" s="210"/>
      <c r="AT10" s="210"/>
      <c r="AU10" s="210"/>
      <c r="AV10" s="210"/>
      <c r="AW10" s="210"/>
      <c r="AX10" s="210"/>
      <c r="AY10" s="210"/>
      <c r="AZ10" s="210"/>
      <c r="BA10" s="246" t="str">
        <f>C10</f>
        <v>dodávka materiálu v rozsahu dle PD výkresy číslo A020, A030, A100, A120, A300, A301, C100, C101, C102, C103, C200, C201, C202, C203, C204, C205</v>
      </c>
      <c r="BB10" s="210"/>
      <c r="BC10" s="210"/>
      <c r="BD10" s="210"/>
      <c r="BE10" s="210"/>
      <c r="BF10" s="210"/>
      <c r="BG10" s="210"/>
      <c r="BH10" s="210"/>
    </row>
    <row r="11" spans="1:60" outlineLevel="1" x14ac:dyDescent="0.2">
      <c r="A11" s="239">
        <v>2</v>
      </c>
      <c r="B11" s="240" t="s">
        <v>2349</v>
      </c>
      <c r="C11" s="249" t="s">
        <v>2350</v>
      </c>
      <c r="D11" s="241" t="s">
        <v>2280</v>
      </c>
      <c r="E11" s="242">
        <v>1</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313</v>
      </c>
      <c r="T11" s="245" t="s">
        <v>303</v>
      </c>
      <c r="U11" s="220">
        <v>0</v>
      </c>
      <c r="V11" s="220">
        <f>ROUND(E11*U11,2)</f>
        <v>0</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3</v>
      </c>
      <c r="B12" s="240" t="s">
        <v>2351</v>
      </c>
      <c r="C12" s="249" t="s">
        <v>2352</v>
      </c>
      <c r="D12" s="241" t="s">
        <v>2280</v>
      </c>
      <c r="E12" s="242">
        <v>1</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313</v>
      </c>
      <c r="T12" s="245" t="s">
        <v>303</v>
      </c>
      <c r="U12" s="220">
        <v>0</v>
      </c>
      <c r="V12" s="220">
        <f>ROUND(E12*U12,2)</f>
        <v>0</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2353</v>
      </c>
      <c r="C13" s="249" t="s">
        <v>2354</v>
      </c>
      <c r="D13" s="241" t="s">
        <v>2280</v>
      </c>
      <c r="E13" s="242">
        <v>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313</v>
      </c>
      <c r="T13" s="245"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5</v>
      </c>
      <c r="B14" s="240" t="s">
        <v>2355</v>
      </c>
      <c r="C14" s="249" t="s">
        <v>2356</v>
      </c>
      <c r="D14" s="241" t="s">
        <v>2280</v>
      </c>
      <c r="E14" s="242">
        <v>1</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313</v>
      </c>
      <c r="T14" s="245" t="s">
        <v>303</v>
      </c>
      <c r="U14" s="220">
        <v>0</v>
      </c>
      <c r="V14" s="220">
        <f>ROUND(E14*U14,2)</f>
        <v>0</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6</v>
      </c>
      <c r="B15" s="240" t="s">
        <v>2357</v>
      </c>
      <c r="C15" s="249" t="s">
        <v>2358</v>
      </c>
      <c r="D15" s="241" t="s">
        <v>2280</v>
      </c>
      <c r="E15" s="242">
        <v>1</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313</v>
      </c>
      <c r="T15" s="245"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7</v>
      </c>
      <c r="B16" s="233" t="s">
        <v>2359</v>
      </c>
      <c r="C16" s="250" t="s">
        <v>2360</v>
      </c>
      <c r="D16" s="234" t="s">
        <v>2280</v>
      </c>
      <c r="E16" s="235">
        <v>1</v>
      </c>
      <c r="F16" s="236"/>
      <c r="G16" s="237">
        <f>ROUND(E16*F16,2)</f>
        <v>0</v>
      </c>
      <c r="H16" s="236"/>
      <c r="I16" s="237">
        <f>ROUND(E16*H16,2)</f>
        <v>0</v>
      </c>
      <c r="J16" s="236"/>
      <c r="K16" s="237">
        <f>ROUND(E16*J16,2)</f>
        <v>0</v>
      </c>
      <c r="L16" s="237">
        <v>21</v>
      </c>
      <c r="M16" s="237">
        <f>G16*(1+L16/100)</f>
        <v>0</v>
      </c>
      <c r="N16" s="235">
        <v>0</v>
      </c>
      <c r="O16" s="235">
        <f>ROUND(E16*N16,2)</f>
        <v>0</v>
      </c>
      <c r="P16" s="235">
        <v>0</v>
      </c>
      <c r="Q16" s="235">
        <f>ROUND(E16*P16,2)</f>
        <v>0</v>
      </c>
      <c r="R16" s="237"/>
      <c r="S16" s="237" t="s">
        <v>313</v>
      </c>
      <c r="T16" s="238"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1" t="s">
        <v>2361</v>
      </c>
      <c r="D17" s="247"/>
      <c r="E17" s="247"/>
      <c r="F17" s="247"/>
      <c r="G17" s="247"/>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317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3"/>
      <c r="B18" s="4"/>
      <c r="C18" s="252"/>
      <c r="D18" s="6"/>
      <c r="E18" s="3"/>
      <c r="F18" s="3"/>
      <c r="G18" s="3"/>
      <c r="H18" s="3"/>
      <c r="I18" s="3"/>
      <c r="J18" s="3"/>
      <c r="K18" s="3"/>
      <c r="L18" s="3"/>
      <c r="M18" s="3"/>
      <c r="N18" s="3"/>
      <c r="O18" s="3"/>
      <c r="P18" s="3"/>
      <c r="Q18" s="3"/>
      <c r="R18" s="3"/>
      <c r="S18" s="3"/>
      <c r="T18" s="3"/>
      <c r="U18" s="3"/>
      <c r="V18" s="3"/>
      <c r="W18" s="3"/>
      <c r="X18" s="3"/>
      <c r="Y18" s="3"/>
      <c r="AE18">
        <v>12</v>
      </c>
      <c r="AF18">
        <v>21</v>
      </c>
      <c r="AG18" t="s">
        <v>283</v>
      </c>
    </row>
    <row r="19" spans="1:60" x14ac:dyDescent="0.2">
      <c r="A19" s="213"/>
      <c r="B19" s="214" t="s">
        <v>29</v>
      </c>
      <c r="C19" s="253"/>
      <c r="D19" s="215"/>
      <c r="E19" s="216"/>
      <c r="F19" s="216"/>
      <c r="G19" s="231">
        <f>G8</f>
        <v>0</v>
      </c>
      <c r="H19" s="3"/>
      <c r="I19" s="3"/>
      <c r="J19" s="3"/>
      <c r="K19" s="3"/>
      <c r="L19" s="3"/>
      <c r="M19" s="3"/>
      <c r="N19" s="3"/>
      <c r="O19" s="3"/>
      <c r="P19" s="3"/>
      <c r="Q19" s="3"/>
      <c r="R19" s="3"/>
      <c r="S19" s="3"/>
      <c r="T19" s="3"/>
      <c r="U19" s="3"/>
      <c r="V19" s="3"/>
      <c r="W19" s="3"/>
      <c r="X19" s="3"/>
      <c r="Y19" s="3"/>
      <c r="AE19">
        <f>SUMIF(L7:L17,AE18,G7:G17)</f>
        <v>0</v>
      </c>
      <c r="AF19">
        <f>SUMIF(L7:L17,AF18,G7:G17)</f>
        <v>0</v>
      </c>
      <c r="AG19" t="s">
        <v>349</v>
      </c>
    </row>
    <row r="20" spans="1:60" x14ac:dyDescent="0.2">
      <c r="C20" s="254"/>
      <c r="D20" s="10"/>
      <c r="AG20" t="s">
        <v>350</v>
      </c>
    </row>
    <row r="21" spans="1:60" x14ac:dyDescent="0.2">
      <c r="D21" s="10"/>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dHZ3oNVD/O8M/EbNFdA77H5IezguZu07PnC6cWOkX00uB+ITO9MB+FDnfmrLOpUw/E4NSJMFdMeGwHvE+EWJw==" saltValue="926j39Ua3kpvDhGiIRpWJQ==" spinCount="100000" sheet="1" formatRows="0"/>
  <mergeCells count="6">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111C1-2B3F-4C9F-B4AC-B9D21948FEA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71</v>
      </c>
      <c r="C4" s="202" t="s">
        <v>72</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SUMIF(AG9:AG142,"&lt;&gt;NOR",G9:G142)</f>
        <v>0</v>
      </c>
      <c r="H8" s="229"/>
      <c r="I8" s="229">
        <f>SUM(I9:I142)</f>
        <v>0</v>
      </c>
      <c r="J8" s="229"/>
      <c r="K8" s="229">
        <f>SUM(K9:K142)</f>
        <v>0</v>
      </c>
      <c r="L8" s="229"/>
      <c r="M8" s="229">
        <f>SUM(M9:M142)</f>
        <v>0</v>
      </c>
      <c r="N8" s="228"/>
      <c r="O8" s="228">
        <f>SUM(O9:O142)</f>
        <v>566.52</v>
      </c>
      <c r="P8" s="228"/>
      <c r="Q8" s="228">
        <f>SUM(Q9:Q142)</f>
        <v>0</v>
      </c>
      <c r="R8" s="229"/>
      <c r="S8" s="229"/>
      <c r="T8" s="230"/>
      <c r="U8" s="224"/>
      <c r="V8" s="224">
        <f>SUM(V9:V142)</f>
        <v>755.65999999999985</v>
      </c>
      <c r="W8" s="224"/>
      <c r="X8" s="224"/>
      <c r="Y8" s="224"/>
      <c r="AG8" t="s">
        <v>298</v>
      </c>
    </row>
    <row r="9" spans="1:60" ht="22.5" outlineLevel="1" x14ac:dyDescent="0.2">
      <c r="A9" s="232">
        <v>1</v>
      </c>
      <c r="B9" s="233" t="s">
        <v>2362</v>
      </c>
      <c r="C9" s="250" t="s">
        <v>2363</v>
      </c>
      <c r="D9" s="234" t="s">
        <v>696</v>
      </c>
      <c r="E9" s="235">
        <v>2.2608000000000001</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1823</v>
      </c>
      <c r="S9" s="237" t="s">
        <v>302</v>
      </c>
      <c r="T9" s="238" t="s">
        <v>354</v>
      </c>
      <c r="U9" s="220">
        <v>18.216000000000001</v>
      </c>
      <c r="V9" s="220">
        <f>ROUND(E9*U9,2)</f>
        <v>41.18</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6" t="s">
        <v>2364</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65" t="s">
        <v>2365</v>
      </c>
      <c r="D11" s="255"/>
      <c r="E11" s="256">
        <v>2.2599999999999998</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356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2">
        <v>2</v>
      </c>
      <c r="B12" s="233" t="s">
        <v>1831</v>
      </c>
      <c r="C12" s="250" t="s">
        <v>1832</v>
      </c>
      <c r="D12" s="234" t="s">
        <v>696</v>
      </c>
      <c r="E12" s="235">
        <v>339.03325999999998</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t="s">
        <v>1823</v>
      </c>
      <c r="S12" s="237" t="s">
        <v>302</v>
      </c>
      <c r="T12" s="238" t="s">
        <v>354</v>
      </c>
      <c r="U12" s="220">
        <v>0.36499999999999999</v>
      </c>
      <c r="V12" s="220">
        <f>ROUND(E12*U12,2)</f>
        <v>123.75</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2" x14ac:dyDescent="0.2">
      <c r="A13" s="217"/>
      <c r="B13" s="218"/>
      <c r="C13" s="266" t="s">
        <v>1833</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374</v>
      </c>
      <c r="AH13" s="210"/>
      <c r="AI13" s="210"/>
      <c r="AJ13" s="210"/>
      <c r="AK13" s="210"/>
      <c r="AL13" s="210"/>
      <c r="AM13" s="210"/>
      <c r="AN13" s="210"/>
      <c r="AO13" s="210"/>
      <c r="AP13" s="210"/>
      <c r="AQ13" s="210"/>
      <c r="AR13" s="210"/>
      <c r="AS13" s="210"/>
      <c r="AT13" s="210"/>
      <c r="AU13" s="210"/>
      <c r="AV13" s="210"/>
      <c r="AW13" s="210"/>
      <c r="AX13" s="210"/>
      <c r="AY13" s="210"/>
      <c r="AZ13" s="210"/>
      <c r="BA13" s="246"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2" x14ac:dyDescent="0.2">
      <c r="A14" s="217"/>
      <c r="B14" s="218"/>
      <c r="C14" s="265" t="s">
        <v>2366</v>
      </c>
      <c r="D14" s="255"/>
      <c r="E14" s="256">
        <v>10.73</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356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5" t="s">
        <v>2367</v>
      </c>
      <c r="D15" s="255"/>
      <c r="E15" s="256">
        <v>1.81</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5" t="s">
        <v>2368</v>
      </c>
      <c r="D16" s="255"/>
      <c r="E16" s="256">
        <v>0.91</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5" t="s">
        <v>2369</v>
      </c>
      <c r="D17" s="255"/>
      <c r="E17" s="256">
        <v>1.1100000000000001</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65" t="s">
        <v>2370</v>
      </c>
      <c r="D18" s="255"/>
      <c r="E18" s="256">
        <v>1.74</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356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65" t="s">
        <v>2371</v>
      </c>
      <c r="D19" s="255"/>
      <c r="E19" s="256">
        <v>1.85</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356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5" t="s">
        <v>2372</v>
      </c>
      <c r="D20" s="255"/>
      <c r="E20" s="256">
        <v>1.44</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356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5" t="s">
        <v>2373</v>
      </c>
      <c r="D21" s="255"/>
      <c r="E21" s="256">
        <v>1.75</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356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65" t="s">
        <v>2374</v>
      </c>
      <c r="D22" s="255"/>
      <c r="E22" s="256">
        <v>1.59</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2375</v>
      </c>
      <c r="D23" s="255"/>
      <c r="E23" s="256">
        <v>1.69</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2376</v>
      </c>
      <c r="D24" s="255"/>
      <c r="E24" s="256">
        <v>2</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2377</v>
      </c>
      <c r="D25" s="255"/>
      <c r="E25" s="256">
        <v>3.85</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5" t="s">
        <v>2378</v>
      </c>
      <c r="D26" s="255"/>
      <c r="E26" s="256">
        <v>1.0900000000000001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5" t="s">
        <v>2379</v>
      </c>
      <c r="D27" s="255"/>
      <c r="E27" s="256">
        <v>1.51</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356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5" t="s">
        <v>2380</v>
      </c>
      <c r="D28" s="255"/>
      <c r="E28" s="256">
        <v>1.98</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65" t="s">
        <v>2381</v>
      </c>
      <c r="D29" s="255"/>
      <c r="E29" s="256">
        <v>1.44</v>
      </c>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356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65" t="s">
        <v>2382</v>
      </c>
      <c r="D30" s="255"/>
      <c r="E30" s="256">
        <v>6.39</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356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65" t="s">
        <v>2383</v>
      </c>
      <c r="D31" s="255"/>
      <c r="E31" s="256">
        <v>0.48</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356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65" t="s">
        <v>2384</v>
      </c>
      <c r="D32" s="255"/>
      <c r="E32" s="256">
        <v>1.48</v>
      </c>
      <c r="F32" s="220"/>
      <c r="G32" s="220"/>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356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65" t="s">
        <v>2385</v>
      </c>
      <c r="D33" s="255"/>
      <c r="E33" s="256">
        <v>5.76</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356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2386</v>
      </c>
      <c r="D34" s="255"/>
      <c r="E34" s="256">
        <v>2.57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2387</v>
      </c>
      <c r="D35" s="255"/>
      <c r="E35" s="256">
        <v>1.38</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65" t="s">
        <v>2388</v>
      </c>
      <c r="D36" s="255"/>
      <c r="E36" s="256">
        <v>113.28</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356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65" t="s">
        <v>2389</v>
      </c>
      <c r="D37" s="255"/>
      <c r="E37" s="256">
        <v>60.06</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356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65" t="s">
        <v>2390</v>
      </c>
      <c r="D38" s="255"/>
      <c r="E38" s="256">
        <v>1.29</v>
      </c>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356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5" t="s">
        <v>2391</v>
      </c>
      <c r="D39" s="255"/>
      <c r="E39" s="256">
        <v>46.86</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356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5" t="s">
        <v>2392</v>
      </c>
      <c r="D40" s="255"/>
      <c r="E40" s="256">
        <v>46.86</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5" t="s">
        <v>2393</v>
      </c>
      <c r="D41" s="255"/>
      <c r="E41" s="256">
        <v>2.4500000000000002</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5" t="s">
        <v>2394</v>
      </c>
      <c r="D42" s="255"/>
      <c r="E42" s="256">
        <v>2.86</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5" t="s">
        <v>2395</v>
      </c>
      <c r="D43" s="255"/>
      <c r="E43" s="256">
        <v>0.93</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356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65" t="s">
        <v>2396</v>
      </c>
      <c r="D44" s="255"/>
      <c r="E44" s="256">
        <v>5.19</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356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65" t="s">
        <v>2397</v>
      </c>
      <c r="D45" s="255"/>
      <c r="E45" s="256">
        <v>0.84</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356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65" t="s">
        <v>2398</v>
      </c>
      <c r="D46" s="255"/>
      <c r="E46" s="256">
        <v>1.88</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356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65" t="s">
        <v>2399</v>
      </c>
      <c r="D47" s="255"/>
      <c r="E47" s="256">
        <v>1.99</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356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2">
        <v>3</v>
      </c>
      <c r="B48" s="233" t="s">
        <v>1845</v>
      </c>
      <c r="C48" s="250" t="s">
        <v>1846</v>
      </c>
      <c r="D48" s="234" t="s">
        <v>696</v>
      </c>
      <c r="E48" s="235">
        <v>339.03325999999998</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1823</v>
      </c>
      <c r="S48" s="237" t="s">
        <v>302</v>
      </c>
      <c r="T48" s="238" t="s">
        <v>354</v>
      </c>
      <c r="U48" s="220">
        <v>8.4000000000000005E-2</v>
      </c>
      <c r="V48" s="220">
        <f>ROUND(E48*U48,2)</f>
        <v>28.48</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33.75" outlineLevel="2" x14ac:dyDescent="0.2">
      <c r="A49" s="217"/>
      <c r="B49" s="218"/>
      <c r="C49" s="266" t="s">
        <v>1833</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374</v>
      </c>
      <c r="AH49" s="210"/>
      <c r="AI49" s="210"/>
      <c r="AJ49" s="210"/>
      <c r="AK49" s="210"/>
      <c r="AL49" s="210"/>
      <c r="AM49" s="210"/>
      <c r="AN49" s="210"/>
      <c r="AO49" s="210"/>
      <c r="AP49" s="210"/>
      <c r="AQ49" s="210"/>
      <c r="AR49" s="210"/>
      <c r="AS49" s="210"/>
      <c r="AT49" s="210"/>
      <c r="AU49" s="210"/>
      <c r="AV49" s="210"/>
      <c r="AW49" s="210"/>
      <c r="AX49" s="210"/>
      <c r="AY49" s="210"/>
      <c r="AZ49" s="210"/>
      <c r="BA49" s="246" t="str">
        <f>C49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9" s="210"/>
      <c r="BC49" s="210"/>
      <c r="BD49" s="210"/>
      <c r="BE49" s="210"/>
      <c r="BF49" s="210"/>
      <c r="BG49" s="210"/>
      <c r="BH49" s="210"/>
    </row>
    <row r="50" spans="1:60" outlineLevel="1" x14ac:dyDescent="0.2">
      <c r="A50" s="232">
        <v>4</v>
      </c>
      <c r="B50" s="233" t="s">
        <v>1847</v>
      </c>
      <c r="C50" s="250" t="s">
        <v>1848</v>
      </c>
      <c r="D50" s="234" t="s">
        <v>696</v>
      </c>
      <c r="E50" s="235">
        <v>16</v>
      </c>
      <c r="F50" s="236"/>
      <c r="G50" s="237">
        <f>ROUND(E50*F50,2)</f>
        <v>0</v>
      </c>
      <c r="H50" s="236"/>
      <c r="I50" s="237">
        <f>ROUND(E50*H50,2)</f>
        <v>0</v>
      </c>
      <c r="J50" s="236"/>
      <c r="K50" s="237">
        <f>ROUND(E50*J50,2)</f>
        <v>0</v>
      </c>
      <c r="L50" s="237">
        <v>21</v>
      </c>
      <c r="M50" s="237">
        <f>G50*(1+L50/100)</f>
        <v>0</v>
      </c>
      <c r="N50" s="235">
        <v>0</v>
      </c>
      <c r="O50" s="235">
        <f>ROUND(E50*N50,2)</f>
        <v>0</v>
      </c>
      <c r="P50" s="235">
        <v>0</v>
      </c>
      <c r="Q50" s="235">
        <f>ROUND(E50*P50,2)</f>
        <v>0</v>
      </c>
      <c r="R50" s="237" t="s">
        <v>1823</v>
      </c>
      <c r="S50" s="237" t="s">
        <v>302</v>
      </c>
      <c r="T50" s="238" t="s">
        <v>354</v>
      </c>
      <c r="U50" s="220">
        <v>3.1309999999999998</v>
      </c>
      <c r="V50" s="220">
        <f>ROUND(E50*U50,2)</f>
        <v>50.1</v>
      </c>
      <c r="W50" s="220"/>
      <c r="X50" s="220" t="s">
        <v>314</v>
      </c>
      <c r="Y50" s="220" t="s">
        <v>305</v>
      </c>
      <c r="Z50" s="210"/>
      <c r="AA50" s="210"/>
      <c r="AB50" s="210"/>
      <c r="AC50" s="210"/>
      <c r="AD50" s="210"/>
      <c r="AE50" s="210"/>
      <c r="AF50" s="210"/>
      <c r="AG50" s="210" t="s">
        <v>315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33.75" outlineLevel="2" x14ac:dyDescent="0.2">
      <c r="A51" s="217"/>
      <c r="B51" s="218"/>
      <c r="C51" s="266" t="s">
        <v>1849</v>
      </c>
      <c r="D51" s="263"/>
      <c r="E51" s="263"/>
      <c r="F51" s="263"/>
      <c r="G51" s="263"/>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374</v>
      </c>
      <c r="AH51" s="210"/>
      <c r="AI51" s="210"/>
      <c r="AJ51" s="210"/>
      <c r="AK51" s="210"/>
      <c r="AL51" s="210"/>
      <c r="AM51" s="210"/>
      <c r="AN51" s="210"/>
      <c r="AO51" s="210"/>
      <c r="AP51" s="210"/>
      <c r="AQ51" s="210"/>
      <c r="AR51" s="210"/>
      <c r="AS51" s="210"/>
      <c r="AT51" s="210"/>
      <c r="AU51" s="210"/>
      <c r="AV51" s="210"/>
      <c r="AW51" s="210"/>
      <c r="AX51" s="210"/>
      <c r="AY51" s="210"/>
      <c r="AZ51" s="210"/>
      <c r="BA51" s="246" t="str">
        <f>C51</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51" s="210"/>
      <c r="BC51" s="210"/>
      <c r="BD51" s="210"/>
      <c r="BE51" s="210"/>
      <c r="BF51" s="210"/>
      <c r="BG51" s="210"/>
      <c r="BH51" s="210"/>
    </row>
    <row r="52" spans="1:60" outlineLevel="2" x14ac:dyDescent="0.2">
      <c r="A52" s="217"/>
      <c r="B52" s="218"/>
      <c r="C52" s="265" t="s">
        <v>2400</v>
      </c>
      <c r="D52" s="255"/>
      <c r="E52" s="256">
        <v>16</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2">
        <v>5</v>
      </c>
      <c r="B53" s="233" t="s">
        <v>1853</v>
      </c>
      <c r="C53" s="250" t="s">
        <v>1854</v>
      </c>
      <c r="D53" s="234" t="s">
        <v>696</v>
      </c>
      <c r="E53" s="235">
        <v>16</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t="s">
        <v>1823</v>
      </c>
      <c r="S53" s="237" t="s">
        <v>302</v>
      </c>
      <c r="T53" s="238" t="s">
        <v>354</v>
      </c>
      <c r="U53" s="220">
        <v>0.47399999999999998</v>
      </c>
      <c r="V53" s="220">
        <f>ROUND(E53*U53,2)</f>
        <v>7.58</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33.75" outlineLevel="2" x14ac:dyDescent="0.2">
      <c r="A54" s="217"/>
      <c r="B54" s="218"/>
      <c r="C54" s="266" t="s">
        <v>1849</v>
      </c>
      <c r="D54" s="263"/>
      <c r="E54" s="263"/>
      <c r="F54" s="263"/>
      <c r="G54" s="263"/>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374</v>
      </c>
      <c r="AH54" s="210"/>
      <c r="AI54" s="210"/>
      <c r="AJ54" s="210"/>
      <c r="AK54" s="210"/>
      <c r="AL54" s="210"/>
      <c r="AM54" s="210"/>
      <c r="AN54" s="210"/>
      <c r="AO54" s="210"/>
      <c r="AP54" s="210"/>
      <c r="AQ54" s="210"/>
      <c r="AR54" s="210"/>
      <c r="AS54" s="210"/>
      <c r="AT54" s="210"/>
      <c r="AU54" s="210"/>
      <c r="AV54" s="210"/>
      <c r="AW54" s="210"/>
      <c r="AX54" s="210"/>
      <c r="AY54" s="210"/>
      <c r="AZ54" s="210"/>
      <c r="BA54" s="246" t="str">
        <f>C54</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54" s="210"/>
      <c r="BC54" s="210"/>
      <c r="BD54" s="210"/>
      <c r="BE54" s="210"/>
      <c r="BF54" s="210"/>
      <c r="BG54" s="210"/>
      <c r="BH54" s="210"/>
    </row>
    <row r="55" spans="1:60" ht="22.5" outlineLevel="1" x14ac:dyDescent="0.2">
      <c r="A55" s="232">
        <v>6</v>
      </c>
      <c r="B55" s="233" t="s">
        <v>2401</v>
      </c>
      <c r="C55" s="250" t="s">
        <v>2402</v>
      </c>
      <c r="D55" s="234" t="s">
        <v>372</v>
      </c>
      <c r="E55" s="235">
        <v>608.23270000000002</v>
      </c>
      <c r="F55" s="236"/>
      <c r="G55" s="237">
        <f>ROUND(E55*F55,2)</f>
        <v>0</v>
      </c>
      <c r="H55" s="236"/>
      <c r="I55" s="237">
        <f>ROUND(E55*H55,2)</f>
        <v>0</v>
      </c>
      <c r="J55" s="236"/>
      <c r="K55" s="237">
        <f>ROUND(E55*J55,2)</f>
        <v>0</v>
      </c>
      <c r="L55" s="237">
        <v>21</v>
      </c>
      <c r="M55" s="237">
        <f>G55*(1+L55/100)</f>
        <v>0</v>
      </c>
      <c r="N55" s="235">
        <v>9.8999999999999999E-4</v>
      </c>
      <c r="O55" s="235">
        <f>ROUND(E55*N55,2)</f>
        <v>0.6</v>
      </c>
      <c r="P55" s="235">
        <v>0</v>
      </c>
      <c r="Q55" s="235">
        <f>ROUND(E55*P55,2)</f>
        <v>0</v>
      </c>
      <c r="R55" s="237" t="s">
        <v>1823</v>
      </c>
      <c r="S55" s="237" t="s">
        <v>302</v>
      </c>
      <c r="T55" s="238" t="s">
        <v>354</v>
      </c>
      <c r="U55" s="220">
        <v>0.23599999999999999</v>
      </c>
      <c r="V55" s="220">
        <f>ROUND(E55*U55,2)</f>
        <v>143.54</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6" t="s">
        <v>2403</v>
      </c>
      <c r="D56" s="263"/>
      <c r="E56" s="263"/>
      <c r="F56" s="263"/>
      <c r="G56" s="263"/>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374</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65" t="s">
        <v>2404</v>
      </c>
      <c r="D57" s="255"/>
      <c r="E57" s="256">
        <v>4.5199999999999996</v>
      </c>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356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65" t="s">
        <v>2405</v>
      </c>
      <c r="D58" s="255"/>
      <c r="E58" s="256">
        <v>2.76</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65" t="s">
        <v>2406</v>
      </c>
      <c r="D59" s="255"/>
      <c r="E59" s="256">
        <v>4.3600000000000003</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356</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65" t="s">
        <v>2407</v>
      </c>
      <c r="D60" s="255"/>
      <c r="E60" s="256">
        <v>4.62</v>
      </c>
      <c r="F60" s="220"/>
      <c r="G60" s="220"/>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356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65" t="s">
        <v>2408</v>
      </c>
      <c r="D61" s="255"/>
      <c r="E61" s="256">
        <v>3.6</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5" t="s">
        <v>2409</v>
      </c>
      <c r="D62" s="255"/>
      <c r="E62" s="256">
        <v>4.3899999999999997</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356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65" t="s">
        <v>2410</v>
      </c>
      <c r="D63" s="255"/>
      <c r="E63" s="256">
        <v>3.98</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356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65" t="s">
        <v>2411</v>
      </c>
      <c r="D64" s="255"/>
      <c r="E64" s="256">
        <v>4.22</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5" t="s">
        <v>2412</v>
      </c>
      <c r="D65" s="255"/>
      <c r="E65" s="256">
        <v>4.99</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356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5" t="s">
        <v>2413</v>
      </c>
      <c r="D66" s="255"/>
      <c r="E66" s="256">
        <v>3.77</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5" t="s">
        <v>2414</v>
      </c>
      <c r="D67" s="255"/>
      <c r="E67" s="256">
        <v>4.9400000000000004</v>
      </c>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356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65" t="s">
        <v>2415</v>
      </c>
      <c r="D68" s="255"/>
      <c r="E68" s="256">
        <v>3.61</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356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65" t="s">
        <v>2416</v>
      </c>
      <c r="D69" s="255"/>
      <c r="E69" s="256">
        <v>15.97</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65" t="s">
        <v>2417</v>
      </c>
      <c r="D70" s="255"/>
      <c r="E70" s="256">
        <v>3.71</v>
      </c>
      <c r="F70" s="220"/>
      <c r="G70" s="220"/>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356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65" t="s">
        <v>2418</v>
      </c>
      <c r="D71" s="255"/>
      <c r="E71" s="256">
        <v>6.43</v>
      </c>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356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5" t="s">
        <v>2419</v>
      </c>
      <c r="D72" s="255"/>
      <c r="E72" s="256">
        <v>224.79</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5" t="s">
        <v>2420</v>
      </c>
      <c r="D73" s="255"/>
      <c r="E73" s="256">
        <v>120.12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356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5" t="s">
        <v>2421</v>
      </c>
      <c r="D74" s="255"/>
      <c r="E74" s="256">
        <v>93.73</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65" t="s">
        <v>2422</v>
      </c>
      <c r="D75" s="255"/>
      <c r="E75" s="256">
        <v>93.73</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356</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2">
        <v>7</v>
      </c>
      <c r="B76" s="233" t="s">
        <v>2423</v>
      </c>
      <c r="C76" s="250" t="s">
        <v>2424</v>
      </c>
      <c r="D76" s="234" t="s">
        <v>372</v>
      </c>
      <c r="E76" s="235">
        <v>608.23270000000002</v>
      </c>
      <c r="F76" s="236"/>
      <c r="G76" s="237">
        <f>ROUND(E76*F76,2)</f>
        <v>0</v>
      </c>
      <c r="H76" s="236"/>
      <c r="I76" s="237">
        <f>ROUND(E76*H76,2)</f>
        <v>0</v>
      </c>
      <c r="J76" s="236"/>
      <c r="K76" s="237">
        <f>ROUND(E76*J76,2)</f>
        <v>0</v>
      </c>
      <c r="L76" s="237">
        <v>21</v>
      </c>
      <c r="M76" s="237">
        <f>G76*(1+L76/100)</f>
        <v>0</v>
      </c>
      <c r="N76" s="235">
        <v>0</v>
      </c>
      <c r="O76" s="235">
        <f>ROUND(E76*N76,2)</f>
        <v>0</v>
      </c>
      <c r="P76" s="235">
        <v>0</v>
      </c>
      <c r="Q76" s="235">
        <f>ROUND(E76*P76,2)</f>
        <v>0</v>
      </c>
      <c r="R76" s="237" t="s">
        <v>1823</v>
      </c>
      <c r="S76" s="237" t="s">
        <v>302</v>
      </c>
      <c r="T76" s="238" t="s">
        <v>354</v>
      </c>
      <c r="U76" s="220">
        <v>7.0000000000000007E-2</v>
      </c>
      <c r="V76" s="220">
        <f>ROUND(E76*U76,2)</f>
        <v>42.58</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66" t="s">
        <v>2425</v>
      </c>
      <c r="D77" s="263"/>
      <c r="E77" s="263"/>
      <c r="F77" s="263"/>
      <c r="G77" s="263"/>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374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2">
        <v>8</v>
      </c>
      <c r="B78" s="233" t="s">
        <v>2426</v>
      </c>
      <c r="C78" s="250" t="s">
        <v>2427</v>
      </c>
      <c r="D78" s="234" t="s">
        <v>696</v>
      </c>
      <c r="E78" s="235">
        <v>339.03325999999998</v>
      </c>
      <c r="F78" s="236"/>
      <c r="G78" s="237">
        <f>ROUND(E78*F78,2)</f>
        <v>0</v>
      </c>
      <c r="H78" s="236"/>
      <c r="I78" s="237">
        <f>ROUND(E78*H78,2)</f>
        <v>0</v>
      </c>
      <c r="J78" s="236"/>
      <c r="K78" s="237">
        <f>ROUND(E78*J78,2)</f>
        <v>0</v>
      </c>
      <c r="L78" s="237">
        <v>21</v>
      </c>
      <c r="M78" s="237">
        <f>G78*(1+L78/100)</f>
        <v>0</v>
      </c>
      <c r="N78" s="235">
        <v>0</v>
      </c>
      <c r="O78" s="235">
        <f>ROUND(E78*N78,2)</f>
        <v>0</v>
      </c>
      <c r="P78" s="235">
        <v>0</v>
      </c>
      <c r="Q78" s="235">
        <f>ROUND(E78*P78,2)</f>
        <v>0</v>
      </c>
      <c r="R78" s="237" t="s">
        <v>1823</v>
      </c>
      <c r="S78" s="237" t="s">
        <v>302</v>
      </c>
      <c r="T78" s="238" t="s">
        <v>354</v>
      </c>
      <c r="U78" s="220">
        <v>0.34499999999999997</v>
      </c>
      <c r="V78" s="220">
        <f>ROUND(E78*U78,2)</f>
        <v>116.97</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6" t="s">
        <v>2428</v>
      </c>
      <c r="D79" s="263"/>
      <c r="E79" s="263"/>
      <c r="F79" s="263"/>
      <c r="G79" s="263"/>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374</v>
      </c>
      <c r="AH79" s="210"/>
      <c r="AI79" s="210"/>
      <c r="AJ79" s="210"/>
      <c r="AK79" s="210"/>
      <c r="AL79" s="210"/>
      <c r="AM79" s="210"/>
      <c r="AN79" s="210"/>
      <c r="AO79" s="210"/>
      <c r="AP79" s="210"/>
      <c r="AQ79" s="210"/>
      <c r="AR79" s="210"/>
      <c r="AS79" s="210"/>
      <c r="AT79" s="210"/>
      <c r="AU79" s="210"/>
      <c r="AV79" s="210"/>
      <c r="AW79" s="210"/>
      <c r="AX79" s="210"/>
      <c r="AY79" s="210"/>
      <c r="AZ79" s="210"/>
      <c r="BA79" s="246" t="str">
        <f>C79</f>
        <v>bez naložení do dopravní nádoby, ale s vyprázdněním dopravní nádoby na hromadu nebo na dopravní prostředek,</v>
      </c>
      <c r="BB79" s="210"/>
      <c r="BC79" s="210"/>
      <c r="BD79" s="210"/>
      <c r="BE79" s="210"/>
      <c r="BF79" s="210"/>
      <c r="BG79" s="210"/>
      <c r="BH79" s="210"/>
    </row>
    <row r="80" spans="1:60" ht="22.5" outlineLevel="1" x14ac:dyDescent="0.2">
      <c r="A80" s="232">
        <v>9</v>
      </c>
      <c r="B80" s="233" t="s">
        <v>1861</v>
      </c>
      <c r="C80" s="250" t="s">
        <v>1862</v>
      </c>
      <c r="D80" s="234" t="s">
        <v>696</v>
      </c>
      <c r="E80" s="235">
        <v>357.29406</v>
      </c>
      <c r="F80" s="236"/>
      <c r="G80" s="237">
        <f>ROUND(E80*F80,2)</f>
        <v>0</v>
      </c>
      <c r="H80" s="236"/>
      <c r="I80" s="237">
        <f>ROUND(E80*H80,2)</f>
        <v>0</v>
      </c>
      <c r="J80" s="236"/>
      <c r="K80" s="237">
        <f>ROUND(E80*J80,2)</f>
        <v>0</v>
      </c>
      <c r="L80" s="237">
        <v>21</v>
      </c>
      <c r="M80" s="237">
        <f>G80*(1+L80/100)</f>
        <v>0</v>
      </c>
      <c r="N80" s="235">
        <v>0</v>
      </c>
      <c r="O80" s="235">
        <f>ROUND(E80*N80,2)</f>
        <v>0</v>
      </c>
      <c r="P80" s="235">
        <v>0</v>
      </c>
      <c r="Q80" s="235">
        <f>ROUND(E80*P80,2)</f>
        <v>0</v>
      </c>
      <c r="R80" s="237" t="s">
        <v>1823</v>
      </c>
      <c r="S80" s="237" t="s">
        <v>302</v>
      </c>
      <c r="T80" s="238" t="s">
        <v>354</v>
      </c>
      <c r="U80" s="220">
        <v>1.0999999999999999E-2</v>
      </c>
      <c r="V80" s="220">
        <f>ROUND(E80*U80,2)</f>
        <v>3.93</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6" t="s">
        <v>1857</v>
      </c>
      <c r="D81" s="263"/>
      <c r="E81" s="263"/>
      <c r="F81" s="263"/>
      <c r="G81" s="263"/>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374</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65" t="s">
        <v>2429</v>
      </c>
      <c r="D82" s="255"/>
      <c r="E82" s="256">
        <v>357.29</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356</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2">
        <v>10</v>
      </c>
      <c r="B83" s="233" t="s">
        <v>1870</v>
      </c>
      <c r="C83" s="250" t="s">
        <v>1871</v>
      </c>
      <c r="D83" s="234" t="s">
        <v>696</v>
      </c>
      <c r="E83" s="235">
        <v>1786.4703</v>
      </c>
      <c r="F83" s="236"/>
      <c r="G83" s="237">
        <f>ROUND(E83*F83,2)</f>
        <v>0</v>
      </c>
      <c r="H83" s="236"/>
      <c r="I83" s="237">
        <f>ROUND(E83*H83,2)</f>
        <v>0</v>
      </c>
      <c r="J83" s="236"/>
      <c r="K83" s="237">
        <f>ROUND(E83*J83,2)</f>
        <v>0</v>
      </c>
      <c r="L83" s="237">
        <v>21</v>
      </c>
      <c r="M83" s="237">
        <f>G83*(1+L83/100)</f>
        <v>0</v>
      </c>
      <c r="N83" s="235">
        <v>0</v>
      </c>
      <c r="O83" s="235">
        <f>ROUND(E83*N83,2)</f>
        <v>0</v>
      </c>
      <c r="P83" s="235">
        <v>0</v>
      </c>
      <c r="Q83" s="235">
        <f>ROUND(E83*P83,2)</f>
        <v>0</v>
      </c>
      <c r="R83" s="237" t="s">
        <v>1823</v>
      </c>
      <c r="S83" s="237" t="s">
        <v>302</v>
      </c>
      <c r="T83" s="238" t="s">
        <v>354</v>
      </c>
      <c r="U83" s="220">
        <v>0</v>
      </c>
      <c r="V83" s="220">
        <f>ROUND(E83*U83,2)</f>
        <v>0</v>
      </c>
      <c r="W83" s="220"/>
      <c r="X83" s="220" t="s">
        <v>314</v>
      </c>
      <c r="Y83" s="220" t="s">
        <v>305</v>
      </c>
      <c r="Z83" s="210"/>
      <c r="AA83" s="210"/>
      <c r="AB83" s="210"/>
      <c r="AC83" s="210"/>
      <c r="AD83" s="210"/>
      <c r="AE83" s="210"/>
      <c r="AF83" s="210"/>
      <c r="AG83" s="210" t="s">
        <v>315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66" t="s">
        <v>1857</v>
      </c>
      <c r="D84" s="263"/>
      <c r="E84" s="263"/>
      <c r="F84" s="263"/>
      <c r="G84" s="263"/>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374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65" t="s">
        <v>2430</v>
      </c>
      <c r="D85" s="255"/>
      <c r="E85" s="256">
        <v>1786.47</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2">
        <v>11</v>
      </c>
      <c r="B86" s="233" t="s">
        <v>1885</v>
      </c>
      <c r="C86" s="250" t="s">
        <v>1886</v>
      </c>
      <c r="D86" s="234" t="s">
        <v>696</v>
      </c>
      <c r="E86" s="235">
        <v>357.29406</v>
      </c>
      <c r="F86" s="236"/>
      <c r="G86" s="237">
        <f>ROUND(E86*F86,2)</f>
        <v>0</v>
      </c>
      <c r="H86" s="236"/>
      <c r="I86" s="237">
        <f>ROUND(E86*H86,2)</f>
        <v>0</v>
      </c>
      <c r="J86" s="236"/>
      <c r="K86" s="237">
        <f>ROUND(E86*J86,2)</f>
        <v>0</v>
      </c>
      <c r="L86" s="237">
        <v>21</v>
      </c>
      <c r="M86" s="237">
        <f>G86*(1+L86/100)</f>
        <v>0</v>
      </c>
      <c r="N86" s="235">
        <v>0</v>
      </c>
      <c r="O86" s="235">
        <f>ROUND(E86*N86,2)</f>
        <v>0</v>
      </c>
      <c r="P86" s="235">
        <v>0</v>
      </c>
      <c r="Q86" s="235">
        <f>ROUND(E86*P86,2)</f>
        <v>0</v>
      </c>
      <c r="R86" s="237" t="s">
        <v>1823</v>
      </c>
      <c r="S86" s="237" t="s">
        <v>302</v>
      </c>
      <c r="T86" s="238" t="s">
        <v>354</v>
      </c>
      <c r="U86" s="220">
        <v>8.9999999999999993E-3</v>
      </c>
      <c r="V86" s="220">
        <f>ROUND(E86*U86,2)</f>
        <v>3.22</v>
      </c>
      <c r="W86" s="220"/>
      <c r="X86" s="220" t="s">
        <v>314</v>
      </c>
      <c r="Y86" s="220" t="s">
        <v>305</v>
      </c>
      <c r="Z86" s="210"/>
      <c r="AA86" s="210"/>
      <c r="AB86" s="210"/>
      <c r="AC86" s="210"/>
      <c r="AD86" s="210"/>
      <c r="AE86" s="210"/>
      <c r="AF86" s="210"/>
      <c r="AG86" s="210" t="s">
        <v>315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51" t="s">
        <v>2431</v>
      </c>
      <c r="D87" s="247"/>
      <c r="E87" s="247"/>
      <c r="F87" s="247"/>
      <c r="G87" s="247"/>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317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32">
        <v>12</v>
      </c>
      <c r="B88" s="233" t="s">
        <v>1873</v>
      </c>
      <c r="C88" s="250" t="s">
        <v>1874</v>
      </c>
      <c r="D88" s="234" t="s">
        <v>696</v>
      </c>
      <c r="E88" s="235">
        <v>221.15325999999999</v>
      </c>
      <c r="F88" s="236"/>
      <c r="G88" s="237">
        <f>ROUND(E88*F88,2)</f>
        <v>0</v>
      </c>
      <c r="H88" s="236"/>
      <c r="I88" s="237">
        <f>ROUND(E88*H88,2)</f>
        <v>0</v>
      </c>
      <c r="J88" s="236"/>
      <c r="K88" s="237">
        <f>ROUND(E88*J88,2)</f>
        <v>0</v>
      </c>
      <c r="L88" s="237">
        <v>21</v>
      </c>
      <c r="M88" s="237">
        <f>G88*(1+L88/100)</f>
        <v>0</v>
      </c>
      <c r="N88" s="235">
        <v>0</v>
      </c>
      <c r="O88" s="235">
        <f>ROUND(E88*N88,2)</f>
        <v>0</v>
      </c>
      <c r="P88" s="235">
        <v>0</v>
      </c>
      <c r="Q88" s="235">
        <f>ROUND(E88*P88,2)</f>
        <v>0</v>
      </c>
      <c r="R88" s="237" t="s">
        <v>1823</v>
      </c>
      <c r="S88" s="237" t="s">
        <v>302</v>
      </c>
      <c r="T88" s="238" t="s">
        <v>354</v>
      </c>
      <c r="U88" s="220">
        <v>0.20200000000000001</v>
      </c>
      <c r="V88" s="220">
        <f>ROUND(E88*U88,2)</f>
        <v>44.67</v>
      </c>
      <c r="W88" s="220"/>
      <c r="X88" s="220" t="s">
        <v>314</v>
      </c>
      <c r="Y88" s="220" t="s">
        <v>305</v>
      </c>
      <c r="Z88" s="210"/>
      <c r="AA88" s="210"/>
      <c r="AB88" s="210"/>
      <c r="AC88" s="210"/>
      <c r="AD88" s="210"/>
      <c r="AE88" s="210"/>
      <c r="AF88" s="210"/>
      <c r="AG88" s="210" t="s">
        <v>315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66" t="s">
        <v>1875</v>
      </c>
      <c r="D89" s="263"/>
      <c r="E89" s="263"/>
      <c r="F89" s="263"/>
      <c r="G89" s="263"/>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374</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65" t="s">
        <v>2432</v>
      </c>
      <c r="D90" s="255"/>
      <c r="E90" s="256">
        <v>339.03</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356</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5" t="s">
        <v>2433</v>
      </c>
      <c r="D91" s="255"/>
      <c r="E91" s="256">
        <v>-94.3</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5" t="s">
        <v>2434</v>
      </c>
      <c r="D92" s="255"/>
      <c r="E92" s="256">
        <v>-23.58</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356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2">
        <v>13</v>
      </c>
      <c r="B93" s="233" t="s">
        <v>2435</v>
      </c>
      <c r="C93" s="250" t="s">
        <v>2436</v>
      </c>
      <c r="D93" s="234" t="s">
        <v>696</v>
      </c>
      <c r="E93" s="235">
        <v>94.304000000000002</v>
      </c>
      <c r="F93" s="236"/>
      <c r="G93" s="237">
        <f>ROUND(E93*F93,2)</f>
        <v>0</v>
      </c>
      <c r="H93" s="236"/>
      <c r="I93" s="237">
        <f>ROUND(E93*H93,2)</f>
        <v>0</v>
      </c>
      <c r="J93" s="236"/>
      <c r="K93" s="237">
        <f>ROUND(E93*J93,2)</f>
        <v>0</v>
      </c>
      <c r="L93" s="237">
        <v>21</v>
      </c>
      <c r="M93" s="237">
        <f>G93*(1+L93/100)</f>
        <v>0</v>
      </c>
      <c r="N93" s="235">
        <v>1.7</v>
      </c>
      <c r="O93" s="235">
        <f>ROUND(E93*N93,2)</f>
        <v>160.32</v>
      </c>
      <c r="P93" s="235">
        <v>0</v>
      </c>
      <c r="Q93" s="235">
        <f>ROUND(E93*P93,2)</f>
        <v>0</v>
      </c>
      <c r="R93" s="237" t="s">
        <v>1823</v>
      </c>
      <c r="S93" s="237" t="s">
        <v>302</v>
      </c>
      <c r="T93" s="238" t="s">
        <v>354</v>
      </c>
      <c r="U93" s="220">
        <v>1.587</v>
      </c>
      <c r="V93" s="220">
        <f>ROUND(E93*U93,2)</f>
        <v>149.66</v>
      </c>
      <c r="W93" s="220"/>
      <c r="X93" s="220" t="s">
        <v>314</v>
      </c>
      <c r="Y93" s="220" t="s">
        <v>305</v>
      </c>
      <c r="Z93" s="210"/>
      <c r="AA93" s="210"/>
      <c r="AB93" s="210"/>
      <c r="AC93" s="210"/>
      <c r="AD93" s="210"/>
      <c r="AE93" s="210"/>
      <c r="AF93" s="210"/>
      <c r="AG93" s="210" t="s">
        <v>315</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2" x14ac:dyDescent="0.2">
      <c r="A94" s="217"/>
      <c r="B94" s="218"/>
      <c r="C94" s="266" t="s">
        <v>2437</v>
      </c>
      <c r="D94" s="263"/>
      <c r="E94" s="263"/>
      <c r="F94" s="263"/>
      <c r="G94" s="263"/>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374</v>
      </c>
      <c r="AH94" s="210"/>
      <c r="AI94" s="210"/>
      <c r="AJ94" s="210"/>
      <c r="AK94" s="210"/>
      <c r="AL94" s="210"/>
      <c r="AM94" s="210"/>
      <c r="AN94" s="210"/>
      <c r="AO94" s="210"/>
      <c r="AP94" s="210"/>
      <c r="AQ94" s="210"/>
      <c r="AR94" s="210"/>
      <c r="AS94" s="210"/>
      <c r="AT94" s="210"/>
      <c r="AU94" s="210"/>
      <c r="AV94" s="210"/>
      <c r="AW94" s="210"/>
      <c r="AX94" s="210"/>
      <c r="AY94" s="210"/>
      <c r="AZ94" s="210"/>
      <c r="BA94" s="246" t="str">
        <f>C94</f>
        <v>sypaninou z vhodných hornin tř. 1 - 4 nebo materiálem připraveným podél výkopu ve vzdálenosti do 3 m od jeho kraje, pro jakoukoliv hloubku výkopu a jakoukoliv míru zhutnění,</v>
      </c>
      <c r="BB94" s="210"/>
      <c r="BC94" s="210"/>
      <c r="BD94" s="210"/>
      <c r="BE94" s="210"/>
      <c r="BF94" s="210"/>
      <c r="BG94" s="210"/>
      <c r="BH94" s="210"/>
    </row>
    <row r="95" spans="1:60" outlineLevel="2" x14ac:dyDescent="0.2">
      <c r="A95" s="217"/>
      <c r="B95" s="218"/>
      <c r="C95" s="267" t="s">
        <v>410</v>
      </c>
      <c r="D95" s="257"/>
      <c r="E95" s="258"/>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356</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68" t="s">
        <v>2438</v>
      </c>
      <c r="D96" s="257"/>
      <c r="E96" s="258">
        <v>11.8</v>
      </c>
      <c r="F96" s="220"/>
      <c r="G96" s="220"/>
      <c r="H96" s="220"/>
      <c r="I96" s="220"/>
      <c r="J96" s="220"/>
      <c r="K96" s="220"/>
      <c r="L96" s="220"/>
      <c r="M96" s="220"/>
      <c r="N96" s="219"/>
      <c r="O96" s="219"/>
      <c r="P96" s="219"/>
      <c r="Q96" s="219"/>
      <c r="R96" s="220"/>
      <c r="S96" s="220"/>
      <c r="T96" s="220"/>
      <c r="U96" s="220"/>
      <c r="V96" s="220"/>
      <c r="W96" s="220"/>
      <c r="X96" s="220"/>
      <c r="Y96" s="220"/>
      <c r="Z96" s="210"/>
      <c r="AA96" s="210"/>
      <c r="AB96" s="210"/>
      <c r="AC96" s="210"/>
      <c r="AD96" s="210"/>
      <c r="AE96" s="210"/>
      <c r="AF96" s="210"/>
      <c r="AG96" s="210" t="s">
        <v>356</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68" t="s">
        <v>2439</v>
      </c>
      <c r="D97" s="257"/>
      <c r="E97" s="258">
        <v>1.6</v>
      </c>
      <c r="F97" s="220"/>
      <c r="G97" s="220"/>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356</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68" t="s">
        <v>2440</v>
      </c>
      <c r="D98" s="257"/>
      <c r="E98" s="258">
        <v>1.2</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2</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17"/>
      <c r="B99" s="218"/>
      <c r="C99" s="268" t="s">
        <v>2441</v>
      </c>
      <c r="D99" s="257"/>
      <c r="E99" s="258">
        <v>0.9</v>
      </c>
      <c r="F99" s="220"/>
      <c r="G99" s="220"/>
      <c r="H99" s="220"/>
      <c r="I99" s="220"/>
      <c r="J99" s="220"/>
      <c r="K99" s="220"/>
      <c r="L99" s="220"/>
      <c r="M99" s="220"/>
      <c r="N99" s="219"/>
      <c r="O99" s="219"/>
      <c r="P99" s="219"/>
      <c r="Q99" s="219"/>
      <c r="R99" s="220"/>
      <c r="S99" s="220"/>
      <c r="T99" s="220"/>
      <c r="U99" s="220"/>
      <c r="V99" s="220"/>
      <c r="W99" s="220"/>
      <c r="X99" s="220"/>
      <c r="Y99" s="220"/>
      <c r="Z99" s="210"/>
      <c r="AA99" s="210"/>
      <c r="AB99" s="210"/>
      <c r="AC99" s="210"/>
      <c r="AD99" s="210"/>
      <c r="AE99" s="210"/>
      <c r="AF99" s="210"/>
      <c r="AG99" s="210" t="s">
        <v>356</v>
      </c>
      <c r="AH99" s="210">
        <v>2</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68" t="s">
        <v>2442</v>
      </c>
      <c r="D100" s="257"/>
      <c r="E100" s="258">
        <v>1.5</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356</v>
      </c>
      <c r="AH100" s="210">
        <v>2</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68" t="s">
        <v>2443</v>
      </c>
      <c r="D101" s="257"/>
      <c r="E101" s="258">
        <v>1.6</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356</v>
      </c>
      <c r="AH101" s="210">
        <v>2</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68" t="s">
        <v>2444</v>
      </c>
      <c r="D102" s="257"/>
      <c r="E102" s="258">
        <v>1.3</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356</v>
      </c>
      <c r="AH102" s="210">
        <v>2</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68" t="s">
        <v>2445</v>
      </c>
      <c r="D103" s="257"/>
      <c r="E103" s="258">
        <v>1.6</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356</v>
      </c>
      <c r="AH103" s="210">
        <v>2</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68" t="s">
        <v>2446</v>
      </c>
      <c r="D104" s="257"/>
      <c r="E104" s="258">
        <v>1.5</v>
      </c>
      <c r="F104" s="220"/>
      <c r="G104" s="220"/>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356</v>
      </c>
      <c r="AH104" s="210">
        <v>2</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17"/>
      <c r="B105" s="218"/>
      <c r="C105" s="268" t="s">
        <v>2447</v>
      </c>
      <c r="D105" s="257"/>
      <c r="E105" s="258">
        <v>1.6</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356</v>
      </c>
      <c r="AH105" s="210">
        <v>2</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17"/>
      <c r="B106" s="218"/>
      <c r="C106" s="268" t="s">
        <v>2448</v>
      </c>
      <c r="D106" s="257"/>
      <c r="E106" s="258">
        <v>2</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356</v>
      </c>
      <c r="AH106" s="210">
        <v>2</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68" t="s">
        <v>2449</v>
      </c>
      <c r="D107" s="257"/>
      <c r="E107" s="258">
        <v>4.8</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356</v>
      </c>
      <c r="AH107" s="210">
        <v>2</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68" t="s">
        <v>2450</v>
      </c>
      <c r="D108" s="257"/>
      <c r="E108" s="258">
        <v>1.5</v>
      </c>
      <c r="F108" s="220"/>
      <c r="G108" s="220"/>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356</v>
      </c>
      <c r="AH108" s="210">
        <v>2</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68" t="s">
        <v>2451</v>
      </c>
      <c r="D109" s="257"/>
      <c r="E109" s="258">
        <v>1.5</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356</v>
      </c>
      <c r="AH109" s="210">
        <v>2</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68" t="s">
        <v>2452</v>
      </c>
      <c r="D110" s="257"/>
      <c r="E110" s="258">
        <v>2.1</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356</v>
      </c>
      <c r="AH110" s="210">
        <v>2</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68" t="s">
        <v>2453</v>
      </c>
      <c r="D111" s="257"/>
      <c r="E111" s="258">
        <v>1.5</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2</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68" t="s">
        <v>2454</v>
      </c>
      <c r="D112" s="257"/>
      <c r="E112" s="258">
        <v>7.3</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2</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68" t="s">
        <v>2455</v>
      </c>
      <c r="D113" s="257"/>
      <c r="E113" s="258">
        <v>0.5</v>
      </c>
      <c r="F113" s="220"/>
      <c r="G113" s="220"/>
      <c r="H113" s="220"/>
      <c r="I113" s="220"/>
      <c r="J113" s="220"/>
      <c r="K113" s="220"/>
      <c r="L113" s="220"/>
      <c r="M113" s="220"/>
      <c r="N113" s="219"/>
      <c r="O113" s="219"/>
      <c r="P113" s="219"/>
      <c r="Q113" s="219"/>
      <c r="R113" s="220"/>
      <c r="S113" s="220"/>
      <c r="T113" s="220"/>
      <c r="U113" s="220"/>
      <c r="V113" s="220"/>
      <c r="W113" s="220"/>
      <c r="X113" s="220"/>
      <c r="Y113" s="220"/>
      <c r="Z113" s="210"/>
      <c r="AA113" s="210"/>
      <c r="AB113" s="210"/>
      <c r="AC113" s="210"/>
      <c r="AD113" s="210"/>
      <c r="AE113" s="210"/>
      <c r="AF113" s="210"/>
      <c r="AG113" s="210" t="s">
        <v>356</v>
      </c>
      <c r="AH113" s="210">
        <v>2</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68" t="s">
        <v>2456</v>
      </c>
      <c r="D114" s="257"/>
      <c r="E114" s="258">
        <v>1.6</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356</v>
      </c>
      <c r="AH114" s="210">
        <v>2</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68" t="s">
        <v>2457</v>
      </c>
      <c r="D115" s="257"/>
      <c r="E115" s="258">
        <v>7</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356</v>
      </c>
      <c r="AH115" s="210">
        <v>2</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68" t="s">
        <v>2458</v>
      </c>
      <c r="D116" s="257"/>
      <c r="E116" s="258">
        <v>3.1</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356</v>
      </c>
      <c r="AH116" s="210">
        <v>2</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68" t="s">
        <v>2459</v>
      </c>
      <c r="D117" s="257"/>
      <c r="E117" s="258">
        <v>1.6</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356</v>
      </c>
      <c r="AH117" s="210">
        <v>2</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68" t="s">
        <v>2460</v>
      </c>
      <c r="D118" s="257"/>
      <c r="E118" s="258">
        <v>76.8</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356</v>
      </c>
      <c r="AH118" s="210">
        <v>2</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68" t="s">
        <v>2461</v>
      </c>
      <c r="D119" s="257"/>
      <c r="E119" s="258">
        <v>54.6</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2</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68" t="s">
        <v>2462</v>
      </c>
      <c r="D120" s="257"/>
      <c r="E120" s="258">
        <v>1.5</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356</v>
      </c>
      <c r="AH120" s="210">
        <v>2</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68" t="s">
        <v>2463</v>
      </c>
      <c r="D121" s="257"/>
      <c r="E121" s="258">
        <v>40.4</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356</v>
      </c>
      <c r="AH121" s="210">
        <v>2</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68" t="s">
        <v>2464</v>
      </c>
      <c r="D122" s="257"/>
      <c r="E122" s="258">
        <v>40.4</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2</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68" t="s">
        <v>2465</v>
      </c>
      <c r="D123" s="257"/>
      <c r="E123" s="258">
        <v>3.1</v>
      </c>
      <c r="F123" s="220"/>
      <c r="G123" s="220"/>
      <c r="H123" s="220"/>
      <c r="I123" s="220"/>
      <c r="J123" s="220"/>
      <c r="K123" s="220"/>
      <c r="L123" s="220"/>
      <c r="M123" s="220"/>
      <c r="N123" s="219"/>
      <c r="O123" s="219"/>
      <c r="P123" s="219"/>
      <c r="Q123" s="219"/>
      <c r="R123" s="220"/>
      <c r="S123" s="220"/>
      <c r="T123" s="220"/>
      <c r="U123" s="220"/>
      <c r="V123" s="220"/>
      <c r="W123" s="220"/>
      <c r="X123" s="220"/>
      <c r="Y123" s="220"/>
      <c r="Z123" s="210"/>
      <c r="AA123" s="210"/>
      <c r="AB123" s="210"/>
      <c r="AC123" s="210"/>
      <c r="AD123" s="210"/>
      <c r="AE123" s="210"/>
      <c r="AF123" s="210"/>
      <c r="AG123" s="210" t="s">
        <v>356</v>
      </c>
      <c r="AH123" s="210">
        <v>2</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68" t="s">
        <v>2466</v>
      </c>
      <c r="D124" s="257"/>
      <c r="E124" s="258">
        <v>3.8</v>
      </c>
      <c r="F124" s="220"/>
      <c r="G124" s="220"/>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356</v>
      </c>
      <c r="AH124" s="210">
        <v>2</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68" t="s">
        <v>2467</v>
      </c>
      <c r="D125" s="257"/>
      <c r="E125" s="258">
        <v>1.3</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356</v>
      </c>
      <c r="AH125" s="210">
        <v>2</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68" t="s">
        <v>2468</v>
      </c>
      <c r="D126" s="257"/>
      <c r="E126" s="258">
        <v>7</v>
      </c>
      <c r="F126" s="220"/>
      <c r="G126" s="220"/>
      <c r="H126" s="220"/>
      <c r="I126" s="220"/>
      <c r="J126" s="220"/>
      <c r="K126" s="220"/>
      <c r="L126" s="220"/>
      <c r="M126" s="220"/>
      <c r="N126" s="219"/>
      <c r="O126" s="219"/>
      <c r="P126" s="219"/>
      <c r="Q126" s="219"/>
      <c r="R126" s="220"/>
      <c r="S126" s="220"/>
      <c r="T126" s="220"/>
      <c r="U126" s="220"/>
      <c r="V126" s="220"/>
      <c r="W126" s="220"/>
      <c r="X126" s="220"/>
      <c r="Y126" s="220"/>
      <c r="Z126" s="210"/>
      <c r="AA126" s="210"/>
      <c r="AB126" s="210"/>
      <c r="AC126" s="210"/>
      <c r="AD126" s="210"/>
      <c r="AE126" s="210"/>
      <c r="AF126" s="210"/>
      <c r="AG126" s="210" t="s">
        <v>356</v>
      </c>
      <c r="AH126" s="210">
        <v>2</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68" t="s">
        <v>2469</v>
      </c>
      <c r="D127" s="257"/>
      <c r="E127" s="258">
        <v>1.3</v>
      </c>
      <c r="F127" s="220"/>
      <c r="G127" s="220"/>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356</v>
      </c>
      <c r="AH127" s="210">
        <v>2</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68" t="s">
        <v>2470</v>
      </c>
      <c r="D128" s="257"/>
      <c r="E128" s="258">
        <v>2.7</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356</v>
      </c>
      <c r="AH128" s="210">
        <v>2</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68" t="s">
        <v>2471</v>
      </c>
      <c r="D129" s="257"/>
      <c r="E129" s="258">
        <v>2.7</v>
      </c>
      <c r="F129" s="220"/>
      <c r="G129" s="220"/>
      <c r="H129" s="220"/>
      <c r="I129" s="220"/>
      <c r="J129" s="220"/>
      <c r="K129" s="220"/>
      <c r="L129" s="220"/>
      <c r="M129" s="220"/>
      <c r="N129" s="219"/>
      <c r="O129" s="219"/>
      <c r="P129" s="219"/>
      <c r="Q129" s="219"/>
      <c r="R129" s="220"/>
      <c r="S129" s="220"/>
      <c r="T129" s="220"/>
      <c r="U129" s="220"/>
      <c r="V129" s="220"/>
      <c r="W129" s="220"/>
      <c r="X129" s="220"/>
      <c r="Y129" s="220"/>
      <c r="Z129" s="210"/>
      <c r="AA129" s="210"/>
      <c r="AB129" s="210"/>
      <c r="AC129" s="210"/>
      <c r="AD129" s="210"/>
      <c r="AE129" s="210"/>
      <c r="AF129" s="210"/>
      <c r="AG129" s="210" t="s">
        <v>356</v>
      </c>
      <c r="AH129" s="210">
        <v>2</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9" t="s">
        <v>424</v>
      </c>
      <c r="D130" s="259"/>
      <c r="E130" s="260"/>
      <c r="F130" s="220"/>
      <c r="G130" s="220"/>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356</v>
      </c>
      <c r="AH130" s="210">
        <v>3</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67" t="s">
        <v>425</v>
      </c>
      <c r="D131" s="257"/>
      <c r="E131" s="258"/>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356</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65" t="s">
        <v>2472</v>
      </c>
      <c r="D132" s="255"/>
      <c r="E132" s="256">
        <v>94.3</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356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32">
        <v>14</v>
      </c>
      <c r="B133" s="233" t="s">
        <v>1879</v>
      </c>
      <c r="C133" s="250" t="s">
        <v>1880</v>
      </c>
      <c r="D133" s="234" t="s">
        <v>701</v>
      </c>
      <c r="E133" s="235">
        <v>678.85870999999997</v>
      </c>
      <c r="F133" s="236"/>
      <c r="G133" s="237">
        <f>ROUND(E133*F133,2)</f>
        <v>0</v>
      </c>
      <c r="H133" s="236"/>
      <c r="I133" s="237">
        <f>ROUND(E133*H133,2)</f>
        <v>0</v>
      </c>
      <c r="J133" s="236"/>
      <c r="K133" s="237">
        <f>ROUND(E133*J133,2)</f>
        <v>0</v>
      </c>
      <c r="L133" s="237">
        <v>21</v>
      </c>
      <c r="M133" s="237">
        <f>G133*(1+L133/100)</f>
        <v>0</v>
      </c>
      <c r="N133" s="235">
        <v>0</v>
      </c>
      <c r="O133" s="235">
        <f>ROUND(E133*N133,2)</f>
        <v>0</v>
      </c>
      <c r="P133" s="235">
        <v>0</v>
      </c>
      <c r="Q133" s="235">
        <f>ROUND(E133*P133,2)</f>
        <v>0</v>
      </c>
      <c r="R133" s="237" t="s">
        <v>1823</v>
      </c>
      <c r="S133" s="237" t="s">
        <v>302</v>
      </c>
      <c r="T133" s="238" t="s">
        <v>354</v>
      </c>
      <c r="U133" s="220">
        <v>0</v>
      </c>
      <c r="V133" s="220">
        <f>ROUND(E133*U133,2)</f>
        <v>0</v>
      </c>
      <c r="W133" s="220"/>
      <c r="X133" s="220" t="s">
        <v>314</v>
      </c>
      <c r="Y133" s="220" t="s">
        <v>305</v>
      </c>
      <c r="Z133" s="210"/>
      <c r="AA133" s="210"/>
      <c r="AB133" s="210"/>
      <c r="AC133" s="210"/>
      <c r="AD133" s="210"/>
      <c r="AE133" s="210"/>
      <c r="AF133" s="210"/>
      <c r="AG133" s="210" t="s">
        <v>315</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65" t="s">
        <v>2473</v>
      </c>
      <c r="D134" s="255"/>
      <c r="E134" s="256">
        <v>678.86</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356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2">
        <v>15</v>
      </c>
      <c r="B135" s="233" t="s">
        <v>2474</v>
      </c>
      <c r="C135" s="250" t="s">
        <v>2475</v>
      </c>
      <c r="D135" s="234" t="s">
        <v>701</v>
      </c>
      <c r="E135" s="235">
        <v>405.59508</v>
      </c>
      <c r="F135" s="236"/>
      <c r="G135" s="237">
        <f>ROUND(E135*F135,2)</f>
        <v>0</v>
      </c>
      <c r="H135" s="236"/>
      <c r="I135" s="237">
        <f>ROUND(E135*H135,2)</f>
        <v>0</v>
      </c>
      <c r="J135" s="236"/>
      <c r="K135" s="237">
        <f>ROUND(E135*J135,2)</f>
        <v>0</v>
      </c>
      <c r="L135" s="237">
        <v>21</v>
      </c>
      <c r="M135" s="237">
        <f>G135*(1+L135/100)</f>
        <v>0</v>
      </c>
      <c r="N135" s="235">
        <v>1</v>
      </c>
      <c r="O135" s="235">
        <f>ROUND(E135*N135,2)</f>
        <v>405.6</v>
      </c>
      <c r="P135" s="235">
        <v>0</v>
      </c>
      <c r="Q135" s="235">
        <f>ROUND(E135*P135,2)</f>
        <v>0</v>
      </c>
      <c r="R135" s="237" t="s">
        <v>652</v>
      </c>
      <c r="S135" s="237" t="s">
        <v>1097</v>
      </c>
      <c r="T135" s="238" t="s">
        <v>1097</v>
      </c>
      <c r="U135" s="220">
        <v>0</v>
      </c>
      <c r="V135" s="220">
        <f>ROUND(E135*U135,2)</f>
        <v>0</v>
      </c>
      <c r="W135" s="220"/>
      <c r="X135" s="220" t="s">
        <v>653</v>
      </c>
      <c r="Y135" s="220" t="s">
        <v>305</v>
      </c>
      <c r="Z135" s="210"/>
      <c r="AA135" s="210"/>
      <c r="AB135" s="210"/>
      <c r="AC135" s="210"/>
      <c r="AD135" s="210"/>
      <c r="AE135" s="210"/>
      <c r="AF135" s="210"/>
      <c r="AG135" s="210" t="s">
        <v>654</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67" t="s">
        <v>410</v>
      </c>
      <c r="D136" s="257"/>
      <c r="E136" s="258"/>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356</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68" t="s">
        <v>2476</v>
      </c>
      <c r="D137" s="257"/>
      <c r="E137" s="258">
        <v>339.03</v>
      </c>
      <c r="F137" s="220"/>
      <c r="G137" s="220"/>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356</v>
      </c>
      <c r="AH137" s="210">
        <v>2</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68" t="s">
        <v>2477</v>
      </c>
      <c r="D138" s="257"/>
      <c r="E138" s="258">
        <v>-94.3</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356</v>
      </c>
      <c r="AH138" s="210">
        <v>2</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68" t="s">
        <v>2478</v>
      </c>
      <c r="D139" s="257"/>
      <c r="E139" s="258">
        <v>-23.58</v>
      </c>
      <c r="F139" s="220"/>
      <c r="G139" s="220"/>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356</v>
      </c>
      <c r="AH139" s="210">
        <v>2</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69" t="s">
        <v>424</v>
      </c>
      <c r="D140" s="259"/>
      <c r="E140" s="260"/>
      <c r="F140" s="220"/>
      <c r="G140" s="220"/>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356</v>
      </c>
      <c r="AH140" s="210">
        <v>3</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67" t="s">
        <v>425</v>
      </c>
      <c r="D141" s="257"/>
      <c r="E141" s="258"/>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356</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5" t="s">
        <v>2479</v>
      </c>
      <c r="D142" s="255"/>
      <c r="E142" s="256">
        <v>405.6</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356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x14ac:dyDescent="0.2">
      <c r="A143" s="225" t="s">
        <v>297</v>
      </c>
      <c r="B143" s="226" t="s">
        <v>166</v>
      </c>
      <c r="C143" s="248" t="s">
        <v>167</v>
      </c>
      <c r="D143" s="227"/>
      <c r="E143" s="228"/>
      <c r="F143" s="229"/>
      <c r="G143" s="229">
        <f>SUMIF(AG144:AG149,"&lt;&gt;NOR",G144:G149)</f>
        <v>0</v>
      </c>
      <c r="H143" s="229"/>
      <c r="I143" s="229">
        <f>SUM(I144:I149)</f>
        <v>0</v>
      </c>
      <c r="J143" s="229"/>
      <c r="K143" s="229">
        <f>SUM(K144:K149)</f>
        <v>0</v>
      </c>
      <c r="L143" s="229"/>
      <c r="M143" s="229">
        <f>SUM(M144:M149)</f>
        <v>0</v>
      </c>
      <c r="N143" s="228"/>
      <c r="O143" s="228">
        <f>SUM(O144:O149)</f>
        <v>28.380000000000003</v>
      </c>
      <c r="P143" s="228"/>
      <c r="Q143" s="228">
        <f>SUM(Q144:Q149)</f>
        <v>0</v>
      </c>
      <c r="R143" s="229"/>
      <c r="S143" s="229"/>
      <c r="T143" s="230"/>
      <c r="U143" s="224"/>
      <c r="V143" s="224">
        <f>SUM(V144:V149)</f>
        <v>40.94</v>
      </c>
      <c r="W143" s="224"/>
      <c r="X143" s="224"/>
      <c r="Y143" s="224"/>
      <c r="AG143" t="s">
        <v>298</v>
      </c>
    </row>
    <row r="144" spans="1:60" outlineLevel="1" x14ac:dyDescent="0.2">
      <c r="A144" s="232">
        <v>16</v>
      </c>
      <c r="B144" s="233" t="s">
        <v>2480</v>
      </c>
      <c r="C144" s="250" t="s">
        <v>2481</v>
      </c>
      <c r="D144" s="234" t="s">
        <v>696</v>
      </c>
      <c r="E144" s="235">
        <v>23.576000000000001</v>
      </c>
      <c r="F144" s="236"/>
      <c r="G144" s="237">
        <f>ROUND(E144*F144,2)</f>
        <v>0</v>
      </c>
      <c r="H144" s="236"/>
      <c r="I144" s="237">
        <f>ROUND(E144*H144,2)</f>
        <v>0</v>
      </c>
      <c r="J144" s="236"/>
      <c r="K144" s="237">
        <f>ROUND(E144*J144,2)</f>
        <v>0</v>
      </c>
      <c r="L144" s="237">
        <v>21</v>
      </c>
      <c r="M144" s="237">
        <f>G144*(1+L144/100)</f>
        <v>0</v>
      </c>
      <c r="N144" s="235">
        <v>1.1322000000000001</v>
      </c>
      <c r="O144" s="235">
        <f>ROUND(E144*N144,2)</f>
        <v>26.69</v>
      </c>
      <c r="P144" s="235">
        <v>0</v>
      </c>
      <c r="Q144" s="235">
        <f>ROUND(E144*P144,2)</f>
        <v>0</v>
      </c>
      <c r="R144" s="237" t="s">
        <v>2220</v>
      </c>
      <c r="S144" s="237" t="s">
        <v>302</v>
      </c>
      <c r="T144" s="238" t="s">
        <v>354</v>
      </c>
      <c r="U144" s="220">
        <v>1.6950000000000001</v>
      </c>
      <c r="V144" s="220">
        <f>ROUND(E144*U144,2)</f>
        <v>39.96</v>
      </c>
      <c r="W144" s="220"/>
      <c r="X144" s="220" t="s">
        <v>314</v>
      </c>
      <c r="Y144" s="220" t="s">
        <v>305</v>
      </c>
      <c r="Z144" s="210"/>
      <c r="AA144" s="210"/>
      <c r="AB144" s="210"/>
      <c r="AC144" s="210"/>
      <c r="AD144" s="210"/>
      <c r="AE144" s="210"/>
      <c r="AF144" s="210"/>
      <c r="AG144" s="210" t="s">
        <v>315</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66" t="s">
        <v>2226</v>
      </c>
      <c r="D145" s="263"/>
      <c r="E145" s="263"/>
      <c r="F145" s="263"/>
      <c r="G145" s="263"/>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374</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65" t="s">
        <v>2482</v>
      </c>
      <c r="D146" s="255"/>
      <c r="E146" s="256">
        <v>23.58</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356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2.5" outlineLevel="1" x14ac:dyDescent="0.2">
      <c r="A147" s="232">
        <v>17</v>
      </c>
      <c r="B147" s="233" t="s">
        <v>2483</v>
      </c>
      <c r="C147" s="250" t="s">
        <v>2484</v>
      </c>
      <c r="D147" s="234" t="s">
        <v>696</v>
      </c>
      <c r="E147" s="235">
        <v>0.67500000000000004</v>
      </c>
      <c r="F147" s="236"/>
      <c r="G147" s="237">
        <f>ROUND(E147*F147,2)</f>
        <v>0</v>
      </c>
      <c r="H147" s="236"/>
      <c r="I147" s="237">
        <f>ROUND(E147*H147,2)</f>
        <v>0</v>
      </c>
      <c r="J147" s="236"/>
      <c r="K147" s="237">
        <f>ROUND(E147*J147,2)</f>
        <v>0</v>
      </c>
      <c r="L147" s="237">
        <v>21</v>
      </c>
      <c r="M147" s="237">
        <f>G147*(1+L147/100)</f>
        <v>0</v>
      </c>
      <c r="N147" s="235">
        <v>2.5</v>
      </c>
      <c r="O147" s="235">
        <f>ROUND(E147*N147,2)</f>
        <v>1.69</v>
      </c>
      <c r="P147" s="235">
        <v>0</v>
      </c>
      <c r="Q147" s="235">
        <f>ROUND(E147*P147,2)</f>
        <v>0</v>
      </c>
      <c r="R147" s="237" t="s">
        <v>2220</v>
      </c>
      <c r="S147" s="237" t="s">
        <v>302</v>
      </c>
      <c r="T147" s="238" t="s">
        <v>354</v>
      </c>
      <c r="U147" s="220">
        <v>1.4490000000000001</v>
      </c>
      <c r="V147" s="220">
        <f>ROUND(E147*U147,2)</f>
        <v>0.98</v>
      </c>
      <c r="W147" s="220"/>
      <c r="X147" s="220" t="s">
        <v>314</v>
      </c>
      <c r="Y147" s="220" t="s">
        <v>305</v>
      </c>
      <c r="Z147" s="210"/>
      <c r="AA147" s="210"/>
      <c r="AB147" s="210"/>
      <c r="AC147" s="210"/>
      <c r="AD147" s="210"/>
      <c r="AE147" s="210"/>
      <c r="AF147" s="210"/>
      <c r="AG147" s="210" t="s">
        <v>315</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2" x14ac:dyDescent="0.2">
      <c r="A148" s="217"/>
      <c r="B148" s="218"/>
      <c r="C148" s="266" t="s">
        <v>2485</v>
      </c>
      <c r="D148" s="263"/>
      <c r="E148" s="263"/>
      <c r="F148" s="263"/>
      <c r="G148" s="263"/>
      <c r="H148" s="220"/>
      <c r="I148" s="220"/>
      <c r="J148" s="220"/>
      <c r="K148" s="220"/>
      <c r="L148" s="220"/>
      <c r="M148" s="220"/>
      <c r="N148" s="219"/>
      <c r="O148" s="219"/>
      <c r="P148" s="219"/>
      <c r="Q148" s="219"/>
      <c r="R148" s="220"/>
      <c r="S148" s="220"/>
      <c r="T148" s="220"/>
      <c r="U148" s="220"/>
      <c r="V148" s="220"/>
      <c r="W148" s="220"/>
      <c r="X148" s="220"/>
      <c r="Y148" s="220"/>
      <c r="Z148" s="210"/>
      <c r="AA148" s="210"/>
      <c r="AB148" s="210"/>
      <c r="AC148" s="210"/>
      <c r="AD148" s="210"/>
      <c r="AE148" s="210"/>
      <c r="AF148" s="210"/>
      <c r="AG148" s="210" t="s">
        <v>374</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65" t="s">
        <v>2486</v>
      </c>
      <c r="D149" s="255"/>
      <c r="E149" s="256">
        <v>0.68</v>
      </c>
      <c r="F149" s="220"/>
      <c r="G149" s="220"/>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356</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x14ac:dyDescent="0.2">
      <c r="A150" s="225" t="s">
        <v>297</v>
      </c>
      <c r="B150" s="226" t="s">
        <v>178</v>
      </c>
      <c r="C150" s="248" t="s">
        <v>179</v>
      </c>
      <c r="D150" s="227"/>
      <c r="E150" s="228"/>
      <c r="F150" s="229"/>
      <c r="G150" s="229">
        <f>SUMIF(AG151:AG296,"&lt;&gt;NOR",G151:G296)</f>
        <v>0</v>
      </c>
      <c r="H150" s="229"/>
      <c r="I150" s="229">
        <f>SUM(I151:I296)</f>
        <v>0</v>
      </c>
      <c r="J150" s="229"/>
      <c r="K150" s="229">
        <f>SUM(K151:K296)</f>
        <v>0</v>
      </c>
      <c r="L150" s="229"/>
      <c r="M150" s="229">
        <f>SUM(M151:M296)</f>
        <v>0</v>
      </c>
      <c r="N150" s="228"/>
      <c r="O150" s="228">
        <f>SUM(O151:O296)</f>
        <v>1.5900000000000003</v>
      </c>
      <c r="P150" s="228"/>
      <c r="Q150" s="228">
        <f>SUM(Q151:Q296)</f>
        <v>0</v>
      </c>
      <c r="R150" s="229"/>
      <c r="S150" s="229"/>
      <c r="T150" s="230"/>
      <c r="U150" s="224"/>
      <c r="V150" s="224">
        <f>SUM(V151:V296)</f>
        <v>109.61</v>
      </c>
      <c r="W150" s="224"/>
      <c r="X150" s="224"/>
      <c r="Y150" s="224"/>
      <c r="AG150" t="s">
        <v>298</v>
      </c>
    </row>
    <row r="151" spans="1:60" outlineLevel="1" x14ac:dyDescent="0.2">
      <c r="A151" s="232">
        <v>18</v>
      </c>
      <c r="B151" s="233" t="s">
        <v>2218</v>
      </c>
      <c r="C151" s="250" t="s">
        <v>2219</v>
      </c>
      <c r="D151" s="234" t="s">
        <v>450</v>
      </c>
      <c r="E151" s="235">
        <v>63.1</v>
      </c>
      <c r="F151" s="236"/>
      <c r="G151" s="237">
        <f>ROUND(E151*F151,2)</f>
        <v>0</v>
      </c>
      <c r="H151" s="236"/>
      <c r="I151" s="237">
        <f>ROUND(E151*H151,2)</f>
        <v>0</v>
      </c>
      <c r="J151" s="236"/>
      <c r="K151" s="237">
        <f>ROUND(E151*J151,2)</f>
        <v>0</v>
      </c>
      <c r="L151" s="237">
        <v>21</v>
      </c>
      <c r="M151" s="237">
        <f>G151*(1+L151/100)</f>
        <v>0</v>
      </c>
      <c r="N151" s="235">
        <v>0</v>
      </c>
      <c r="O151" s="235">
        <f>ROUND(E151*N151,2)</f>
        <v>0</v>
      </c>
      <c r="P151" s="235">
        <v>0</v>
      </c>
      <c r="Q151" s="235">
        <f>ROUND(E151*P151,2)</f>
        <v>0</v>
      </c>
      <c r="R151" s="237" t="s">
        <v>2220</v>
      </c>
      <c r="S151" s="237" t="s">
        <v>302</v>
      </c>
      <c r="T151" s="238" t="s">
        <v>354</v>
      </c>
      <c r="U151" s="220">
        <v>6.6000000000000003E-2</v>
      </c>
      <c r="V151" s="220">
        <f>ROUND(E151*U151,2)</f>
        <v>4.16</v>
      </c>
      <c r="W151" s="220"/>
      <c r="X151" s="220" t="s">
        <v>314</v>
      </c>
      <c r="Y151" s="220" t="s">
        <v>305</v>
      </c>
      <c r="Z151" s="210"/>
      <c r="AA151" s="210"/>
      <c r="AB151" s="210"/>
      <c r="AC151" s="210"/>
      <c r="AD151" s="210"/>
      <c r="AE151" s="210"/>
      <c r="AF151" s="210"/>
      <c r="AG151" s="210" t="s">
        <v>315</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66" t="s">
        <v>2221</v>
      </c>
      <c r="D152" s="263"/>
      <c r="E152" s="263"/>
      <c r="F152" s="263"/>
      <c r="G152" s="263"/>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374</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65" t="s">
        <v>2487</v>
      </c>
      <c r="D153" s="255"/>
      <c r="E153" s="256">
        <v>40.1</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356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65" t="s">
        <v>2488</v>
      </c>
      <c r="D154" s="255"/>
      <c r="E154" s="256">
        <v>23</v>
      </c>
      <c r="F154" s="220"/>
      <c r="G154" s="220"/>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356</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32">
        <v>19</v>
      </c>
      <c r="B155" s="233" t="s">
        <v>2489</v>
      </c>
      <c r="C155" s="250" t="s">
        <v>2490</v>
      </c>
      <c r="D155" s="234" t="s">
        <v>450</v>
      </c>
      <c r="E155" s="235">
        <v>137.19999999999999</v>
      </c>
      <c r="F155" s="236"/>
      <c r="G155" s="237">
        <f>ROUND(E155*F155,2)</f>
        <v>0</v>
      </c>
      <c r="H155" s="236"/>
      <c r="I155" s="237">
        <f>ROUND(E155*H155,2)</f>
        <v>0</v>
      </c>
      <c r="J155" s="236"/>
      <c r="K155" s="237">
        <f>ROUND(E155*J155,2)</f>
        <v>0</v>
      </c>
      <c r="L155" s="237">
        <v>21</v>
      </c>
      <c r="M155" s="237">
        <f>G155*(1+L155/100)</f>
        <v>0</v>
      </c>
      <c r="N155" s="235">
        <v>1.0000000000000001E-5</v>
      </c>
      <c r="O155" s="235">
        <f>ROUND(E155*N155,2)</f>
        <v>0</v>
      </c>
      <c r="P155" s="235">
        <v>0</v>
      </c>
      <c r="Q155" s="235">
        <f>ROUND(E155*P155,2)</f>
        <v>0</v>
      </c>
      <c r="R155" s="237" t="s">
        <v>2220</v>
      </c>
      <c r="S155" s="237" t="s">
        <v>302</v>
      </c>
      <c r="T155" s="238" t="s">
        <v>354</v>
      </c>
      <c r="U155" s="220">
        <v>0.08</v>
      </c>
      <c r="V155" s="220">
        <f>ROUND(E155*U155,2)</f>
        <v>10.98</v>
      </c>
      <c r="W155" s="220"/>
      <c r="X155" s="220" t="s">
        <v>314</v>
      </c>
      <c r="Y155" s="220" t="s">
        <v>305</v>
      </c>
      <c r="Z155" s="210"/>
      <c r="AA155" s="210"/>
      <c r="AB155" s="210"/>
      <c r="AC155" s="210"/>
      <c r="AD155" s="210"/>
      <c r="AE155" s="210"/>
      <c r="AF155" s="210"/>
      <c r="AG155" s="210" t="s">
        <v>315</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66" t="s">
        <v>2221</v>
      </c>
      <c r="D156" s="263"/>
      <c r="E156" s="263"/>
      <c r="F156" s="263"/>
      <c r="G156" s="263"/>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374</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
      <c r="A157" s="217"/>
      <c r="B157" s="218"/>
      <c r="C157" s="265" t="s">
        <v>2491</v>
      </c>
      <c r="D157" s="255"/>
      <c r="E157" s="256">
        <v>137.19999999999999</v>
      </c>
      <c r="F157" s="220"/>
      <c r="G157" s="220"/>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356</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32">
        <v>20</v>
      </c>
      <c r="B158" s="233" t="s">
        <v>2492</v>
      </c>
      <c r="C158" s="250" t="s">
        <v>2493</v>
      </c>
      <c r="D158" s="234" t="s">
        <v>450</v>
      </c>
      <c r="E158" s="235">
        <v>82.1</v>
      </c>
      <c r="F158" s="236"/>
      <c r="G158" s="237">
        <f>ROUND(E158*F158,2)</f>
        <v>0</v>
      </c>
      <c r="H158" s="236"/>
      <c r="I158" s="237">
        <f>ROUND(E158*H158,2)</f>
        <v>0</v>
      </c>
      <c r="J158" s="236"/>
      <c r="K158" s="237">
        <f>ROUND(E158*J158,2)</f>
        <v>0</v>
      </c>
      <c r="L158" s="237">
        <v>21</v>
      </c>
      <c r="M158" s="237">
        <f>G158*(1+L158/100)</f>
        <v>0</v>
      </c>
      <c r="N158" s="235">
        <v>1.0000000000000001E-5</v>
      </c>
      <c r="O158" s="235">
        <f>ROUND(E158*N158,2)</f>
        <v>0</v>
      </c>
      <c r="P158" s="235">
        <v>0</v>
      </c>
      <c r="Q158" s="235">
        <f>ROUND(E158*P158,2)</f>
        <v>0</v>
      </c>
      <c r="R158" s="237" t="s">
        <v>2220</v>
      </c>
      <c r="S158" s="237" t="s">
        <v>302</v>
      </c>
      <c r="T158" s="238" t="s">
        <v>354</v>
      </c>
      <c r="U158" s="220">
        <v>9.7000000000000003E-2</v>
      </c>
      <c r="V158" s="220">
        <f>ROUND(E158*U158,2)</f>
        <v>7.96</v>
      </c>
      <c r="W158" s="220"/>
      <c r="X158" s="220" t="s">
        <v>314</v>
      </c>
      <c r="Y158" s="220" t="s">
        <v>305</v>
      </c>
      <c r="Z158" s="210"/>
      <c r="AA158" s="210"/>
      <c r="AB158" s="210"/>
      <c r="AC158" s="210"/>
      <c r="AD158" s="210"/>
      <c r="AE158" s="210"/>
      <c r="AF158" s="210"/>
      <c r="AG158" s="210" t="s">
        <v>315</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66" t="s">
        <v>2221</v>
      </c>
      <c r="D159" s="263"/>
      <c r="E159" s="263"/>
      <c r="F159" s="263"/>
      <c r="G159" s="263"/>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374</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
      <c r="A160" s="217"/>
      <c r="B160" s="218"/>
      <c r="C160" s="265" t="s">
        <v>2494</v>
      </c>
      <c r="D160" s="255"/>
      <c r="E160" s="256">
        <v>82.1</v>
      </c>
      <c r="F160" s="220"/>
      <c r="G160" s="220"/>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356</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2.5" outlineLevel="1" x14ac:dyDescent="0.2">
      <c r="A161" s="232">
        <v>21</v>
      </c>
      <c r="B161" s="233" t="s">
        <v>2224</v>
      </c>
      <c r="C161" s="250" t="s">
        <v>2225</v>
      </c>
      <c r="D161" s="234" t="s">
        <v>320</v>
      </c>
      <c r="E161" s="235">
        <v>31</v>
      </c>
      <c r="F161" s="236"/>
      <c r="G161" s="237">
        <f>ROUND(E161*F161,2)</f>
        <v>0</v>
      </c>
      <c r="H161" s="236"/>
      <c r="I161" s="237">
        <f>ROUND(E161*H161,2)</f>
        <v>0</v>
      </c>
      <c r="J161" s="236"/>
      <c r="K161" s="237">
        <f>ROUND(E161*J161,2)</f>
        <v>0</v>
      </c>
      <c r="L161" s="237">
        <v>21</v>
      </c>
      <c r="M161" s="237">
        <f>G161*(1+L161/100)</f>
        <v>0</v>
      </c>
      <c r="N161" s="235">
        <v>3.0000000000000001E-5</v>
      </c>
      <c r="O161" s="235">
        <f>ROUND(E161*N161,2)</f>
        <v>0</v>
      </c>
      <c r="P161" s="235">
        <v>0</v>
      </c>
      <c r="Q161" s="235">
        <f>ROUND(E161*P161,2)</f>
        <v>0</v>
      </c>
      <c r="R161" s="237" t="s">
        <v>2220</v>
      </c>
      <c r="S161" s="237" t="s">
        <v>302</v>
      </c>
      <c r="T161" s="238" t="s">
        <v>354</v>
      </c>
      <c r="U161" s="220">
        <v>0.33</v>
      </c>
      <c r="V161" s="220">
        <f>ROUND(E161*U161,2)</f>
        <v>10.23</v>
      </c>
      <c r="W161" s="220"/>
      <c r="X161" s="220" t="s">
        <v>314</v>
      </c>
      <c r="Y161" s="220" t="s">
        <v>305</v>
      </c>
      <c r="Z161" s="210"/>
      <c r="AA161" s="210"/>
      <c r="AB161" s="210"/>
      <c r="AC161" s="210"/>
      <c r="AD161" s="210"/>
      <c r="AE161" s="210"/>
      <c r="AF161" s="210"/>
      <c r="AG161" s="210" t="s">
        <v>315</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6" t="s">
        <v>2226</v>
      </c>
      <c r="D162" s="263"/>
      <c r="E162" s="263"/>
      <c r="F162" s="263"/>
      <c r="G162" s="263"/>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374</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
      <c r="A163" s="217"/>
      <c r="B163" s="218"/>
      <c r="C163" s="265" t="s">
        <v>2495</v>
      </c>
      <c r="D163" s="255"/>
      <c r="E163" s="256">
        <v>31</v>
      </c>
      <c r="F163" s="220"/>
      <c r="G163" s="220"/>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356</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32">
        <v>22</v>
      </c>
      <c r="B164" s="233" t="s">
        <v>2496</v>
      </c>
      <c r="C164" s="250" t="s">
        <v>2497</v>
      </c>
      <c r="D164" s="234" t="s">
        <v>320</v>
      </c>
      <c r="E164" s="235">
        <v>27</v>
      </c>
      <c r="F164" s="236"/>
      <c r="G164" s="237">
        <f>ROUND(E164*F164,2)</f>
        <v>0</v>
      </c>
      <c r="H164" s="236"/>
      <c r="I164" s="237">
        <f>ROUND(E164*H164,2)</f>
        <v>0</v>
      </c>
      <c r="J164" s="236"/>
      <c r="K164" s="237">
        <f>ROUND(E164*J164,2)</f>
        <v>0</v>
      </c>
      <c r="L164" s="237">
        <v>21</v>
      </c>
      <c r="M164" s="237">
        <f>G164*(1+L164/100)</f>
        <v>0</v>
      </c>
      <c r="N164" s="235">
        <v>3.0000000000000001E-5</v>
      </c>
      <c r="O164" s="235">
        <f>ROUND(E164*N164,2)</f>
        <v>0</v>
      </c>
      <c r="P164" s="235">
        <v>0</v>
      </c>
      <c r="Q164" s="235">
        <f>ROUND(E164*P164,2)</f>
        <v>0</v>
      </c>
      <c r="R164" s="237" t="s">
        <v>2220</v>
      </c>
      <c r="S164" s="237" t="s">
        <v>302</v>
      </c>
      <c r="T164" s="238" t="s">
        <v>354</v>
      </c>
      <c r="U164" s="220">
        <v>0.3</v>
      </c>
      <c r="V164" s="220">
        <f>ROUND(E164*U164,2)</f>
        <v>8.1</v>
      </c>
      <c r="W164" s="220"/>
      <c r="X164" s="220" t="s">
        <v>314</v>
      </c>
      <c r="Y164" s="220" t="s">
        <v>305</v>
      </c>
      <c r="Z164" s="210"/>
      <c r="AA164" s="210"/>
      <c r="AB164" s="210"/>
      <c r="AC164" s="210"/>
      <c r="AD164" s="210"/>
      <c r="AE164" s="210"/>
      <c r="AF164" s="210"/>
      <c r="AG164" s="210" t="s">
        <v>315</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
      <c r="A165" s="217"/>
      <c r="B165" s="218"/>
      <c r="C165" s="266" t="s">
        <v>2226</v>
      </c>
      <c r="D165" s="263"/>
      <c r="E165" s="263"/>
      <c r="F165" s="263"/>
      <c r="G165" s="263"/>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374</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5" t="s">
        <v>2498</v>
      </c>
      <c r="D166" s="255"/>
      <c r="E166" s="256">
        <v>27</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356</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2.5" outlineLevel="1" x14ac:dyDescent="0.2">
      <c r="A167" s="232">
        <v>23</v>
      </c>
      <c r="B167" s="233" t="s">
        <v>2499</v>
      </c>
      <c r="C167" s="250" t="s">
        <v>2500</v>
      </c>
      <c r="D167" s="234" t="s">
        <v>320</v>
      </c>
      <c r="E167" s="235">
        <v>7</v>
      </c>
      <c r="F167" s="236"/>
      <c r="G167" s="237">
        <f>ROUND(E167*F167,2)</f>
        <v>0</v>
      </c>
      <c r="H167" s="236"/>
      <c r="I167" s="237">
        <f>ROUND(E167*H167,2)</f>
        <v>0</v>
      </c>
      <c r="J167" s="236"/>
      <c r="K167" s="237">
        <f>ROUND(E167*J167,2)</f>
        <v>0</v>
      </c>
      <c r="L167" s="237">
        <v>21</v>
      </c>
      <c r="M167" s="237">
        <f>G167*(1+L167/100)</f>
        <v>0</v>
      </c>
      <c r="N167" s="235">
        <v>5.0000000000000002E-5</v>
      </c>
      <c r="O167" s="235">
        <f>ROUND(E167*N167,2)</f>
        <v>0</v>
      </c>
      <c r="P167" s="235">
        <v>0</v>
      </c>
      <c r="Q167" s="235">
        <f>ROUND(E167*P167,2)</f>
        <v>0</v>
      </c>
      <c r="R167" s="237" t="s">
        <v>2220</v>
      </c>
      <c r="S167" s="237" t="s">
        <v>302</v>
      </c>
      <c r="T167" s="238" t="s">
        <v>354</v>
      </c>
      <c r="U167" s="220">
        <v>0.42</v>
      </c>
      <c r="V167" s="220">
        <f>ROUND(E167*U167,2)</f>
        <v>2.94</v>
      </c>
      <c r="W167" s="220"/>
      <c r="X167" s="220" t="s">
        <v>314</v>
      </c>
      <c r="Y167" s="220" t="s">
        <v>305</v>
      </c>
      <c r="Z167" s="210"/>
      <c r="AA167" s="210"/>
      <c r="AB167" s="210"/>
      <c r="AC167" s="210"/>
      <c r="AD167" s="210"/>
      <c r="AE167" s="210"/>
      <c r="AF167" s="210"/>
      <c r="AG167" s="210" t="s">
        <v>315</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66" t="s">
        <v>2226</v>
      </c>
      <c r="D168" s="263"/>
      <c r="E168" s="263"/>
      <c r="F168" s="263"/>
      <c r="G168" s="263"/>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374</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65" t="s">
        <v>2501</v>
      </c>
      <c r="D169" s="255"/>
      <c r="E169" s="256">
        <v>7</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356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ht="22.5" outlineLevel="1" x14ac:dyDescent="0.2">
      <c r="A170" s="232">
        <v>24</v>
      </c>
      <c r="B170" s="233" t="s">
        <v>2502</v>
      </c>
      <c r="C170" s="250" t="s">
        <v>2503</v>
      </c>
      <c r="D170" s="234" t="s">
        <v>320</v>
      </c>
      <c r="E170" s="235">
        <v>85</v>
      </c>
      <c r="F170" s="236"/>
      <c r="G170" s="237">
        <f>ROUND(E170*F170,2)</f>
        <v>0</v>
      </c>
      <c r="H170" s="236"/>
      <c r="I170" s="237">
        <f>ROUND(E170*H170,2)</f>
        <v>0</v>
      </c>
      <c r="J170" s="236"/>
      <c r="K170" s="237">
        <f>ROUND(E170*J170,2)</f>
        <v>0</v>
      </c>
      <c r="L170" s="237">
        <v>21</v>
      </c>
      <c r="M170" s="237">
        <f>G170*(1+L170/100)</f>
        <v>0</v>
      </c>
      <c r="N170" s="235">
        <v>1.0000000000000001E-5</v>
      </c>
      <c r="O170" s="235">
        <f>ROUND(E170*N170,2)</f>
        <v>0</v>
      </c>
      <c r="P170" s="235">
        <v>0</v>
      </c>
      <c r="Q170" s="235">
        <f>ROUND(E170*P170,2)</f>
        <v>0</v>
      </c>
      <c r="R170" s="237" t="s">
        <v>2220</v>
      </c>
      <c r="S170" s="237" t="s">
        <v>302</v>
      </c>
      <c r="T170" s="238" t="s">
        <v>354</v>
      </c>
      <c r="U170" s="220">
        <v>0.17599999999999999</v>
      </c>
      <c r="V170" s="220">
        <f>ROUND(E170*U170,2)</f>
        <v>14.96</v>
      </c>
      <c r="W170" s="220"/>
      <c r="X170" s="220" t="s">
        <v>314</v>
      </c>
      <c r="Y170" s="220" t="s">
        <v>305</v>
      </c>
      <c r="Z170" s="210"/>
      <c r="AA170" s="210"/>
      <c r="AB170" s="210"/>
      <c r="AC170" s="210"/>
      <c r="AD170" s="210"/>
      <c r="AE170" s="210"/>
      <c r="AF170" s="210"/>
      <c r="AG170" s="210" t="s">
        <v>315</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2" x14ac:dyDescent="0.2">
      <c r="A171" s="217"/>
      <c r="B171" s="218"/>
      <c r="C171" s="266" t="s">
        <v>2226</v>
      </c>
      <c r="D171" s="263"/>
      <c r="E171" s="263"/>
      <c r="F171" s="263"/>
      <c r="G171" s="263"/>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374</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65" t="s">
        <v>2504</v>
      </c>
      <c r="D172" s="255"/>
      <c r="E172" s="256">
        <v>85</v>
      </c>
      <c r="F172" s="220"/>
      <c r="G172" s="220"/>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356</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22.5" outlineLevel="1" x14ac:dyDescent="0.2">
      <c r="A173" s="232">
        <v>25</v>
      </c>
      <c r="B173" s="233" t="s">
        <v>2228</v>
      </c>
      <c r="C173" s="250" t="s">
        <v>2229</v>
      </c>
      <c r="D173" s="234" t="s">
        <v>320</v>
      </c>
      <c r="E173" s="235">
        <v>13</v>
      </c>
      <c r="F173" s="236"/>
      <c r="G173" s="237">
        <f>ROUND(E173*F173,2)</f>
        <v>0</v>
      </c>
      <c r="H173" s="236"/>
      <c r="I173" s="237">
        <f>ROUND(E173*H173,2)</f>
        <v>0</v>
      </c>
      <c r="J173" s="236"/>
      <c r="K173" s="237">
        <f>ROUND(E173*J173,2)</f>
        <v>0</v>
      </c>
      <c r="L173" s="237">
        <v>21</v>
      </c>
      <c r="M173" s="237">
        <f>G173*(1+L173/100)</f>
        <v>0</v>
      </c>
      <c r="N173" s="235">
        <v>2.0000000000000002E-5</v>
      </c>
      <c r="O173" s="235">
        <f>ROUND(E173*N173,2)</f>
        <v>0</v>
      </c>
      <c r="P173" s="235">
        <v>0</v>
      </c>
      <c r="Q173" s="235">
        <f>ROUND(E173*P173,2)</f>
        <v>0</v>
      </c>
      <c r="R173" s="237" t="s">
        <v>2220</v>
      </c>
      <c r="S173" s="237" t="s">
        <v>302</v>
      </c>
      <c r="T173" s="238" t="s">
        <v>354</v>
      </c>
      <c r="U173" s="220">
        <v>0.20599999999999999</v>
      </c>
      <c r="V173" s="220">
        <f>ROUND(E173*U173,2)</f>
        <v>2.68</v>
      </c>
      <c r="W173" s="220"/>
      <c r="X173" s="220" t="s">
        <v>314</v>
      </c>
      <c r="Y173" s="220" t="s">
        <v>305</v>
      </c>
      <c r="Z173" s="210"/>
      <c r="AA173" s="210"/>
      <c r="AB173" s="210"/>
      <c r="AC173" s="210"/>
      <c r="AD173" s="210"/>
      <c r="AE173" s="210"/>
      <c r="AF173" s="210"/>
      <c r="AG173" s="210" t="s">
        <v>315</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17"/>
      <c r="B174" s="218"/>
      <c r="C174" s="266" t="s">
        <v>2226</v>
      </c>
      <c r="D174" s="263"/>
      <c r="E174" s="263"/>
      <c r="F174" s="263"/>
      <c r="G174" s="263"/>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374</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65" t="s">
        <v>2505</v>
      </c>
      <c r="D175" s="255"/>
      <c r="E175" s="256">
        <v>13</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356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1" x14ac:dyDescent="0.2">
      <c r="A176" s="232">
        <v>26</v>
      </c>
      <c r="B176" s="233" t="s">
        <v>2228</v>
      </c>
      <c r="C176" s="250" t="s">
        <v>2229</v>
      </c>
      <c r="D176" s="234" t="s">
        <v>320</v>
      </c>
      <c r="E176" s="235">
        <v>3</v>
      </c>
      <c r="F176" s="236"/>
      <c r="G176" s="237">
        <f>ROUND(E176*F176,2)</f>
        <v>0</v>
      </c>
      <c r="H176" s="236"/>
      <c r="I176" s="237">
        <f>ROUND(E176*H176,2)</f>
        <v>0</v>
      </c>
      <c r="J176" s="236"/>
      <c r="K176" s="237">
        <f>ROUND(E176*J176,2)</f>
        <v>0</v>
      </c>
      <c r="L176" s="237">
        <v>21</v>
      </c>
      <c r="M176" s="237">
        <f>G176*(1+L176/100)</f>
        <v>0</v>
      </c>
      <c r="N176" s="235">
        <v>2.0000000000000002E-5</v>
      </c>
      <c r="O176" s="235">
        <f>ROUND(E176*N176,2)</f>
        <v>0</v>
      </c>
      <c r="P176" s="235">
        <v>0</v>
      </c>
      <c r="Q176" s="235">
        <f>ROUND(E176*P176,2)</f>
        <v>0</v>
      </c>
      <c r="R176" s="237" t="s">
        <v>2220</v>
      </c>
      <c r="S176" s="237" t="s">
        <v>302</v>
      </c>
      <c r="T176" s="238" t="s">
        <v>354</v>
      </c>
      <c r="U176" s="220">
        <v>0.20599999999999999</v>
      </c>
      <c r="V176" s="220">
        <f>ROUND(E176*U176,2)</f>
        <v>0.62</v>
      </c>
      <c r="W176" s="220"/>
      <c r="X176" s="220" t="s">
        <v>314</v>
      </c>
      <c r="Y176" s="220" t="s">
        <v>305</v>
      </c>
      <c r="Z176" s="210"/>
      <c r="AA176" s="210"/>
      <c r="AB176" s="210"/>
      <c r="AC176" s="210"/>
      <c r="AD176" s="210"/>
      <c r="AE176" s="210"/>
      <c r="AF176" s="210"/>
      <c r="AG176" s="210" t="s">
        <v>315</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66" t="s">
        <v>2226</v>
      </c>
      <c r="D177" s="263"/>
      <c r="E177" s="263"/>
      <c r="F177" s="263"/>
      <c r="G177" s="263"/>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374</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65" t="s">
        <v>2506</v>
      </c>
      <c r="D178" s="255"/>
      <c r="E178" s="256">
        <v>3</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356</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22.5" outlineLevel="1" x14ac:dyDescent="0.2">
      <c r="A179" s="232">
        <v>27</v>
      </c>
      <c r="B179" s="233" t="s">
        <v>2507</v>
      </c>
      <c r="C179" s="250" t="s">
        <v>2508</v>
      </c>
      <c r="D179" s="234" t="s">
        <v>320</v>
      </c>
      <c r="E179" s="235">
        <v>3</v>
      </c>
      <c r="F179" s="236"/>
      <c r="G179" s="237">
        <f>ROUND(E179*F179,2)</f>
        <v>0</v>
      </c>
      <c r="H179" s="236"/>
      <c r="I179" s="237">
        <f>ROUND(E179*H179,2)</f>
        <v>0</v>
      </c>
      <c r="J179" s="236"/>
      <c r="K179" s="237">
        <f>ROUND(E179*J179,2)</f>
        <v>0</v>
      </c>
      <c r="L179" s="237">
        <v>21</v>
      </c>
      <c r="M179" s="237">
        <f>G179*(1+L179/100)</f>
        <v>0</v>
      </c>
      <c r="N179" s="235">
        <v>3.0000000000000001E-5</v>
      </c>
      <c r="O179" s="235">
        <f>ROUND(E179*N179,2)</f>
        <v>0</v>
      </c>
      <c r="P179" s="235">
        <v>0</v>
      </c>
      <c r="Q179" s="235">
        <f>ROUND(E179*P179,2)</f>
        <v>0</v>
      </c>
      <c r="R179" s="237" t="s">
        <v>2220</v>
      </c>
      <c r="S179" s="237" t="s">
        <v>302</v>
      </c>
      <c r="T179" s="238" t="s">
        <v>354</v>
      </c>
      <c r="U179" s="220">
        <v>0.24</v>
      </c>
      <c r="V179" s="220">
        <f>ROUND(E179*U179,2)</f>
        <v>0.72</v>
      </c>
      <c r="W179" s="220"/>
      <c r="X179" s="220" t="s">
        <v>314</v>
      </c>
      <c r="Y179" s="220" t="s">
        <v>305</v>
      </c>
      <c r="Z179" s="210"/>
      <c r="AA179" s="210"/>
      <c r="AB179" s="210"/>
      <c r="AC179" s="210"/>
      <c r="AD179" s="210"/>
      <c r="AE179" s="210"/>
      <c r="AF179" s="210"/>
      <c r="AG179" s="210" t="s">
        <v>315</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66" t="s">
        <v>2226</v>
      </c>
      <c r="D180" s="263"/>
      <c r="E180" s="263"/>
      <c r="F180" s="263"/>
      <c r="G180" s="263"/>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374</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22.5" outlineLevel="1" x14ac:dyDescent="0.2">
      <c r="A181" s="232">
        <v>28</v>
      </c>
      <c r="B181" s="233" t="s">
        <v>2509</v>
      </c>
      <c r="C181" s="250" t="s">
        <v>2510</v>
      </c>
      <c r="D181" s="234" t="s">
        <v>450</v>
      </c>
      <c r="E181" s="235">
        <v>363.7</v>
      </c>
      <c r="F181" s="236"/>
      <c r="G181" s="237">
        <f>ROUND(E181*F181,2)</f>
        <v>0</v>
      </c>
      <c r="H181" s="236"/>
      <c r="I181" s="237">
        <f>ROUND(E181*H181,2)</f>
        <v>0</v>
      </c>
      <c r="J181" s="236"/>
      <c r="K181" s="237">
        <f>ROUND(E181*J181,2)</f>
        <v>0</v>
      </c>
      <c r="L181" s="237">
        <v>21</v>
      </c>
      <c r="M181" s="237">
        <f>G181*(1+L181/100)</f>
        <v>0</v>
      </c>
      <c r="N181" s="235">
        <v>0</v>
      </c>
      <c r="O181" s="235">
        <f>ROUND(E181*N181,2)</f>
        <v>0</v>
      </c>
      <c r="P181" s="235">
        <v>0</v>
      </c>
      <c r="Q181" s="235">
        <f>ROUND(E181*P181,2)</f>
        <v>0</v>
      </c>
      <c r="R181" s="237" t="s">
        <v>2220</v>
      </c>
      <c r="S181" s="237" t="s">
        <v>302</v>
      </c>
      <c r="T181" s="238" t="s">
        <v>354</v>
      </c>
      <c r="U181" s="220">
        <v>5.8999999999999997E-2</v>
      </c>
      <c r="V181" s="220">
        <f>ROUND(E181*U181,2)</f>
        <v>21.46</v>
      </c>
      <c r="W181" s="220"/>
      <c r="X181" s="220" t="s">
        <v>314</v>
      </c>
      <c r="Y181" s="220" t="s">
        <v>305</v>
      </c>
      <c r="Z181" s="210"/>
      <c r="AA181" s="210"/>
      <c r="AB181" s="210"/>
      <c r="AC181" s="210"/>
      <c r="AD181" s="210"/>
      <c r="AE181" s="210"/>
      <c r="AF181" s="210"/>
      <c r="AG181" s="210" t="s">
        <v>315</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
      <c r="A182" s="217"/>
      <c r="B182" s="218"/>
      <c r="C182" s="266" t="s">
        <v>2511</v>
      </c>
      <c r="D182" s="263"/>
      <c r="E182" s="263"/>
      <c r="F182" s="263"/>
      <c r="G182" s="263"/>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374</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65" t="s">
        <v>2512</v>
      </c>
      <c r="D183" s="255"/>
      <c r="E183" s="256">
        <v>11.8</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356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65" t="s">
        <v>2513</v>
      </c>
      <c r="D184" s="255"/>
      <c r="E184" s="256">
        <v>1.6</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356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65" t="s">
        <v>2514</v>
      </c>
      <c r="D185" s="255"/>
      <c r="E185" s="256">
        <v>1.2</v>
      </c>
      <c r="F185" s="220"/>
      <c r="G185" s="220"/>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356</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65" t="s">
        <v>2515</v>
      </c>
      <c r="D186" s="255"/>
      <c r="E186" s="256">
        <v>0.9</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356</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65" t="s">
        <v>2516</v>
      </c>
      <c r="D187" s="255"/>
      <c r="E187" s="256">
        <v>1.5</v>
      </c>
      <c r="F187" s="220"/>
      <c r="G187" s="220"/>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356</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65" t="s">
        <v>2517</v>
      </c>
      <c r="D188" s="255"/>
      <c r="E188" s="256">
        <v>1.6</v>
      </c>
      <c r="F188" s="220"/>
      <c r="G188" s="220"/>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356</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
      <c r="A189" s="217"/>
      <c r="B189" s="218"/>
      <c r="C189" s="265" t="s">
        <v>2518</v>
      </c>
      <c r="D189" s="255"/>
      <c r="E189" s="256">
        <v>13</v>
      </c>
      <c r="F189" s="220"/>
      <c r="G189" s="220"/>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356</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65" t="s">
        <v>2519</v>
      </c>
      <c r="D190" s="255"/>
      <c r="E190" s="256">
        <v>1.6</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356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65" t="s">
        <v>2520</v>
      </c>
      <c r="D191" s="255"/>
      <c r="E191" s="256">
        <v>1.5</v>
      </c>
      <c r="F191" s="220"/>
      <c r="G191" s="220"/>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356</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65" t="s">
        <v>2521</v>
      </c>
      <c r="D192" s="255"/>
      <c r="E192" s="256">
        <v>1.6</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356</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65" t="s">
        <v>2522</v>
      </c>
      <c r="D193" s="255"/>
      <c r="E193" s="256">
        <v>2</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356</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5" t="s">
        <v>2523</v>
      </c>
      <c r="D194" s="255"/>
      <c r="E194" s="256">
        <v>4.8</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356</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65" t="s">
        <v>2524</v>
      </c>
      <c r="D195" s="255"/>
      <c r="E195" s="256">
        <v>1.5</v>
      </c>
      <c r="F195" s="220"/>
      <c r="G195" s="220"/>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356</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65" t="s">
        <v>2525</v>
      </c>
      <c r="D196" s="255"/>
      <c r="E196" s="256">
        <v>1.5</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356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5" t="s">
        <v>2526</v>
      </c>
      <c r="D197" s="255"/>
      <c r="E197" s="256">
        <v>2.1</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356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5" t="s">
        <v>2527</v>
      </c>
      <c r="D198" s="255"/>
      <c r="E198" s="256">
        <v>1.5</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356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65" t="s">
        <v>2528</v>
      </c>
      <c r="D199" s="255"/>
      <c r="E199" s="256">
        <v>7.3</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356</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65" t="s">
        <v>2529</v>
      </c>
      <c r="D200" s="255"/>
      <c r="E200" s="256">
        <v>0.5</v>
      </c>
      <c r="F200" s="220"/>
      <c r="G200" s="220"/>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356</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65" t="s">
        <v>2530</v>
      </c>
      <c r="D201" s="255"/>
      <c r="E201" s="256">
        <v>1.6</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356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65" t="s">
        <v>2531</v>
      </c>
      <c r="D202" s="255"/>
      <c r="E202" s="256">
        <v>7</v>
      </c>
      <c r="F202" s="220"/>
      <c r="G202" s="220"/>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356</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65" t="s">
        <v>2532</v>
      </c>
      <c r="D203" s="255"/>
      <c r="E203" s="256">
        <v>3.1</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356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5" t="s">
        <v>2533</v>
      </c>
      <c r="D204" s="255"/>
      <c r="E204" s="256">
        <v>1.6</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356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65" t="s">
        <v>2534</v>
      </c>
      <c r="D205" s="255"/>
      <c r="E205" s="256">
        <v>76.8</v>
      </c>
      <c r="F205" s="220"/>
      <c r="G205" s="220"/>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356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65" t="s">
        <v>2535</v>
      </c>
      <c r="D206" s="255"/>
      <c r="E206" s="256">
        <v>54.6</v>
      </c>
      <c r="F206" s="220"/>
      <c r="G206" s="220"/>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356</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65" t="s">
        <v>2536</v>
      </c>
      <c r="D207" s="255"/>
      <c r="E207" s="256">
        <v>1.5</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356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65" t="s">
        <v>2537</v>
      </c>
      <c r="D208" s="255"/>
      <c r="E208" s="256">
        <v>40.4</v>
      </c>
      <c r="F208" s="220"/>
      <c r="G208" s="220"/>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356</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65" t="s">
        <v>2538</v>
      </c>
      <c r="D209" s="255"/>
      <c r="E209" s="256">
        <v>40.4</v>
      </c>
      <c r="F209" s="220"/>
      <c r="G209" s="220"/>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356</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65" t="s">
        <v>2539</v>
      </c>
      <c r="D210" s="255"/>
      <c r="E210" s="256">
        <v>3.1</v>
      </c>
      <c r="F210" s="220"/>
      <c r="G210" s="220"/>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356</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65" t="s">
        <v>2540</v>
      </c>
      <c r="D211" s="255"/>
      <c r="E211" s="256">
        <v>3.8</v>
      </c>
      <c r="F211" s="220"/>
      <c r="G211" s="220"/>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356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65" t="s">
        <v>2541</v>
      </c>
      <c r="D212" s="255"/>
      <c r="E212" s="256">
        <v>1.3</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356</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
      <c r="A213" s="217"/>
      <c r="B213" s="218"/>
      <c r="C213" s="265" t="s">
        <v>2542</v>
      </c>
      <c r="D213" s="255"/>
      <c r="E213" s="256">
        <v>7</v>
      </c>
      <c r="F213" s="220"/>
      <c r="G213" s="220"/>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356</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
      <c r="A214" s="217"/>
      <c r="B214" s="218"/>
      <c r="C214" s="265" t="s">
        <v>2543</v>
      </c>
      <c r="D214" s="255"/>
      <c r="E214" s="256">
        <v>1.3</v>
      </c>
      <c r="F214" s="220"/>
      <c r="G214" s="220"/>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356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65" t="s">
        <v>2544</v>
      </c>
      <c r="D215" s="255"/>
      <c r="E215" s="256">
        <v>2.7</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356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65" t="s">
        <v>2545</v>
      </c>
      <c r="D216" s="255"/>
      <c r="E216" s="256">
        <v>2.7</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356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65" t="s">
        <v>2546</v>
      </c>
      <c r="D217" s="255"/>
      <c r="E217" s="256">
        <v>57.3</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356</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1" x14ac:dyDescent="0.2">
      <c r="A218" s="232">
        <v>29</v>
      </c>
      <c r="B218" s="233" t="s">
        <v>2547</v>
      </c>
      <c r="C218" s="250" t="s">
        <v>2548</v>
      </c>
      <c r="D218" s="234" t="s">
        <v>2549</v>
      </c>
      <c r="E218" s="235">
        <v>4</v>
      </c>
      <c r="F218" s="236"/>
      <c r="G218" s="237">
        <f>ROUND(E218*F218,2)</f>
        <v>0</v>
      </c>
      <c r="H218" s="236"/>
      <c r="I218" s="237">
        <f>ROUND(E218*H218,2)</f>
        <v>0</v>
      </c>
      <c r="J218" s="236"/>
      <c r="K218" s="237">
        <f>ROUND(E218*J218,2)</f>
        <v>0</v>
      </c>
      <c r="L218" s="237">
        <v>21</v>
      </c>
      <c r="M218" s="237">
        <f>G218*(1+L218/100)</f>
        <v>0</v>
      </c>
      <c r="N218" s="235">
        <v>1.2999999999999999E-4</v>
      </c>
      <c r="O218" s="235">
        <f>ROUND(E218*N218,2)</f>
        <v>0</v>
      </c>
      <c r="P218" s="235">
        <v>0</v>
      </c>
      <c r="Q218" s="235">
        <f>ROUND(E218*P218,2)</f>
        <v>0</v>
      </c>
      <c r="R218" s="237" t="s">
        <v>2220</v>
      </c>
      <c r="S218" s="237" t="s">
        <v>302</v>
      </c>
      <c r="T218" s="238" t="s">
        <v>354</v>
      </c>
      <c r="U218" s="220">
        <v>6.2</v>
      </c>
      <c r="V218" s="220">
        <f>ROUND(E218*U218,2)</f>
        <v>24.8</v>
      </c>
      <c r="W218" s="220"/>
      <c r="X218" s="220" t="s">
        <v>314</v>
      </c>
      <c r="Y218" s="220" t="s">
        <v>305</v>
      </c>
      <c r="Z218" s="210"/>
      <c r="AA218" s="210"/>
      <c r="AB218" s="210"/>
      <c r="AC218" s="210"/>
      <c r="AD218" s="210"/>
      <c r="AE218" s="210"/>
      <c r="AF218" s="210"/>
      <c r="AG218" s="210" t="s">
        <v>315</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66" t="s">
        <v>2511</v>
      </c>
      <c r="D219" s="263"/>
      <c r="E219" s="263"/>
      <c r="F219" s="263"/>
      <c r="G219" s="263"/>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374</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
      <c r="A220" s="217"/>
      <c r="B220" s="218"/>
      <c r="C220" s="270" t="s">
        <v>2550</v>
      </c>
      <c r="D220" s="264"/>
      <c r="E220" s="264"/>
      <c r="F220" s="264"/>
      <c r="G220" s="264"/>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317</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ht="33.75" outlineLevel="1" x14ac:dyDescent="0.2">
      <c r="A221" s="232">
        <v>30</v>
      </c>
      <c r="B221" s="233" t="s">
        <v>2551</v>
      </c>
      <c r="C221" s="250" t="s">
        <v>2552</v>
      </c>
      <c r="D221" s="234" t="s">
        <v>320</v>
      </c>
      <c r="E221" s="235">
        <v>6</v>
      </c>
      <c r="F221" s="236"/>
      <c r="G221" s="237">
        <f>ROUND(E221*F221,2)</f>
        <v>0</v>
      </c>
      <c r="H221" s="236"/>
      <c r="I221" s="237">
        <f>ROUND(E221*H221,2)</f>
        <v>0</v>
      </c>
      <c r="J221" s="236"/>
      <c r="K221" s="237">
        <f>ROUND(E221*J221,2)</f>
        <v>0</v>
      </c>
      <c r="L221" s="237">
        <v>21</v>
      </c>
      <c r="M221" s="237">
        <f>G221*(1+L221/100)</f>
        <v>0</v>
      </c>
      <c r="N221" s="235">
        <v>7.5000000000000002E-4</v>
      </c>
      <c r="O221" s="235">
        <f>ROUND(E221*N221,2)</f>
        <v>0</v>
      </c>
      <c r="P221" s="235">
        <v>0</v>
      </c>
      <c r="Q221" s="235">
        <f>ROUND(E221*P221,2)</f>
        <v>0</v>
      </c>
      <c r="R221" s="237" t="s">
        <v>652</v>
      </c>
      <c r="S221" s="237" t="s">
        <v>302</v>
      </c>
      <c r="T221" s="238" t="s">
        <v>354</v>
      </c>
      <c r="U221" s="220">
        <v>0</v>
      </c>
      <c r="V221" s="220">
        <f>ROUND(E221*U221,2)</f>
        <v>0</v>
      </c>
      <c r="W221" s="220"/>
      <c r="X221" s="220" t="s">
        <v>653</v>
      </c>
      <c r="Y221" s="220" t="s">
        <v>305</v>
      </c>
      <c r="Z221" s="210"/>
      <c r="AA221" s="210"/>
      <c r="AB221" s="210"/>
      <c r="AC221" s="210"/>
      <c r="AD221" s="210"/>
      <c r="AE221" s="210"/>
      <c r="AF221" s="210"/>
      <c r="AG221" s="210" t="s">
        <v>654</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
      <c r="A222" s="217"/>
      <c r="B222" s="218"/>
      <c r="C222" s="265" t="s">
        <v>2553</v>
      </c>
      <c r="D222" s="255"/>
      <c r="E222" s="256">
        <v>6</v>
      </c>
      <c r="F222" s="220"/>
      <c r="G222" s="220"/>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356</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33.75" outlineLevel="1" x14ac:dyDescent="0.2">
      <c r="A223" s="232">
        <v>31</v>
      </c>
      <c r="B223" s="233" t="s">
        <v>2554</v>
      </c>
      <c r="C223" s="250" t="s">
        <v>2552</v>
      </c>
      <c r="D223" s="234" t="s">
        <v>320</v>
      </c>
      <c r="E223" s="235">
        <v>5</v>
      </c>
      <c r="F223" s="236"/>
      <c r="G223" s="237">
        <f>ROUND(E223*F223,2)</f>
        <v>0</v>
      </c>
      <c r="H223" s="236"/>
      <c r="I223" s="237">
        <f>ROUND(E223*H223,2)</f>
        <v>0</v>
      </c>
      <c r="J223" s="236"/>
      <c r="K223" s="237">
        <f>ROUND(E223*J223,2)</f>
        <v>0</v>
      </c>
      <c r="L223" s="237">
        <v>21</v>
      </c>
      <c r="M223" s="237">
        <f>G223*(1+L223/100)</f>
        <v>0</v>
      </c>
      <c r="N223" s="235">
        <v>1.5E-3</v>
      </c>
      <c r="O223" s="235">
        <f>ROUND(E223*N223,2)</f>
        <v>0.01</v>
      </c>
      <c r="P223" s="235">
        <v>0</v>
      </c>
      <c r="Q223" s="235">
        <f>ROUND(E223*P223,2)</f>
        <v>0</v>
      </c>
      <c r="R223" s="237" t="s">
        <v>652</v>
      </c>
      <c r="S223" s="237" t="s">
        <v>302</v>
      </c>
      <c r="T223" s="238" t="s">
        <v>354</v>
      </c>
      <c r="U223" s="220">
        <v>0</v>
      </c>
      <c r="V223" s="220">
        <f>ROUND(E223*U223,2)</f>
        <v>0</v>
      </c>
      <c r="W223" s="220"/>
      <c r="X223" s="220" t="s">
        <v>653</v>
      </c>
      <c r="Y223" s="220" t="s">
        <v>305</v>
      </c>
      <c r="Z223" s="210"/>
      <c r="AA223" s="210"/>
      <c r="AB223" s="210"/>
      <c r="AC223" s="210"/>
      <c r="AD223" s="210"/>
      <c r="AE223" s="210"/>
      <c r="AF223" s="210"/>
      <c r="AG223" s="210" t="s">
        <v>654</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65" t="s">
        <v>2555</v>
      </c>
      <c r="D224" s="255"/>
      <c r="E224" s="256">
        <v>5</v>
      </c>
      <c r="F224" s="220"/>
      <c r="G224" s="220"/>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356</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ht="33.75" outlineLevel="1" x14ac:dyDescent="0.2">
      <c r="A225" s="232">
        <v>32</v>
      </c>
      <c r="B225" s="233" t="s">
        <v>2556</v>
      </c>
      <c r="C225" s="250" t="s">
        <v>2552</v>
      </c>
      <c r="D225" s="234" t="s">
        <v>320</v>
      </c>
      <c r="E225" s="235">
        <v>6</v>
      </c>
      <c r="F225" s="236"/>
      <c r="G225" s="237">
        <f>ROUND(E225*F225,2)</f>
        <v>0</v>
      </c>
      <c r="H225" s="236"/>
      <c r="I225" s="237">
        <f>ROUND(E225*H225,2)</f>
        <v>0</v>
      </c>
      <c r="J225" s="236"/>
      <c r="K225" s="237">
        <f>ROUND(E225*J225,2)</f>
        <v>0</v>
      </c>
      <c r="L225" s="237">
        <v>21</v>
      </c>
      <c r="M225" s="237">
        <f>G225*(1+L225/100)</f>
        <v>0</v>
      </c>
      <c r="N225" s="235">
        <v>3.0000000000000001E-3</v>
      </c>
      <c r="O225" s="235">
        <f>ROUND(E225*N225,2)</f>
        <v>0.02</v>
      </c>
      <c r="P225" s="235">
        <v>0</v>
      </c>
      <c r="Q225" s="235">
        <f>ROUND(E225*P225,2)</f>
        <v>0</v>
      </c>
      <c r="R225" s="237" t="s">
        <v>652</v>
      </c>
      <c r="S225" s="237" t="s">
        <v>302</v>
      </c>
      <c r="T225" s="238" t="s">
        <v>354</v>
      </c>
      <c r="U225" s="220">
        <v>0</v>
      </c>
      <c r="V225" s="220">
        <f>ROUND(E225*U225,2)</f>
        <v>0</v>
      </c>
      <c r="W225" s="220"/>
      <c r="X225" s="220" t="s">
        <v>653</v>
      </c>
      <c r="Y225" s="220" t="s">
        <v>305</v>
      </c>
      <c r="Z225" s="210"/>
      <c r="AA225" s="210"/>
      <c r="AB225" s="210"/>
      <c r="AC225" s="210"/>
      <c r="AD225" s="210"/>
      <c r="AE225" s="210"/>
      <c r="AF225" s="210"/>
      <c r="AG225" s="210" t="s">
        <v>654</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
      <c r="A226" s="217"/>
      <c r="B226" s="218"/>
      <c r="C226" s="265" t="s">
        <v>2553</v>
      </c>
      <c r="D226" s="255"/>
      <c r="E226" s="256">
        <v>6</v>
      </c>
      <c r="F226" s="220"/>
      <c r="G226" s="220"/>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356</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ht="33.75" outlineLevel="1" x14ac:dyDescent="0.2">
      <c r="A227" s="232">
        <v>33</v>
      </c>
      <c r="B227" s="233" t="s">
        <v>2557</v>
      </c>
      <c r="C227" s="250" t="s">
        <v>2552</v>
      </c>
      <c r="D227" s="234" t="s">
        <v>320</v>
      </c>
      <c r="E227" s="235">
        <v>3</v>
      </c>
      <c r="F227" s="236"/>
      <c r="G227" s="237">
        <f>ROUND(E227*F227,2)</f>
        <v>0</v>
      </c>
      <c r="H227" s="236"/>
      <c r="I227" s="237">
        <f>ROUND(E227*H227,2)</f>
        <v>0</v>
      </c>
      <c r="J227" s="236"/>
      <c r="K227" s="237">
        <f>ROUND(E227*J227,2)</f>
        <v>0</v>
      </c>
      <c r="L227" s="237">
        <v>21</v>
      </c>
      <c r="M227" s="237">
        <f>G227*(1+L227/100)</f>
        <v>0</v>
      </c>
      <c r="N227" s="235">
        <v>4.4999999999999997E-3</v>
      </c>
      <c r="O227" s="235">
        <f>ROUND(E227*N227,2)</f>
        <v>0.01</v>
      </c>
      <c r="P227" s="235">
        <v>0</v>
      </c>
      <c r="Q227" s="235">
        <f>ROUND(E227*P227,2)</f>
        <v>0</v>
      </c>
      <c r="R227" s="237" t="s">
        <v>652</v>
      </c>
      <c r="S227" s="237" t="s">
        <v>302</v>
      </c>
      <c r="T227" s="238" t="s">
        <v>354</v>
      </c>
      <c r="U227" s="220">
        <v>0</v>
      </c>
      <c r="V227" s="220">
        <f>ROUND(E227*U227,2)</f>
        <v>0</v>
      </c>
      <c r="W227" s="220"/>
      <c r="X227" s="220" t="s">
        <v>653</v>
      </c>
      <c r="Y227" s="220" t="s">
        <v>305</v>
      </c>
      <c r="Z227" s="210"/>
      <c r="AA227" s="210"/>
      <c r="AB227" s="210"/>
      <c r="AC227" s="210"/>
      <c r="AD227" s="210"/>
      <c r="AE227" s="210"/>
      <c r="AF227" s="210"/>
      <c r="AG227" s="210" t="s">
        <v>654</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
      <c r="A228" s="217"/>
      <c r="B228" s="218"/>
      <c r="C228" s="265" t="s">
        <v>2558</v>
      </c>
      <c r="D228" s="255"/>
      <c r="E228" s="256">
        <v>3</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356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33.75" outlineLevel="1" x14ac:dyDescent="0.2">
      <c r="A229" s="232">
        <v>34</v>
      </c>
      <c r="B229" s="233" t="s">
        <v>2559</v>
      </c>
      <c r="C229" s="250" t="s">
        <v>2552</v>
      </c>
      <c r="D229" s="234" t="s">
        <v>320</v>
      </c>
      <c r="E229" s="235">
        <v>3</v>
      </c>
      <c r="F229" s="236"/>
      <c r="G229" s="237">
        <f>ROUND(E229*F229,2)</f>
        <v>0</v>
      </c>
      <c r="H229" s="236"/>
      <c r="I229" s="237">
        <f>ROUND(E229*H229,2)</f>
        <v>0</v>
      </c>
      <c r="J229" s="236"/>
      <c r="K229" s="237">
        <f>ROUND(E229*J229,2)</f>
        <v>0</v>
      </c>
      <c r="L229" s="237">
        <v>21</v>
      </c>
      <c r="M229" s="237">
        <f>G229*(1+L229/100)</f>
        <v>0</v>
      </c>
      <c r="N229" s="235">
        <v>7.4999999999999997E-3</v>
      </c>
      <c r="O229" s="235">
        <f>ROUND(E229*N229,2)</f>
        <v>0.02</v>
      </c>
      <c r="P229" s="235">
        <v>0</v>
      </c>
      <c r="Q229" s="235">
        <f>ROUND(E229*P229,2)</f>
        <v>0</v>
      </c>
      <c r="R229" s="237" t="s">
        <v>652</v>
      </c>
      <c r="S229" s="237" t="s">
        <v>302</v>
      </c>
      <c r="T229" s="238" t="s">
        <v>354</v>
      </c>
      <c r="U229" s="220">
        <v>0</v>
      </c>
      <c r="V229" s="220">
        <f>ROUND(E229*U229,2)</f>
        <v>0</v>
      </c>
      <c r="W229" s="220"/>
      <c r="X229" s="220" t="s">
        <v>653</v>
      </c>
      <c r="Y229" s="220" t="s">
        <v>305</v>
      </c>
      <c r="Z229" s="210"/>
      <c r="AA229" s="210"/>
      <c r="AB229" s="210"/>
      <c r="AC229" s="210"/>
      <c r="AD229" s="210"/>
      <c r="AE229" s="210"/>
      <c r="AF229" s="210"/>
      <c r="AG229" s="210" t="s">
        <v>654</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65" t="s">
        <v>2558</v>
      </c>
      <c r="D230" s="255"/>
      <c r="E230" s="256">
        <v>3</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356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33.75" outlineLevel="1" x14ac:dyDescent="0.2">
      <c r="A231" s="232">
        <v>35</v>
      </c>
      <c r="B231" s="233" t="s">
        <v>2560</v>
      </c>
      <c r="C231" s="250" t="s">
        <v>2561</v>
      </c>
      <c r="D231" s="234" t="s">
        <v>320</v>
      </c>
      <c r="E231" s="235">
        <v>2</v>
      </c>
      <c r="F231" s="236"/>
      <c r="G231" s="237">
        <f>ROUND(E231*F231,2)</f>
        <v>0</v>
      </c>
      <c r="H231" s="236"/>
      <c r="I231" s="237">
        <f>ROUND(E231*H231,2)</f>
        <v>0</v>
      </c>
      <c r="J231" s="236"/>
      <c r="K231" s="237">
        <f>ROUND(E231*J231,2)</f>
        <v>0</v>
      </c>
      <c r="L231" s="237">
        <v>21</v>
      </c>
      <c r="M231" s="237">
        <f>G231*(1+L231/100)</f>
        <v>0</v>
      </c>
      <c r="N231" s="235">
        <v>8.4999999999999995E-4</v>
      </c>
      <c r="O231" s="235">
        <f>ROUND(E231*N231,2)</f>
        <v>0</v>
      </c>
      <c r="P231" s="235">
        <v>0</v>
      </c>
      <c r="Q231" s="235">
        <f>ROUND(E231*P231,2)</f>
        <v>0</v>
      </c>
      <c r="R231" s="237" t="s">
        <v>652</v>
      </c>
      <c r="S231" s="237" t="s">
        <v>302</v>
      </c>
      <c r="T231" s="238" t="s">
        <v>354</v>
      </c>
      <c r="U231" s="220">
        <v>0</v>
      </c>
      <c r="V231" s="220">
        <f>ROUND(E231*U231,2)</f>
        <v>0</v>
      </c>
      <c r="W231" s="220"/>
      <c r="X231" s="220" t="s">
        <v>653</v>
      </c>
      <c r="Y231" s="220" t="s">
        <v>305</v>
      </c>
      <c r="Z231" s="210"/>
      <c r="AA231" s="210"/>
      <c r="AB231" s="210"/>
      <c r="AC231" s="210"/>
      <c r="AD231" s="210"/>
      <c r="AE231" s="210"/>
      <c r="AF231" s="210"/>
      <c r="AG231" s="210" t="s">
        <v>654</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
      <c r="A232" s="217"/>
      <c r="B232" s="218"/>
      <c r="C232" s="265" t="s">
        <v>2562</v>
      </c>
      <c r="D232" s="255"/>
      <c r="E232" s="256">
        <v>2</v>
      </c>
      <c r="F232" s="220"/>
      <c r="G232" s="220"/>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356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ht="33.75" outlineLevel="1" x14ac:dyDescent="0.2">
      <c r="A233" s="232">
        <v>36</v>
      </c>
      <c r="B233" s="233" t="s">
        <v>2253</v>
      </c>
      <c r="C233" s="250" t="s">
        <v>2561</v>
      </c>
      <c r="D233" s="234" t="s">
        <v>320</v>
      </c>
      <c r="E233" s="235">
        <v>4</v>
      </c>
      <c r="F233" s="236"/>
      <c r="G233" s="237">
        <f>ROUND(E233*F233,2)</f>
        <v>0</v>
      </c>
      <c r="H233" s="236"/>
      <c r="I233" s="237">
        <f>ROUND(E233*H233,2)</f>
        <v>0</v>
      </c>
      <c r="J233" s="236"/>
      <c r="K233" s="237">
        <f>ROUND(E233*J233,2)</f>
        <v>0</v>
      </c>
      <c r="L233" s="237">
        <v>21</v>
      </c>
      <c r="M233" s="237">
        <f>G233*(1+L233/100)</f>
        <v>0</v>
      </c>
      <c r="N233" s="235">
        <v>1.6999999999999999E-3</v>
      </c>
      <c r="O233" s="235">
        <f>ROUND(E233*N233,2)</f>
        <v>0.01</v>
      </c>
      <c r="P233" s="235">
        <v>0</v>
      </c>
      <c r="Q233" s="235">
        <f>ROUND(E233*P233,2)</f>
        <v>0</v>
      </c>
      <c r="R233" s="237" t="s">
        <v>652</v>
      </c>
      <c r="S233" s="237" t="s">
        <v>302</v>
      </c>
      <c r="T233" s="238" t="s">
        <v>354</v>
      </c>
      <c r="U233" s="220">
        <v>0</v>
      </c>
      <c r="V233" s="220">
        <f>ROUND(E233*U233,2)</f>
        <v>0</v>
      </c>
      <c r="W233" s="220"/>
      <c r="X233" s="220" t="s">
        <v>653</v>
      </c>
      <c r="Y233" s="220" t="s">
        <v>305</v>
      </c>
      <c r="Z233" s="210"/>
      <c r="AA233" s="210"/>
      <c r="AB233" s="210"/>
      <c r="AC233" s="210"/>
      <c r="AD233" s="210"/>
      <c r="AE233" s="210"/>
      <c r="AF233" s="210"/>
      <c r="AG233" s="210" t="s">
        <v>654</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2" x14ac:dyDescent="0.2">
      <c r="A234" s="217"/>
      <c r="B234" s="218"/>
      <c r="C234" s="265" t="s">
        <v>2563</v>
      </c>
      <c r="D234" s="255"/>
      <c r="E234" s="256">
        <v>4</v>
      </c>
      <c r="F234" s="220"/>
      <c r="G234" s="220"/>
      <c r="H234" s="220"/>
      <c r="I234" s="220"/>
      <c r="J234" s="220"/>
      <c r="K234" s="220"/>
      <c r="L234" s="220"/>
      <c r="M234" s="220"/>
      <c r="N234" s="219"/>
      <c r="O234" s="219"/>
      <c r="P234" s="219"/>
      <c r="Q234" s="219"/>
      <c r="R234" s="220"/>
      <c r="S234" s="220"/>
      <c r="T234" s="220"/>
      <c r="U234" s="220"/>
      <c r="V234" s="220"/>
      <c r="W234" s="220"/>
      <c r="X234" s="220"/>
      <c r="Y234" s="220"/>
      <c r="Z234" s="210"/>
      <c r="AA234" s="210"/>
      <c r="AB234" s="210"/>
      <c r="AC234" s="210"/>
      <c r="AD234" s="210"/>
      <c r="AE234" s="210"/>
      <c r="AF234" s="210"/>
      <c r="AG234" s="210" t="s">
        <v>356</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ht="33.75" outlineLevel="1" x14ac:dyDescent="0.2">
      <c r="A235" s="232">
        <v>37</v>
      </c>
      <c r="B235" s="233" t="s">
        <v>2564</v>
      </c>
      <c r="C235" s="250" t="s">
        <v>2561</v>
      </c>
      <c r="D235" s="234" t="s">
        <v>320</v>
      </c>
      <c r="E235" s="235">
        <v>11</v>
      </c>
      <c r="F235" s="236"/>
      <c r="G235" s="237">
        <f>ROUND(E235*F235,2)</f>
        <v>0</v>
      </c>
      <c r="H235" s="236"/>
      <c r="I235" s="237">
        <f>ROUND(E235*H235,2)</f>
        <v>0</v>
      </c>
      <c r="J235" s="236"/>
      <c r="K235" s="237">
        <f>ROUND(E235*J235,2)</f>
        <v>0</v>
      </c>
      <c r="L235" s="237">
        <v>21</v>
      </c>
      <c r="M235" s="237">
        <f>G235*(1+L235/100)</f>
        <v>0</v>
      </c>
      <c r="N235" s="235">
        <v>3.3999999999999998E-3</v>
      </c>
      <c r="O235" s="235">
        <f>ROUND(E235*N235,2)</f>
        <v>0.04</v>
      </c>
      <c r="P235" s="235">
        <v>0</v>
      </c>
      <c r="Q235" s="235">
        <f>ROUND(E235*P235,2)</f>
        <v>0</v>
      </c>
      <c r="R235" s="237" t="s">
        <v>652</v>
      </c>
      <c r="S235" s="237" t="s">
        <v>302</v>
      </c>
      <c r="T235" s="238" t="s">
        <v>354</v>
      </c>
      <c r="U235" s="220">
        <v>0</v>
      </c>
      <c r="V235" s="220">
        <f>ROUND(E235*U235,2)</f>
        <v>0</v>
      </c>
      <c r="W235" s="220"/>
      <c r="X235" s="220" t="s">
        <v>653</v>
      </c>
      <c r="Y235" s="220" t="s">
        <v>305</v>
      </c>
      <c r="Z235" s="210"/>
      <c r="AA235" s="210"/>
      <c r="AB235" s="210"/>
      <c r="AC235" s="210"/>
      <c r="AD235" s="210"/>
      <c r="AE235" s="210"/>
      <c r="AF235" s="210"/>
      <c r="AG235" s="210" t="s">
        <v>654</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
      <c r="A236" s="217"/>
      <c r="B236" s="218"/>
      <c r="C236" s="265" t="s">
        <v>2565</v>
      </c>
      <c r="D236" s="255"/>
      <c r="E236" s="256">
        <v>11</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356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ht="33.75" outlineLevel="1" x14ac:dyDescent="0.2">
      <c r="A237" s="232">
        <v>38</v>
      </c>
      <c r="B237" s="233" t="s">
        <v>2256</v>
      </c>
      <c r="C237" s="250" t="s">
        <v>2561</v>
      </c>
      <c r="D237" s="234" t="s">
        <v>320</v>
      </c>
      <c r="E237" s="235">
        <v>3</v>
      </c>
      <c r="F237" s="236"/>
      <c r="G237" s="237">
        <f>ROUND(E237*F237,2)</f>
        <v>0</v>
      </c>
      <c r="H237" s="236"/>
      <c r="I237" s="237">
        <f>ROUND(E237*H237,2)</f>
        <v>0</v>
      </c>
      <c r="J237" s="236"/>
      <c r="K237" s="237">
        <f>ROUND(E237*J237,2)</f>
        <v>0</v>
      </c>
      <c r="L237" s="237">
        <v>21</v>
      </c>
      <c r="M237" s="237">
        <f>G237*(1+L237/100)</f>
        <v>0</v>
      </c>
      <c r="N237" s="235">
        <v>5.1000000000000004E-3</v>
      </c>
      <c r="O237" s="235">
        <f>ROUND(E237*N237,2)</f>
        <v>0.02</v>
      </c>
      <c r="P237" s="235">
        <v>0</v>
      </c>
      <c r="Q237" s="235">
        <f>ROUND(E237*P237,2)</f>
        <v>0</v>
      </c>
      <c r="R237" s="237" t="s">
        <v>652</v>
      </c>
      <c r="S237" s="237" t="s">
        <v>302</v>
      </c>
      <c r="T237" s="238" t="s">
        <v>354</v>
      </c>
      <c r="U237" s="220">
        <v>0</v>
      </c>
      <c r="V237" s="220">
        <f>ROUND(E237*U237,2)</f>
        <v>0</v>
      </c>
      <c r="W237" s="220"/>
      <c r="X237" s="220" t="s">
        <v>653</v>
      </c>
      <c r="Y237" s="220" t="s">
        <v>305</v>
      </c>
      <c r="Z237" s="210"/>
      <c r="AA237" s="210"/>
      <c r="AB237" s="210"/>
      <c r="AC237" s="210"/>
      <c r="AD237" s="210"/>
      <c r="AE237" s="210"/>
      <c r="AF237" s="210"/>
      <c r="AG237" s="210" t="s">
        <v>654</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
      <c r="A238" s="217"/>
      <c r="B238" s="218"/>
      <c r="C238" s="265" t="s">
        <v>2558</v>
      </c>
      <c r="D238" s="255"/>
      <c r="E238" s="256">
        <v>3</v>
      </c>
      <c r="F238" s="220"/>
      <c r="G238" s="220"/>
      <c r="H238" s="220"/>
      <c r="I238" s="220"/>
      <c r="J238" s="220"/>
      <c r="K238" s="220"/>
      <c r="L238" s="220"/>
      <c r="M238" s="220"/>
      <c r="N238" s="219"/>
      <c r="O238" s="219"/>
      <c r="P238" s="219"/>
      <c r="Q238" s="219"/>
      <c r="R238" s="220"/>
      <c r="S238" s="220"/>
      <c r="T238" s="220"/>
      <c r="U238" s="220"/>
      <c r="V238" s="220"/>
      <c r="W238" s="220"/>
      <c r="X238" s="220"/>
      <c r="Y238" s="220"/>
      <c r="Z238" s="210"/>
      <c r="AA238" s="210"/>
      <c r="AB238" s="210"/>
      <c r="AC238" s="210"/>
      <c r="AD238" s="210"/>
      <c r="AE238" s="210"/>
      <c r="AF238" s="210"/>
      <c r="AG238" s="210" t="s">
        <v>356</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33.75" outlineLevel="1" x14ac:dyDescent="0.2">
      <c r="A239" s="232">
        <v>39</v>
      </c>
      <c r="B239" s="233" t="s">
        <v>2258</v>
      </c>
      <c r="C239" s="250" t="s">
        <v>2561</v>
      </c>
      <c r="D239" s="234" t="s">
        <v>320</v>
      </c>
      <c r="E239" s="235">
        <v>1</v>
      </c>
      <c r="F239" s="236"/>
      <c r="G239" s="237">
        <f>ROUND(E239*F239,2)</f>
        <v>0</v>
      </c>
      <c r="H239" s="236"/>
      <c r="I239" s="237">
        <f>ROUND(E239*H239,2)</f>
        <v>0</v>
      </c>
      <c r="J239" s="236"/>
      <c r="K239" s="237">
        <f>ROUND(E239*J239,2)</f>
        <v>0</v>
      </c>
      <c r="L239" s="237">
        <v>21</v>
      </c>
      <c r="M239" s="237">
        <f>G239*(1+L239/100)</f>
        <v>0</v>
      </c>
      <c r="N239" s="235">
        <v>8.5000000000000006E-3</v>
      </c>
      <c r="O239" s="235">
        <f>ROUND(E239*N239,2)</f>
        <v>0.01</v>
      </c>
      <c r="P239" s="235">
        <v>0</v>
      </c>
      <c r="Q239" s="235">
        <f>ROUND(E239*P239,2)</f>
        <v>0</v>
      </c>
      <c r="R239" s="237" t="s">
        <v>652</v>
      </c>
      <c r="S239" s="237" t="s">
        <v>302</v>
      </c>
      <c r="T239" s="238" t="s">
        <v>354</v>
      </c>
      <c r="U239" s="220">
        <v>0</v>
      </c>
      <c r="V239" s="220">
        <f>ROUND(E239*U239,2)</f>
        <v>0</v>
      </c>
      <c r="W239" s="220"/>
      <c r="X239" s="220" t="s">
        <v>653</v>
      </c>
      <c r="Y239" s="220" t="s">
        <v>305</v>
      </c>
      <c r="Z239" s="210"/>
      <c r="AA239" s="210"/>
      <c r="AB239" s="210"/>
      <c r="AC239" s="210"/>
      <c r="AD239" s="210"/>
      <c r="AE239" s="210"/>
      <c r="AF239" s="210"/>
      <c r="AG239" s="210" t="s">
        <v>654</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2" x14ac:dyDescent="0.2">
      <c r="A240" s="217"/>
      <c r="B240" s="218"/>
      <c r="C240" s="265" t="s">
        <v>2566</v>
      </c>
      <c r="D240" s="255"/>
      <c r="E240" s="256">
        <v>1</v>
      </c>
      <c r="F240" s="220"/>
      <c r="G240" s="220"/>
      <c r="H240" s="220"/>
      <c r="I240" s="220"/>
      <c r="J240" s="220"/>
      <c r="K240" s="220"/>
      <c r="L240" s="220"/>
      <c r="M240" s="220"/>
      <c r="N240" s="219"/>
      <c r="O240" s="219"/>
      <c r="P240" s="219"/>
      <c r="Q240" s="219"/>
      <c r="R240" s="220"/>
      <c r="S240" s="220"/>
      <c r="T240" s="220"/>
      <c r="U240" s="220"/>
      <c r="V240" s="220"/>
      <c r="W240" s="220"/>
      <c r="X240" s="220"/>
      <c r="Y240" s="220"/>
      <c r="Z240" s="210"/>
      <c r="AA240" s="210"/>
      <c r="AB240" s="210"/>
      <c r="AC240" s="210"/>
      <c r="AD240" s="210"/>
      <c r="AE240" s="210"/>
      <c r="AF240" s="210"/>
      <c r="AG240" s="210" t="s">
        <v>356</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ht="33.75" outlineLevel="1" x14ac:dyDescent="0.2">
      <c r="A241" s="232">
        <v>40</v>
      </c>
      <c r="B241" s="233" t="s">
        <v>2567</v>
      </c>
      <c r="C241" s="250" t="s">
        <v>2568</v>
      </c>
      <c r="D241" s="234" t="s">
        <v>320</v>
      </c>
      <c r="E241" s="235">
        <v>5</v>
      </c>
      <c r="F241" s="236"/>
      <c r="G241" s="237">
        <f>ROUND(E241*F241,2)</f>
        <v>0</v>
      </c>
      <c r="H241" s="236"/>
      <c r="I241" s="237">
        <f>ROUND(E241*H241,2)</f>
        <v>0</v>
      </c>
      <c r="J241" s="236"/>
      <c r="K241" s="237">
        <f>ROUND(E241*J241,2)</f>
        <v>0</v>
      </c>
      <c r="L241" s="237">
        <v>21</v>
      </c>
      <c r="M241" s="237">
        <f>G241*(1+L241/100)</f>
        <v>0</v>
      </c>
      <c r="N241" s="235">
        <v>2.0500000000000002E-3</v>
      </c>
      <c r="O241" s="235">
        <f>ROUND(E241*N241,2)</f>
        <v>0.01</v>
      </c>
      <c r="P241" s="235">
        <v>0</v>
      </c>
      <c r="Q241" s="235">
        <f>ROUND(E241*P241,2)</f>
        <v>0</v>
      </c>
      <c r="R241" s="237" t="s">
        <v>652</v>
      </c>
      <c r="S241" s="237" t="s">
        <v>302</v>
      </c>
      <c r="T241" s="238" t="s">
        <v>354</v>
      </c>
      <c r="U241" s="220">
        <v>0</v>
      </c>
      <c r="V241" s="220">
        <f>ROUND(E241*U241,2)</f>
        <v>0</v>
      </c>
      <c r="W241" s="220"/>
      <c r="X241" s="220" t="s">
        <v>653</v>
      </c>
      <c r="Y241" s="220" t="s">
        <v>305</v>
      </c>
      <c r="Z241" s="210"/>
      <c r="AA241" s="210"/>
      <c r="AB241" s="210"/>
      <c r="AC241" s="210"/>
      <c r="AD241" s="210"/>
      <c r="AE241" s="210"/>
      <c r="AF241" s="210"/>
      <c r="AG241" s="210" t="s">
        <v>654</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65" t="s">
        <v>2555</v>
      </c>
      <c r="D242" s="255"/>
      <c r="E242" s="256">
        <v>5</v>
      </c>
      <c r="F242" s="220"/>
      <c r="G242" s="220"/>
      <c r="H242" s="220"/>
      <c r="I242" s="220"/>
      <c r="J242" s="220"/>
      <c r="K242" s="220"/>
      <c r="L242" s="220"/>
      <c r="M242" s="220"/>
      <c r="N242" s="219"/>
      <c r="O242" s="219"/>
      <c r="P242" s="219"/>
      <c r="Q242" s="219"/>
      <c r="R242" s="220"/>
      <c r="S242" s="220"/>
      <c r="T242" s="220"/>
      <c r="U242" s="220"/>
      <c r="V242" s="220"/>
      <c r="W242" s="220"/>
      <c r="X242" s="220"/>
      <c r="Y242" s="220"/>
      <c r="Z242" s="210"/>
      <c r="AA242" s="210"/>
      <c r="AB242" s="210"/>
      <c r="AC242" s="210"/>
      <c r="AD242" s="210"/>
      <c r="AE242" s="210"/>
      <c r="AF242" s="210"/>
      <c r="AG242" s="210" t="s">
        <v>356</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ht="33.75" outlineLevel="1" x14ac:dyDescent="0.2">
      <c r="A243" s="232">
        <v>41</v>
      </c>
      <c r="B243" s="233" t="s">
        <v>2569</v>
      </c>
      <c r="C243" s="250" t="s">
        <v>2568</v>
      </c>
      <c r="D243" s="234" t="s">
        <v>320</v>
      </c>
      <c r="E243" s="235">
        <v>3</v>
      </c>
      <c r="F243" s="236"/>
      <c r="G243" s="237">
        <f>ROUND(E243*F243,2)</f>
        <v>0</v>
      </c>
      <c r="H243" s="236"/>
      <c r="I243" s="237">
        <f>ROUND(E243*H243,2)</f>
        <v>0</v>
      </c>
      <c r="J243" s="236"/>
      <c r="K243" s="237">
        <f>ROUND(E243*J243,2)</f>
        <v>0</v>
      </c>
      <c r="L243" s="237">
        <v>21</v>
      </c>
      <c r="M243" s="237">
        <f>G243*(1+L243/100)</f>
        <v>0</v>
      </c>
      <c r="N243" s="235">
        <v>4.1000000000000003E-3</v>
      </c>
      <c r="O243" s="235">
        <f>ROUND(E243*N243,2)</f>
        <v>0.01</v>
      </c>
      <c r="P243" s="235">
        <v>0</v>
      </c>
      <c r="Q243" s="235">
        <f>ROUND(E243*P243,2)</f>
        <v>0</v>
      </c>
      <c r="R243" s="237" t="s">
        <v>652</v>
      </c>
      <c r="S243" s="237" t="s">
        <v>302</v>
      </c>
      <c r="T243" s="238" t="s">
        <v>354</v>
      </c>
      <c r="U243" s="220">
        <v>0</v>
      </c>
      <c r="V243" s="220">
        <f>ROUND(E243*U243,2)</f>
        <v>0</v>
      </c>
      <c r="W243" s="220"/>
      <c r="X243" s="220" t="s">
        <v>653</v>
      </c>
      <c r="Y243" s="220" t="s">
        <v>305</v>
      </c>
      <c r="Z243" s="210"/>
      <c r="AA243" s="210"/>
      <c r="AB243" s="210"/>
      <c r="AC243" s="210"/>
      <c r="AD243" s="210"/>
      <c r="AE243" s="210"/>
      <c r="AF243" s="210"/>
      <c r="AG243" s="210" t="s">
        <v>654</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
      <c r="A244" s="217"/>
      <c r="B244" s="218"/>
      <c r="C244" s="265" t="s">
        <v>2558</v>
      </c>
      <c r="D244" s="255"/>
      <c r="E244" s="256">
        <v>3</v>
      </c>
      <c r="F244" s="220"/>
      <c r="G244" s="220"/>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356</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ht="33.75" outlineLevel="1" x14ac:dyDescent="0.2">
      <c r="A245" s="232">
        <v>42</v>
      </c>
      <c r="B245" s="233" t="s">
        <v>2570</v>
      </c>
      <c r="C245" s="250" t="s">
        <v>2568</v>
      </c>
      <c r="D245" s="234" t="s">
        <v>320</v>
      </c>
      <c r="E245" s="235">
        <v>27</v>
      </c>
      <c r="F245" s="236"/>
      <c r="G245" s="237">
        <f>ROUND(E245*F245,2)</f>
        <v>0</v>
      </c>
      <c r="H245" s="236"/>
      <c r="I245" s="237">
        <f>ROUND(E245*H245,2)</f>
        <v>0</v>
      </c>
      <c r="J245" s="236"/>
      <c r="K245" s="237">
        <f>ROUND(E245*J245,2)</f>
        <v>0</v>
      </c>
      <c r="L245" s="237">
        <v>21</v>
      </c>
      <c r="M245" s="237">
        <f>G245*(1+L245/100)</f>
        <v>0</v>
      </c>
      <c r="N245" s="235">
        <v>2.0500000000000001E-2</v>
      </c>
      <c r="O245" s="235">
        <f>ROUND(E245*N245,2)</f>
        <v>0.55000000000000004</v>
      </c>
      <c r="P245" s="235">
        <v>0</v>
      </c>
      <c r="Q245" s="235">
        <f>ROUND(E245*P245,2)</f>
        <v>0</v>
      </c>
      <c r="R245" s="237" t="s">
        <v>652</v>
      </c>
      <c r="S245" s="237" t="s">
        <v>302</v>
      </c>
      <c r="T245" s="238" t="s">
        <v>354</v>
      </c>
      <c r="U245" s="220">
        <v>0</v>
      </c>
      <c r="V245" s="220">
        <f>ROUND(E245*U245,2)</f>
        <v>0</v>
      </c>
      <c r="W245" s="220"/>
      <c r="X245" s="220" t="s">
        <v>653</v>
      </c>
      <c r="Y245" s="220" t="s">
        <v>305</v>
      </c>
      <c r="Z245" s="210"/>
      <c r="AA245" s="210"/>
      <c r="AB245" s="210"/>
      <c r="AC245" s="210"/>
      <c r="AD245" s="210"/>
      <c r="AE245" s="210"/>
      <c r="AF245" s="210"/>
      <c r="AG245" s="210" t="s">
        <v>654</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
      <c r="A246" s="217"/>
      <c r="B246" s="218"/>
      <c r="C246" s="265" t="s">
        <v>2571</v>
      </c>
      <c r="D246" s="255"/>
      <c r="E246" s="256">
        <v>27</v>
      </c>
      <c r="F246" s="220"/>
      <c r="G246" s="220"/>
      <c r="H246" s="220"/>
      <c r="I246" s="220"/>
      <c r="J246" s="220"/>
      <c r="K246" s="220"/>
      <c r="L246" s="220"/>
      <c r="M246" s="220"/>
      <c r="N246" s="219"/>
      <c r="O246" s="219"/>
      <c r="P246" s="219"/>
      <c r="Q246" s="219"/>
      <c r="R246" s="220"/>
      <c r="S246" s="220"/>
      <c r="T246" s="220"/>
      <c r="U246" s="220"/>
      <c r="V246" s="220"/>
      <c r="W246" s="220"/>
      <c r="X246" s="220"/>
      <c r="Y246" s="220"/>
      <c r="Z246" s="210"/>
      <c r="AA246" s="210"/>
      <c r="AB246" s="210"/>
      <c r="AC246" s="210"/>
      <c r="AD246" s="210"/>
      <c r="AE246" s="210"/>
      <c r="AF246" s="210"/>
      <c r="AG246" s="210" t="s">
        <v>356</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ht="33.75" outlineLevel="1" x14ac:dyDescent="0.2">
      <c r="A247" s="232">
        <v>43</v>
      </c>
      <c r="B247" s="233" t="s">
        <v>2572</v>
      </c>
      <c r="C247" s="250" t="s">
        <v>2573</v>
      </c>
      <c r="D247" s="234" t="s">
        <v>320</v>
      </c>
      <c r="E247" s="235">
        <v>8</v>
      </c>
      <c r="F247" s="236"/>
      <c r="G247" s="237">
        <f>ROUND(E247*F247,2)</f>
        <v>0</v>
      </c>
      <c r="H247" s="236"/>
      <c r="I247" s="237">
        <f>ROUND(E247*H247,2)</f>
        <v>0</v>
      </c>
      <c r="J247" s="236"/>
      <c r="K247" s="237">
        <f>ROUND(E247*J247,2)</f>
        <v>0</v>
      </c>
      <c r="L247" s="237">
        <v>21</v>
      </c>
      <c r="M247" s="237">
        <f>G247*(1+L247/100)</f>
        <v>0</v>
      </c>
      <c r="N247" s="235">
        <v>7.0000000000000001E-3</v>
      </c>
      <c r="O247" s="235">
        <f>ROUND(E247*N247,2)</f>
        <v>0.06</v>
      </c>
      <c r="P247" s="235">
        <v>0</v>
      </c>
      <c r="Q247" s="235">
        <f>ROUND(E247*P247,2)</f>
        <v>0</v>
      </c>
      <c r="R247" s="237" t="s">
        <v>652</v>
      </c>
      <c r="S247" s="237" t="s">
        <v>302</v>
      </c>
      <c r="T247" s="238" t="s">
        <v>354</v>
      </c>
      <c r="U247" s="220">
        <v>0</v>
      </c>
      <c r="V247" s="220">
        <f>ROUND(E247*U247,2)</f>
        <v>0</v>
      </c>
      <c r="W247" s="220"/>
      <c r="X247" s="220" t="s">
        <v>653</v>
      </c>
      <c r="Y247" s="220" t="s">
        <v>305</v>
      </c>
      <c r="Z247" s="210"/>
      <c r="AA247" s="210"/>
      <c r="AB247" s="210"/>
      <c r="AC247" s="210"/>
      <c r="AD247" s="210"/>
      <c r="AE247" s="210"/>
      <c r="AF247" s="210"/>
      <c r="AG247" s="210" t="s">
        <v>654</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65" t="s">
        <v>2574</v>
      </c>
      <c r="D248" s="255"/>
      <c r="E248" s="256">
        <v>8</v>
      </c>
      <c r="F248" s="220"/>
      <c r="G248" s="220"/>
      <c r="H248" s="220"/>
      <c r="I248" s="220"/>
      <c r="J248" s="220"/>
      <c r="K248" s="220"/>
      <c r="L248" s="220"/>
      <c r="M248" s="220"/>
      <c r="N248" s="219"/>
      <c r="O248" s="219"/>
      <c r="P248" s="219"/>
      <c r="Q248" s="219"/>
      <c r="R248" s="220"/>
      <c r="S248" s="220"/>
      <c r="T248" s="220"/>
      <c r="U248" s="220"/>
      <c r="V248" s="220"/>
      <c r="W248" s="220"/>
      <c r="X248" s="220"/>
      <c r="Y248" s="220"/>
      <c r="Z248" s="210"/>
      <c r="AA248" s="210"/>
      <c r="AB248" s="210"/>
      <c r="AC248" s="210"/>
      <c r="AD248" s="210"/>
      <c r="AE248" s="210"/>
      <c r="AF248" s="210"/>
      <c r="AG248" s="210" t="s">
        <v>356</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ht="33.75" outlineLevel="1" x14ac:dyDescent="0.2">
      <c r="A249" s="232">
        <v>44</v>
      </c>
      <c r="B249" s="233" t="s">
        <v>2575</v>
      </c>
      <c r="C249" s="250" t="s">
        <v>2573</v>
      </c>
      <c r="D249" s="234" t="s">
        <v>320</v>
      </c>
      <c r="E249" s="235">
        <v>6</v>
      </c>
      <c r="F249" s="236"/>
      <c r="G249" s="237">
        <f>ROUND(E249*F249,2)</f>
        <v>0</v>
      </c>
      <c r="H249" s="236"/>
      <c r="I249" s="237">
        <f>ROUND(E249*H249,2)</f>
        <v>0</v>
      </c>
      <c r="J249" s="236"/>
      <c r="K249" s="237">
        <f>ROUND(E249*J249,2)</f>
        <v>0</v>
      </c>
      <c r="L249" s="237">
        <v>21</v>
      </c>
      <c r="M249" s="237">
        <f>G249*(1+L249/100)</f>
        <v>0</v>
      </c>
      <c r="N249" s="235">
        <v>1.4E-2</v>
      </c>
      <c r="O249" s="235">
        <f>ROUND(E249*N249,2)</f>
        <v>0.08</v>
      </c>
      <c r="P249" s="235">
        <v>0</v>
      </c>
      <c r="Q249" s="235">
        <f>ROUND(E249*P249,2)</f>
        <v>0</v>
      </c>
      <c r="R249" s="237" t="s">
        <v>652</v>
      </c>
      <c r="S249" s="237" t="s">
        <v>302</v>
      </c>
      <c r="T249" s="238" t="s">
        <v>354</v>
      </c>
      <c r="U249" s="220">
        <v>0</v>
      </c>
      <c r="V249" s="220">
        <f>ROUND(E249*U249,2)</f>
        <v>0</v>
      </c>
      <c r="W249" s="220"/>
      <c r="X249" s="220" t="s">
        <v>653</v>
      </c>
      <c r="Y249" s="220" t="s">
        <v>305</v>
      </c>
      <c r="Z249" s="210"/>
      <c r="AA249" s="210"/>
      <c r="AB249" s="210"/>
      <c r="AC249" s="210"/>
      <c r="AD249" s="210"/>
      <c r="AE249" s="210"/>
      <c r="AF249" s="210"/>
      <c r="AG249" s="210" t="s">
        <v>654</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2" x14ac:dyDescent="0.2">
      <c r="A250" s="217"/>
      <c r="B250" s="218"/>
      <c r="C250" s="265" t="s">
        <v>2553</v>
      </c>
      <c r="D250" s="255"/>
      <c r="E250" s="256">
        <v>6</v>
      </c>
      <c r="F250" s="220"/>
      <c r="G250" s="220"/>
      <c r="H250" s="220"/>
      <c r="I250" s="220"/>
      <c r="J250" s="220"/>
      <c r="K250" s="220"/>
      <c r="L250" s="220"/>
      <c r="M250" s="220"/>
      <c r="N250" s="219"/>
      <c r="O250" s="219"/>
      <c r="P250" s="219"/>
      <c r="Q250" s="219"/>
      <c r="R250" s="220"/>
      <c r="S250" s="220"/>
      <c r="T250" s="220"/>
      <c r="U250" s="220"/>
      <c r="V250" s="220"/>
      <c r="W250" s="220"/>
      <c r="X250" s="220"/>
      <c r="Y250" s="220"/>
      <c r="Z250" s="210"/>
      <c r="AA250" s="210"/>
      <c r="AB250" s="210"/>
      <c r="AC250" s="210"/>
      <c r="AD250" s="210"/>
      <c r="AE250" s="210"/>
      <c r="AF250" s="210"/>
      <c r="AG250" s="210" t="s">
        <v>356</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ht="33.75" outlineLevel="1" x14ac:dyDescent="0.2">
      <c r="A251" s="232">
        <v>45</v>
      </c>
      <c r="B251" s="233" t="s">
        <v>2576</v>
      </c>
      <c r="C251" s="250" t="s">
        <v>2573</v>
      </c>
      <c r="D251" s="234" t="s">
        <v>320</v>
      </c>
      <c r="E251" s="235">
        <v>16</v>
      </c>
      <c r="F251" s="236"/>
      <c r="G251" s="237">
        <f>ROUND(E251*F251,2)</f>
        <v>0</v>
      </c>
      <c r="H251" s="236"/>
      <c r="I251" s="237">
        <f>ROUND(E251*H251,2)</f>
        <v>0</v>
      </c>
      <c r="J251" s="236"/>
      <c r="K251" s="237">
        <f>ROUND(E251*J251,2)</f>
        <v>0</v>
      </c>
      <c r="L251" s="237">
        <v>21</v>
      </c>
      <c r="M251" s="237">
        <f>G251*(1+L251/100)</f>
        <v>0</v>
      </c>
      <c r="N251" s="235">
        <v>3.5000000000000003E-2</v>
      </c>
      <c r="O251" s="235">
        <f>ROUND(E251*N251,2)</f>
        <v>0.56000000000000005</v>
      </c>
      <c r="P251" s="235">
        <v>0</v>
      </c>
      <c r="Q251" s="235">
        <f>ROUND(E251*P251,2)</f>
        <v>0</v>
      </c>
      <c r="R251" s="237" t="s">
        <v>652</v>
      </c>
      <c r="S251" s="237" t="s">
        <v>302</v>
      </c>
      <c r="T251" s="238" t="s">
        <v>354</v>
      </c>
      <c r="U251" s="220">
        <v>0</v>
      </c>
      <c r="V251" s="220">
        <f>ROUND(E251*U251,2)</f>
        <v>0</v>
      </c>
      <c r="W251" s="220"/>
      <c r="X251" s="220" t="s">
        <v>653</v>
      </c>
      <c r="Y251" s="220" t="s">
        <v>305</v>
      </c>
      <c r="Z251" s="210"/>
      <c r="AA251" s="210"/>
      <c r="AB251" s="210"/>
      <c r="AC251" s="210"/>
      <c r="AD251" s="210"/>
      <c r="AE251" s="210"/>
      <c r="AF251" s="210"/>
      <c r="AG251" s="210" t="s">
        <v>654</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2" x14ac:dyDescent="0.2">
      <c r="A252" s="217"/>
      <c r="B252" s="218"/>
      <c r="C252" s="265" t="s">
        <v>2577</v>
      </c>
      <c r="D252" s="255"/>
      <c r="E252" s="256">
        <v>16</v>
      </c>
      <c r="F252" s="220"/>
      <c r="G252" s="220"/>
      <c r="H252" s="220"/>
      <c r="I252" s="220"/>
      <c r="J252" s="220"/>
      <c r="K252" s="220"/>
      <c r="L252" s="220"/>
      <c r="M252" s="220"/>
      <c r="N252" s="219"/>
      <c r="O252" s="219"/>
      <c r="P252" s="219"/>
      <c r="Q252" s="219"/>
      <c r="R252" s="220"/>
      <c r="S252" s="220"/>
      <c r="T252" s="220"/>
      <c r="U252" s="220"/>
      <c r="V252" s="220"/>
      <c r="W252" s="220"/>
      <c r="X252" s="220"/>
      <c r="Y252" s="220"/>
      <c r="Z252" s="210"/>
      <c r="AA252" s="210"/>
      <c r="AB252" s="210"/>
      <c r="AC252" s="210"/>
      <c r="AD252" s="210"/>
      <c r="AE252" s="210"/>
      <c r="AF252" s="210"/>
      <c r="AG252" s="210" t="s">
        <v>356</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ht="22.5" outlineLevel="1" x14ac:dyDescent="0.2">
      <c r="A253" s="232">
        <v>46</v>
      </c>
      <c r="B253" s="233" t="s">
        <v>2578</v>
      </c>
      <c r="C253" s="250" t="s">
        <v>2579</v>
      </c>
      <c r="D253" s="234" t="s">
        <v>320</v>
      </c>
      <c r="E253" s="235">
        <v>7</v>
      </c>
      <c r="F253" s="236"/>
      <c r="G253" s="237">
        <f>ROUND(E253*F253,2)</f>
        <v>0</v>
      </c>
      <c r="H253" s="236"/>
      <c r="I253" s="237">
        <f>ROUND(E253*H253,2)</f>
        <v>0</v>
      </c>
      <c r="J253" s="236"/>
      <c r="K253" s="237">
        <f>ROUND(E253*J253,2)</f>
        <v>0</v>
      </c>
      <c r="L253" s="237">
        <v>21</v>
      </c>
      <c r="M253" s="237">
        <f>G253*(1+L253/100)</f>
        <v>0</v>
      </c>
      <c r="N253" s="235">
        <v>4.8000000000000001E-4</v>
      </c>
      <c r="O253" s="235">
        <f>ROUND(E253*N253,2)</f>
        <v>0</v>
      </c>
      <c r="P253" s="235">
        <v>0</v>
      </c>
      <c r="Q253" s="235">
        <f>ROUND(E253*P253,2)</f>
        <v>0</v>
      </c>
      <c r="R253" s="237" t="s">
        <v>652</v>
      </c>
      <c r="S253" s="237" t="s">
        <v>302</v>
      </c>
      <c r="T253" s="238" t="s">
        <v>354</v>
      </c>
      <c r="U253" s="220">
        <v>0</v>
      </c>
      <c r="V253" s="220">
        <f>ROUND(E253*U253,2)</f>
        <v>0</v>
      </c>
      <c r="W253" s="220"/>
      <c r="X253" s="220" t="s">
        <v>653</v>
      </c>
      <c r="Y253" s="220" t="s">
        <v>305</v>
      </c>
      <c r="Z253" s="210"/>
      <c r="AA253" s="210"/>
      <c r="AB253" s="210"/>
      <c r="AC253" s="210"/>
      <c r="AD253" s="210"/>
      <c r="AE253" s="210"/>
      <c r="AF253" s="210"/>
      <c r="AG253" s="210" t="s">
        <v>654</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2" x14ac:dyDescent="0.2">
      <c r="A254" s="217"/>
      <c r="B254" s="218"/>
      <c r="C254" s="265" t="s">
        <v>2501</v>
      </c>
      <c r="D254" s="255"/>
      <c r="E254" s="256">
        <v>7</v>
      </c>
      <c r="F254" s="220"/>
      <c r="G254" s="220"/>
      <c r="H254" s="220"/>
      <c r="I254" s="220"/>
      <c r="J254" s="220"/>
      <c r="K254" s="220"/>
      <c r="L254" s="220"/>
      <c r="M254" s="220"/>
      <c r="N254" s="219"/>
      <c r="O254" s="219"/>
      <c r="P254" s="219"/>
      <c r="Q254" s="219"/>
      <c r="R254" s="220"/>
      <c r="S254" s="220"/>
      <c r="T254" s="220"/>
      <c r="U254" s="220"/>
      <c r="V254" s="220"/>
      <c r="W254" s="220"/>
      <c r="X254" s="220"/>
      <c r="Y254" s="220"/>
      <c r="Z254" s="210"/>
      <c r="AA254" s="210"/>
      <c r="AB254" s="210"/>
      <c r="AC254" s="210"/>
      <c r="AD254" s="210"/>
      <c r="AE254" s="210"/>
      <c r="AF254" s="210"/>
      <c r="AG254" s="210" t="s">
        <v>356</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ht="22.5" outlineLevel="1" x14ac:dyDescent="0.2">
      <c r="A255" s="232">
        <v>47</v>
      </c>
      <c r="B255" s="233" t="s">
        <v>2580</v>
      </c>
      <c r="C255" s="250" t="s">
        <v>2579</v>
      </c>
      <c r="D255" s="234" t="s">
        <v>320</v>
      </c>
      <c r="E255" s="235">
        <v>5</v>
      </c>
      <c r="F255" s="236"/>
      <c r="G255" s="237">
        <f>ROUND(E255*F255,2)</f>
        <v>0</v>
      </c>
      <c r="H255" s="236"/>
      <c r="I255" s="237">
        <f>ROUND(E255*H255,2)</f>
        <v>0</v>
      </c>
      <c r="J255" s="236"/>
      <c r="K255" s="237">
        <f>ROUND(E255*J255,2)</f>
        <v>0</v>
      </c>
      <c r="L255" s="237">
        <v>21</v>
      </c>
      <c r="M255" s="237">
        <f>G255*(1+L255/100)</f>
        <v>0</v>
      </c>
      <c r="N255" s="235">
        <v>7.1000000000000002E-4</v>
      </c>
      <c r="O255" s="235">
        <f>ROUND(E255*N255,2)</f>
        <v>0</v>
      </c>
      <c r="P255" s="235">
        <v>0</v>
      </c>
      <c r="Q255" s="235">
        <f>ROUND(E255*P255,2)</f>
        <v>0</v>
      </c>
      <c r="R255" s="237" t="s">
        <v>652</v>
      </c>
      <c r="S255" s="237" t="s">
        <v>302</v>
      </c>
      <c r="T255" s="238" t="s">
        <v>354</v>
      </c>
      <c r="U255" s="220">
        <v>0</v>
      </c>
      <c r="V255" s="220">
        <f>ROUND(E255*U255,2)</f>
        <v>0</v>
      </c>
      <c r="W255" s="220"/>
      <c r="X255" s="220" t="s">
        <v>653</v>
      </c>
      <c r="Y255" s="220" t="s">
        <v>305</v>
      </c>
      <c r="Z255" s="210"/>
      <c r="AA255" s="210"/>
      <c r="AB255" s="210"/>
      <c r="AC255" s="210"/>
      <c r="AD255" s="210"/>
      <c r="AE255" s="210"/>
      <c r="AF255" s="210"/>
      <c r="AG255" s="210" t="s">
        <v>654</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2" x14ac:dyDescent="0.2">
      <c r="A256" s="217"/>
      <c r="B256" s="218"/>
      <c r="C256" s="265" t="s">
        <v>2555</v>
      </c>
      <c r="D256" s="255"/>
      <c r="E256" s="256">
        <v>5</v>
      </c>
      <c r="F256" s="220"/>
      <c r="G256" s="220"/>
      <c r="H256" s="220"/>
      <c r="I256" s="220"/>
      <c r="J256" s="220"/>
      <c r="K256" s="220"/>
      <c r="L256" s="220"/>
      <c r="M256" s="220"/>
      <c r="N256" s="219"/>
      <c r="O256" s="219"/>
      <c r="P256" s="219"/>
      <c r="Q256" s="219"/>
      <c r="R256" s="220"/>
      <c r="S256" s="220"/>
      <c r="T256" s="220"/>
      <c r="U256" s="220"/>
      <c r="V256" s="220"/>
      <c r="W256" s="220"/>
      <c r="X256" s="220"/>
      <c r="Y256" s="220"/>
      <c r="Z256" s="210"/>
      <c r="AA256" s="210"/>
      <c r="AB256" s="210"/>
      <c r="AC256" s="210"/>
      <c r="AD256" s="210"/>
      <c r="AE256" s="210"/>
      <c r="AF256" s="210"/>
      <c r="AG256" s="210" t="s">
        <v>356</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ht="22.5" outlineLevel="1" x14ac:dyDescent="0.2">
      <c r="A257" s="232">
        <v>48</v>
      </c>
      <c r="B257" s="233" t="s">
        <v>2581</v>
      </c>
      <c r="C257" s="250" t="s">
        <v>2582</v>
      </c>
      <c r="D257" s="234" t="s">
        <v>320</v>
      </c>
      <c r="E257" s="235">
        <v>12</v>
      </c>
      <c r="F257" s="236"/>
      <c r="G257" s="237">
        <f>ROUND(E257*F257,2)</f>
        <v>0</v>
      </c>
      <c r="H257" s="236"/>
      <c r="I257" s="237">
        <f>ROUND(E257*H257,2)</f>
        <v>0</v>
      </c>
      <c r="J257" s="236"/>
      <c r="K257" s="237">
        <f>ROUND(E257*J257,2)</f>
        <v>0</v>
      </c>
      <c r="L257" s="237">
        <v>21</v>
      </c>
      <c r="M257" s="237">
        <f>G257*(1+L257/100)</f>
        <v>0</v>
      </c>
      <c r="N257" s="235">
        <v>1.08E-3</v>
      </c>
      <c r="O257" s="235">
        <f>ROUND(E257*N257,2)</f>
        <v>0.01</v>
      </c>
      <c r="P257" s="235">
        <v>0</v>
      </c>
      <c r="Q257" s="235">
        <f>ROUND(E257*P257,2)</f>
        <v>0</v>
      </c>
      <c r="R257" s="237" t="s">
        <v>652</v>
      </c>
      <c r="S257" s="237" t="s">
        <v>302</v>
      </c>
      <c r="T257" s="238" t="s">
        <v>354</v>
      </c>
      <c r="U257" s="220">
        <v>0</v>
      </c>
      <c r="V257" s="220">
        <f>ROUND(E257*U257,2)</f>
        <v>0</v>
      </c>
      <c r="W257" s="220"/>
      <c r="X257" s="220" t="s">
        <v>653</v>
      </c>
      <c r="Y257" s="220" t="s">
        <v>305</v>
      </c>
      <c r="Z257" s="210"/>
      <c r="AA257" s="210"/>
      <c r="AB257" s="210"/>
      <c r="AC257" s="210"/>
      <c r="AD257" s="210"/>
      <c r="AE257" s="210"/>
      <c r="AF257" s="210"/>
      <c r="AG257" s="210" t="s">
        <v>654</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2" x14ac:dyDescent="0.2">
      <c r="A258" s="217"/>
      <c r="B258" s="218"/>
      <c r="C258" s="265" t="s">
        <v>2583</v>
      </c>
      <c r="D258" s="255"/>
      <c r="E258" s="256">
        <v>12</v>
      </c>
      <c r="F258" s="220"/>
      <c r="G258" s="220"/>
      <c r="H258" s="220"/>
      <c r="I258" s="220"/>
      <c r="J258" s="220"/>
      <c r="K258" s="220"/>
      <c r="L258" s="220"/>
      <c r="M258" s="220"/>
      <c r="N258" s="219"/>
      <c r="O258" s="219"/>
      <c r="P258" s="219"/>
      <c r="Q258" s="219"/>
      <c r="R258" s="220"/>
      <c r="S258" s="220"/>
      <c r="T258" s="220"/>
      <c r="U258" s="220"/>
      <c r="V258" s="220"/>
      <c r="W258" s="220"/>
      <c r="X258" s="220"/>
      <c r="Y258" s="220"/>
      <c r="Z258" s="210"/>
      <c r="AA258" s="210"/>
      <c r="AB258" s="210"/>
      <c r="AC258" s="210"/>
      <c r="AD258" s="210"/>
      <c r="AE258" s="210"/>
      <c r="AF258" s="210"/>
      <c r="AG258" s="210" t="s">
        <v>356</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ht="22.5" outlineLevel="1" x14ac:dyDescent="0.2">
      <c r="A259" s="232">
        <v>49</v>
      </c>
      <c r="B259" s="233" t="s">
        <v>2584</v>
      </c>
      <c r="C259" s="250" t="s">
        <v>2582</v>
      </c>
      <c r="D259" s="234" t="s">
        <v>320</v>
      </c>
      <c r="E259" s="235">
        <v>3</v>
      </c>
      <c r="F259" s="236"/>
      <c r="G259" s="237">
        <f>ROUND(E259*F259,2)</f>
        <v>0</v>
      </c>
      <c r="H259" s="236"/>
      <c r="I259" s="237">
        <f>ROUND(E259*H259,2)</f>
        <v>0</v>
      </c>
      <c r="J259" s="236"/>
      <c r="K259" s="237">
        <f>ROUND(E259*J259,2)</f>
        <v>0</v>
      </c>
      <c r="L259" s="237">
        <v>21</v>
      </c>
      <c r="M259" s="237">
        <f>G259*(1+L259/100)</f>
        <v>0</v>
      </c>
      <c r="N259" s="235">
        <v>1.4499999999999999E-3</v>
      </c>
      <c r="O259" s="235">
        <f>ROUND(E259*N259,2)</f>
        <v>0</v>
      </c>
      <c r="P259" s="235">
        <v>0</v>
      </c>
      <c r="Q259" s="235">
        <f>ROUND(E259*P259,2)</f>
        <v>0</v>
      </c>
      <c r="R259" s="237" t="s">
        <v>652</v>
      </c>
      <c r="S259" s="237" t="s">
        <v>302</v>
      </c>
      <c r="T259" s="238" t="s">
        <v>354</v>
      </c>
      <c r="U259" s="220">
        <v>0</v>
      </c>
      <c r="V259" s="220">
        <f>ROUND(E259*U259,2)</f>
        <v>0</v>
      </c>
      <c r="W259" s="220"/>
      <c r="X259" s="220" t="s">
        <v>653</v>
      </c>
      <c r="Y259" s="220" t="s">
        <v>305</v>
      </c>
      <c r="Z259" s="210"/>
      <c r="AA259" s="210"/>
      <c r="AB259" s="210"/>
      <c r="AC259" s="210"/>
      <c r="AD259" s="210"/>
      <c r="AE259" s="210"/>
      <c r="AF259" s="210"/>
      <c r="AG259" s="210" t="s">
        <v>654</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2" x14ac:dyDescent="0.2">
      <c r="A260" s="217"/>
      <c r="B260" s="218"/>
      <c r="C260" s="265" t="s">
        <v>2558</v>
      </c>
      <c r="D260" s="255"/>
      <c r="E260" s="256">
        <v>3</v>
      </c>
      <c r="F260" s="220"/>
      <c r="G260" s="220"/>
      <c r="H260" s="220"/>
      <c r="I260" s="220"/>
      <c r="J260" s="220"/>
      <c r="K260" s="220"/>
      <c r="L260" s="220"/>
      <c r="M260" s="220"/>
      <c r="N260" s="219"/>
      <c r="O260" s="219"/>
      <c r="P260" s="219"/>
      <c r="Q260" s="219"/>
      <c r="R260" s="220"/>
      <c r="S260" s="220"/>
      <c r="T260" s="220"/>
      <c r="U260" s="220"/>
      <c r="V260" s="220"/>
      <c r="W260" s="220"/>
      <c r="X260" s="220"/>
      <c r="Y260" s="220"/>
      <c r="Z260" s="210"/>
      <c r="AA260" s="210"/>
      <c r="AB260" s="210"/>
      <c r="AC260" s="210"/>
      <c r="AD260" s="210"/>
      <c r="AE260" s="210"/>
      <c r="AF260" s="210"/>
      <c r="AG260" s="210" t="s">
        <v>356</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ht="22.5" outlineLevel="1" x14ac:dyDescent="0.2">
      <c r="A261" s="232">
        <v>50</v>
      </c>
      <c r="B261" s="233" t="s">
        <v>2585</v>
      </c>
      <c r="C261" s="250" t="s">
        <v>2586</v>
      </c>
      <c r="D261" s="234" t="s">
        <v>320</v>
      </c>
      <c r="E261" s="235">
        <v>2</v>
      </c>
      <c r="F261" s="236"/>
      <c r="G261" s="237">
        <f>ROUND(E261*F261,2)</f>
        <v>0</v>
      </c>
      <c r="H261" s="236"/>
      <c r="I261" s="237">
        <f>ROUND(E261*H261,2)</f>
        <v>0</v>
      </c>
      <c r="J261" s="236"/>
      <c r="K261" s="237">
        <f>ROUND(E261*J261,2)</f>
        <v>0</v>
      </c>
      <c r="L261" s="237">
        <v>21</v>
      </c>
      <c r="M261" s="237">
        <f>G261*(1+L261/100)</f>
        <v>0</v>
      </c>
      <c r="N261" s="235">
        <v>2.14E-3</v>
      </c>
      <c r="O261" s="235">
        <f>ROUND(E261*N261,2)</f>
        <v>0</v>
      </c>
      <c r="P261" s="235">
        <v>0</v>
      </c>
      <c r="Q261" s="235">
        <f>ROUND(E261*P261,2)</f>
        <v>0</v>
      </c>
      <c r="R261" s="237" t="s">
        <v>652</v>
      </c>
      <c r="S261" s="237" t="s">
        <v>302</v>
      </c>
      <c r="T261" s="238" t="s">
        <v>354</v>
      </c>
      <c r="U261" s="220">
        <v>0</v>
      </c>
      <c r="V261" s="220">
        <f>ROUND(E261*U261,2)</f>
        <v>0</v>
      </c>
      <c r="W261" s="220"/>
      <c r="X261" s="220" t="s">
        <v>653</v>
      </c>
      <c r="Y261" s="220" t="s">
        <v>305</v>
      </c>
      <c r="Z261" s="210"/>
      <c r="AA261" s="210"/>
      <c r="AB261" s="210"/>
      <c r="AC261" s="210"/>
      <c r="AD261" s="210"/>
      <c r="AE261" s="210"/>
      <c r="AF261" s="210"/>
      <c r="AG261" s="210" t="s">
        <v>654</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2" x14ac:dyDescent="0.2">
      <c r="A262" s="217"/>
      <c r="B262" s="218"/>
      <c r="C262" s="265" t="s">
        <v>2562</v>
      </c>
      <c r="D262" s="255"/>
      <c r="E262" s="256">
        <v>2</v>
      </c>
      <c r="F262" s="220"/>
      <c r="G262" s="220"/>
      <c r="H262" s="220"/>
      <c r="I262" s="220"/>
      <c r="J262" s="220"/>
      <c r="K262" s="220"/>
      <c r="L262" s="220"/>
      <c r="M262" s="220"/>
      <c r="N262" s="219"/>
      <c r="O262" s="219"/>
      <c r="P262" s="219"/>
      <c r="Q262" s="219"/>
      <c r="R262" s="220"/>
      <c r="S262" s="220"/>
      <c r="T262" s="220"/>
      <c r="U262" s="220"/>
      <c r="V262" s="220"/>
      <c r="W262" s="220"/>
      <c r="X262" s="220"/>
      <c r="Y262" s="220"/>
      <c r="Z262" s="210"/>
      <c r="AA262" s="210"/>
      <c r="AB262" s="210"/>
      <c r="AC262" s="210"/>
      <c r="AD262" s="210"/>
      <c r="AE262" s="210"/>
      <c r="AF262" s="210"/>
      <c r="AG262" s="210" t="s">
        <v>356</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ht="22.5" outlineLevel="1" x14ac:dyDescent="0.2">
      <c r="A263" s="232">
        <v>51</v>
      </c>
      <c r="B263" s="233" t="s">
        <v>2587</v>
      </c>
      <c r="C263" s="250" t="s">
        <v>2588</v>
      </c>
      <c r="D263" s="234" t="s">
        <v>320</v>
      </c>
      <c r="E263" s="235">
        <v>12</v>
      </c>
      <c r="F263" s="236"/>
      <c r="G263" s="237">
        <f>ROUND(E263*F263,2)</f>
        <v>0</v>
      </c>
      <c r="H263" s="236"/>
      <c r="I263" s="237">
        <f>ROUND(E263*H263,2)</f>
        <v>0</v>
      </c>
      <c r="J263" s="236"/>
      <c r="K263" s="237">
        <f>ROUND(E263*J263,2)</f>
        <v>0</v>
      </c>
      <c r="L263" s="237">
        <v>21</v>
      </c>
      <c r="M263" s="237">
        <f>G263*(1+L263/100)</f>
        <v>0</v>
      </c>
      <c r="N263" s="235">
        <v>1E-4</v>
      </c>
      <c r="O263" s="235">
        <f>ROUND(E263*N263,2)</f>
        <v>0</v>
      </c>
      <c r="P263" s="235">
        <v>0</v>
      </c>
      <c r="Q263" s="235">
        <f>ROUND(E263*P263,2)</f>
        <v>0</v>
      </c>
      <c r="R263" s="237" t="s">
        <v>652</v>
      </c>
      <c r="S263" s="237" t="s">
        <v>302</v>
      </c>
      <c r="T263" s="238" t="s">
        <v>354</v>
      </c>
      <c r="U263" s="220">
        <v>0</v>
      </c>
      <c r="V263" s="220">
        <f>ROUND(E263*U263,2)</f>
        <v>0</v>
      </c>
      <c r="W263" s="220"/>
      <c r="X263" s="220" t="s">
        <v>653</v>
      </c>
      <c r="Y263" s="220" t="s">
        <v>305</v>
      </c>
      <c r="Z263" s="210"/>
      <c r="AA263" s="210"/>
      <c r="AB263" s="210"/>
      <c r="AC263" s="210"/>
      <c r="AD263" s="210"/>
      <c r="AE263" s="210"/>
      <c r="AF263" s="210"/>
      <c r="AG263" s="210" t="s">
        <v>654</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2" x14ac:dyDescent="0.2">
      <c r="A264" s="217"/>
      <c r="B264" s="218"/>
      <c r="C264" s="265" t="s">
        <v>2583</v>
      </c>
      <c r="D264" s="255"/>
      <c r="E264" s="256">
        <v>12</v>
      </c>
      <c r="F264" s="220"/>
      <c r="G264" s="220"/>
      <c r="H264" s="220"/>
      <c r="I264" s="220"/>
      <c r="J264" s="220"/>
      <c r="K264" s="220"/>
      <c r="L264" s="220"/>
      <c r="M264" s="220"/>
      <c r="N264" s="219"/>
      <c r="O264" s="219"/>
      <c r="P264" s="219"/>
      <c r="Q264" s="219"/>
      <c r="R264" s="220"/>
      <c r="S264" s="220"/>
      <c r="T264" s="220"/>
      <c r="U264" s="220"/>
      <c r="V264" s="220"/>
      <c r="W264" s="220"/>
      <c r="X264" s="220"/>
      <c r="Y264" s="220"/>
      <c r="Z264" s="210"/>
      <c r="AA264" s="210"/>
      <c r="AB264" s="210"/>
      <c r="AC264" s="210"/>
      <c r="AD264" s="210"/>
      <c r="AE264" s="210"/>
      <c r="AF264" s="210"/>
      <c r="AG264" s="210" t="s">
        <v>356</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ht="22.5" outlineLevel="1" x14ac:dyDescent="0.2">
      <c r="A265" s="232">
        <v>52</v>
      </c>
      <c r="B265" s="233" t="s">
        <v>2589</v>
      </c>
      <c r="C265" s="250" t="s">
        <v>2590</v>
      </c>
      <c r="D265" s="234" t="s">
        <v>320</v>
      </c>
      <c r="E265" s="235">
        <v>15</v>
      </c>
      <c r="F265" s="236"/>
      <c r="G265" s="237">
        <f>ROUND(E265*F265,2)</f>
        <v>0</v>
      </c>
      <c r="H265" s="236"/>
      <c r="I265" s="237">
        <f>ROUND(E265*H265,2)</f>
        <v>0</v>
      </c>
      <c r="J265" s="236"/>
      <c r="K265" s="237">
        <f>ROUND(E265*J265,2)</f>
        <v>0</v>
      </c>
      <c r="L265" s="237">
        <v>21</v>
      </c>
      <c r="M265" s="237">
        <f>G265*(1+L265/100)</f>
        <v>0</v>
      </c>
      <c r="N265" s="235">
        <v>1.4999999999999999E-4</v>
      </c>
      <c r="O265" s="235">
        <f>ROUND(E265*N265,2)</f>
        <v>0</v>
      </c>
      <c r="P265" s="235">
        <v>0</v>
      </c>
      <c r="Q265" s="235">
        <f>ROUND(E265*P265,2)</f>
        <v>0</v>
      </c>
      <c r="R265" s="237" t="s">
        <v>652</v>
      </c>
      <c r="S265" s="237" t="s">
        <v>302</v>
      </c>
      <c r="T265" s="238" t="s">
        <v>354</v>
      </c>
      <c r="U265" s="220">
        <v>0</v>
      </c>
      <c r="V265" s="220">
        <f>ROUND(E265*U265,2)</f>
        <v>0</v>
      </c>
      <c r="W265" s="220"/>
      <c r="X265" s="220" t="s">
        <v>653</v>
      </c>
      <c r="Y265" s="220" t="s">
        <v>305</v>
      </c>
      <c r="Z265" s="210"/>
      <c r="AA265" s="210"/>
      <c r="AB265" s="210"/>
      <c r="AC265" s="210"/>
      <c r="AD265" s="210"/>
      <c r="AE265" s="210"/>
      <c r="AF265" s="210"/>
      <c r="AG265" s="210" t="s">
        <v>654</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
      <c r="A266" s="217"/>
      <c r="B266" s="218"/>
      <c r="C266" s="265" t="s">
        <v>2591</v>
      </c>
      <c r="D266" s="255"/>
      <c r="E266" s="256">
        <v>15</v>
      </c>
      <c r="F266" s="220"/>
      <c r="G266" s="220"/>
      <c r="H266" s="220"/>
      <c r="I266" s="220"/>
      <c r="J266" s="220"/>
      <c r="K266" s="220"/>
      <c r="L266" s="220"/>
      <c r="M266" s="220"/>
      <c r="N266" s="219"/>
      <c r="O266" s="219"/>
      <c r="P266" s="219"/>
      <c r="Q266" s="219"/>
      <c r="R266" s="220"/>
      <c r="S266" s="220"/>
      <c r="T266" s="220"/>
      <c r="U266" s="220"/>
      <c r="V266" s="220"/>
      <c r="W266" s="220"/>
      <c r="X266" s="220"/>
      <c r="Y266" s="220"/>
      <c r="Z266" s="210"/>
      <c r="AA266" s="210"/>
      <c r="AB266" s="210"/>
      <c r="AC266" s="210"/>
      <c r="AD266" s="210"/>
      <c r="AE266" s="210"/>
      <c r="AF266" s="210"/>
      <c r="AG266" s="210" t="s">
        <v>356</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ht="33.75" outlineLevel="1" x14ac:dyDescent="0.2">
      <c r="A267" s="232">
        <v>53</v>
      </c>
      <c r="B267" s="233" t="s">
        <v>2592</v>
      </c>
      <c r="C267" s="250" t="s">
        <v>2593</v>
      </c>
      <c r="D267" s="234" t="s">
        <v>320</v>
      </c>
      <c r="E267" s="235">
        <v>42</v>
      </c>
      <c r="F267" s="236"/>
      <c r="G267" s="237">
        <f>ROUND(E267*F267,2)</f>
        <v>0</v>
      </c>
      <c r="H267" s="236"/>
      <c r="I267" s="237">
        <f>ROUND(E267*H267,2)</f>
        <v>0</v>
      </c>
      <c r="J267" s="236"/>
      <c r="K267" s="237">
        <f>ROUND(E267*J267,2)</f>
        <v>0</v>
      </c>
      <c r="L267" s="237">
        <v>21</v>
      </c>
      <c r="M267" s="237">
        <f>G267*(1+L267/100)</f>
        <v>0</v>
      </c>
      <c r="N267" s="235">
        <v>2.9E-4</v>
      </c>
      <c r="O267" s="235">
        <f>ROUND(E267*N267,2)</f>
        <v>0.01</v>
      </c>
      <c r="P267" s="235">
        <v>0</v>
      </c>
      <c r="Q267" s="235">
        <f>ROUND(E267*P267,2)</f>
        <v>0</v>
      </c>
      <c r="R267" s="237" t="s">
        <v>652</v>
      </c>
      <c r="S267" s="237" t="s">
        <v>302</v>
      </c>
      <c r="T267" s="238" t="s">
        <v>354</v>
      </c>
      <c r="U267" s="220">
        <v>0</v>
      </c>
      <c r="V267" s="220">
        <f>ROUND(E267*U267,2)</f>
        <v>0</v>
      </c>
      <c r="W267" s="220"/>
      <c r="X267" s="220" t="s">
        <v>653</v>
      </c>
      <c r="Y267" s="220" t="s">
        <v>305</v>
      </c>
      <c r="Z267" s="210"/>
      <c r="AA267" s="210"/>
      <c r="AB267" s="210"/>
      <c r="AC267" s="210"/>
      <c r="AD267" s="210"/>
      <c r="AE267" s="210"/>
      <c r="AF267" s="210"/>
      <c r="AG267" s="210" t="s">
        <v>654</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2" x14ac:dyDescent="0.2">
      <c r="A268" s="217"/>
      <c r="B268" s="218"/>
      <c r="C268" s="265" t="s">
        <v>2594</v>
      </c>
      <c r="D268" s="255"/>
      <c r="E268" s="256">
        <v>42</v>
      </c>
      <c r="F268" s="220"/>
      <c r="G268" s="220"/>
      <c r="H268" s="220"/>
      <c r="I268" s="220"/>
      <c r="J268" s="220"/>
      <c r="K268" s="220"/>
      <c r="L268" s="220"/>
      <c r="M268" s="220"/>
      <c r="N268" s="219"/>
      <c r="O268" s="219"/>
      <c r="P268" s="219"/>
      <c r="Q268" s="219"/>
      <c r="R268" s="220"/>
      <c r="S268" s="220"/>
      <c r="T268" s="220"/>
      <c r="U268" s="220"/>
      <c r="V268" s="220"/>
      <c r="W268" s="220"/>
      <c r="X268" s="220"/>
      <c r="Y268" s="220"/>
      <c r="Z268" s="210"/>
      <c r="AA268" s="210"/>
      <c r="AB268" s="210"/>
      <c r="AC268" s="210"/>
      <c r="AD268" s="210"/>
      <c r="AE268" s="210"/>
      <c r="AF268" s="210"/>
      <c r="AG268" s="210" t="s">
        <v>356</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ht="33.75" outlineLevel="1" x14ac:dyDescent="0.2">
      <c r="A269" s="232">
        <v>54</v>
      </c>
      <c r="B269" s="233" t="s">
        <v>2595</v>
      </c>
      <c r="C269" s="250" t="s">
        <v>2596</v>
      </c>
      <c r="D269" s="234" t="s">
        <v>320</v>
      </c>
      <c r="E269" s="235">
        <v>43</v>
      </c>
      <c r="F269" s="236"/>
      <c r="G269" s="237">
        <f>ROUND(E269*F269,2)</f>
        <v>0</v>
      </c>
      <c r="H269" s="236"/>
      <c r="I269" s="237">
        <f>ROUND(E269*H269,2)</f>
        <v>0</v>
      </c>
      <c r="J269" s="236"/>
      <c r="K269" s="237">
        <f>ROUND(E269*J269,2)</f>
        <v>0</v>
      </c>
      <c r="L269" s="237">
        <v>21</v>
      </c>
      <c r="M269" s="237">
        <f>G269*(1+L269/100)</f>
        <v>0</v>
      </c>
      <c r="N269" s="235">
        <v>3.8000000000000002E-4</v>
      </c>
      <c r="O269" s="235">
        <f>ROUND(E269*N269,2)</f>
        <v>0.02</v>
      </c>
      <c r="P269" s="235">
        <v>0</v>
      </c>
      <c r="Q269" s="235">
        <f>ROUND(E269*P269,2)</f>
        <v>0</v>
      </c>
      <c r="R269" s="237" t="s">
        <v>652</v>
      </c>
      <c r="S269" s="237" t="s">
        <v>302</v>
      </c>
      <c r="T269" s="238" t="s">
        <v>354</v>
      </c>
      <c r="U269" s="220">
        <v>0</v>
      </c>
      <c r="V269" s="220">
        <f>ROUND(E269*U269,2)</f>
        <v>0</v>
      </c>
      <c r="W269" s="220"/>
      <c r="X269" s="220" t="s">
        <v>653</v>
      </c>
      <c r="Y269" s="220" t="s">
        <v>305</v>
      </c>
      <c r="Z269" s="210"/>
      <c r="AA269" s="210"/>
      <c r="AB269" s="210"/>
      <c r="AC269" s="210"/>
      <c r="AD269" s="210"/>
      <c r="AE269" s="210"/>
      <c r="AF269" s="210"/>
      <c r="AG269" s="210" t="s">
        <v>654</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
      <c r="A270" s="217"/>
      <c r="B270" s="218"/>
      <c r="C270" s="265" t="s">
        <v>2597</v>
      </c>
      <c r="D270" s="255"/>
      <c r="E270" s="256">
        <v>43</v>
      </c>
      <c r="F270" s="220"/>
      <c r="G270" s="220"/>
      <c r="H270" s="220"/>
      <c r="I270" s="220"/>
      <c r="J270" s="220"/>
      <c r="K270" s="220"/>
      <c r="L270" s="220"/>
      <c r="M270" s="220"/>
      <c r="N270" s="219"/>
      <c r="O270" s="219"/>
      <c r="P270" s="219"/>
      <c r="Q270" s="219"/>
      <c r="R270" s="220"/>
      <c r="S270" s="220"/>
      <c r="T270" s="220"/>
      <c r="U270" s="220"/>
      <c r="V270" s="220"/>
      <c r="W270" s="220"/>
      <c r="X270" s="220"/>
      <c r="Y270" s="220"/>
      <c r="Z270" s="210"/>
      <c r="AA270" s="210"/>
      <c r="AB270" s="210"/>
      <c r="AC270" s="210"/>
      <c r="AD270" s="210"/>
      <c r="AE270" s="210"/>
      <c r="AF270" s="210"/>
      <c r="AG270" s="210" t="s">
        <v>356</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ht="33.75" outlineLevel="1" x14ac:dyDescent="0.2">
      <c r="A271" s="232">
        <v>55</v>
      </c>
      <c r="B271" s="233" t="s">
        <v>2598</v>
      </c>
      <c r="C271" s="250" t="s">
        <v>2599</v>
      </c>
      <c r="D271" s="234" t="s">
        <v>320</v>
      </c>
      <c r="E271" s="235">
        <v>13</v>
      </c>
      <c r="F271" s="236"/>
      <c r="G271" s="237">
        <f>ROUND(E271*F271,2)</f>
        <v>0</v>
      </c>
      <c r="H271" s="236"/>
      <c r="I271" s="237">
        <f>ROUND(E271*H271,2)</f>
        <v>0</v>
      </c>
      <c r="J271" s="236"/>
      <c r="K271" s="237">
        <f>ROUND(E271*J271,2)</f>
        <v>0</v>
      </c>
      <c r="L271" s="237">
        <v>21</v>
      </c>
      <c r="M271" s="237">
        <f>G271*(1+L271/100)</f>
        <v>0</v>
      </c>
      <c r="N271" s="235">
        <v>1.2700000000000001E-3</v>
      </c>
      <c r="O271" s="235">
        <f>ROUND(E271*N271,2)</f>
        <v>0.02</v>
      </c>
      <c r="P271" s="235">
        <v>0</v>
      </c>
      <c r="Q271" s="235">
        <f>ROUND(E271*P271,2)</f>
        <v>0</v>
      </c>
      <c r="R271" s="237" t="s">
        <v>652</v>
      </c>
      <c r="S271" s="237" t="s">
        <v>302</v>
      </c>
      <c r="T271" s="238" t="s">
        <v>354</v>
      </c>
      <c r="U271" s="220">
        <v>0</v>
      </c>
      <c r="V271" s="220">
        <f>ROUND(E271*U271,2)</f>
        <v>0</v>
      </c>
      <c r="W271" s="220"/>
      <c r="X271" s="220" t="s">
        <v>653</v>
      </c>
      <c r="Y271" s="220" t="s">
        <v>305</v>
      </c>
      <c r="Z271" s="210"/>
      <c r="AA271" s="210"/>
      <c r="AB271" s="210"/>
      <c r="AC271" s="210"/>
      <c r="AD271" s="210"/>
      <c r="AE271" s="210"/>
      <c r="AF271" s="210"/>
      <c r="AG271" s="210" t="s">
        <v>654</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
      <c r="A272" s="217"/>
      <c r="B272" s="218"/>
      <c r="C272" s="265" t="s">
        <v>2505</v>
      </c>
      <c r="D272" s="255"/>
      <c r="E272" s="256">
        <v>13</v>
      </c>
      <c r="F272" s="220"/>
      <c r="G272" s="220"/>
      <c r="H272" s="220"/>
      <c r="I272" s="220"/>
      <c r="J272" s="220"/>
      <c r="K272" s="220"/>
      <c r="L272" s="220"/>
      <c r="M272" s="220"/>
      <c r="N272" s="219"/>
      <c r="O272" s="219"/>
      <c r="P272" s="219"/>
      <c r="Q272" s="219"/>
      <c r="R272" s="220"/>
      <c r="S272" s="220"/>
      <c r="T272" s="220"/>
      <c r="U272" s="220"/>
      <c r="V272" s="220"/>
      <c r="W272" s="220"/>
      <c r="X272" s="220"/>
      <c r="Y272" s="220"/>
      <c r="Z272" s="210"/>
      <c r="AA272" s="210"/>
      <c r="AB272" s="210"/>
      <c r="AC272" s="210"/>
      <c r="AD272" s="210"/>
      <c r="AE272" s="210"/>
      <c r="AF272" s="210"/>
      <c r="AG272" s="210" t="s">
        <v>356</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33.75" outlineLevel="1" x14ac:dyDescent="0.2">
      <c r="A273" s="232">
        <v>56</v>
      </c>
      <c r="B273" s="233" t="s">
        <v>2600</v>
      </c>
      <c r="C273" s="250" t="s">
        <v>2601</v>
      </c>
      <c r="D273" s="234" t="s">
        <v>320</v>
      </c>
      <c r="E273" s="235">
        <v>3</v>
      </c>
      <c r="F273" s="236"/>
      <c r="G273" s="237">
        <f>ROUND(E273*F273,2)</f>
        <v>0</v>
      </c>
      <c r="H273" s="236"/>
      <c r="I273" s="237">
        <f>ROUND(E273*H273,2)</f>
        <v>0</v>
      </c>
      <c r="J273" s="236"/>
      <c r="K273" s="237">
        <f>ROUND(E273*J273,2)</f>
        <v>0</v>
      </c>
      <c r="L273" s="237">
        <v>21</v>
      </c>
      <c r="M273" s="237">
        <f>G273*(1+L273/100)</f>
        <v>0</v>
      </c>
      <c r="N273" s="235">
        <v>2.65E-3</v>
      </c>
      <c r="O273" s="235">
        <f>ROUND(E273*N273,2)</f>
        <v>0.01</v>
      </c>
      <c r="P273" s="235">
        <v>0</v>
      </c>
      <c r="Q273" s="235">
        <f>ROUND(E273*P273,2)</f>
        <v>0</v>
      </c>
      <c r="R273" s="237" t="s">
        <v>652</v>
      </c>
      <c r="S273" s="237" t="s">
        <v>302</v>
      </c>
      <c r="T273" s="238" t="s">
        <v>354</v>
      </c>
      <c r="U273" s="220">
        <v>0</v>
      </c>
      <c r="V273" s="220">
        <f>ROUND(E273*U273,2)</f>
        <v>0</v>
      </c>
      <c r="W273" s="220"/>
      <c r="X273" s="220" t="s">
        <v>653</v>
      </c>
      <c r="Y273" s="220" t="s">
        <v>305</v>
      </c>
      <c r="Z273" s="210"/>
      <c r="AA273" s="210"/>
      <c r="AB273" s="210"/>
      <c r="AC273" s="210"/>
      <c r="AD273" s="210"/>
      <c r="AE273" s="210"/>
      <c r="AF273" s="210"/>
      <c r="AG273" s="210" t="s">
        <v>654</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2" x14ac:dyDescent="0.2">
      <c r="A274" s="217"/>
      <c r="B274" s="218"/>
      <c r="C274" s="265" t="s">
        <v>2558</v>
      </c>
      <c r="D274" s="255"/>
      <c r="E274" s="256">
        <v>3</v>
      </c>
      <c r="F274" s="220"/>
      <c r="G274" s="220"/>
      <c r="H274" s="220"/>
      <c r="I274" s="220"/>
      <c r="J274" s="220"/>
      <c r="K274" s="220"/>
      <c r="L274" s="220"/>
      <c r="M274" s="220"/>
      <c r="N274" s="219"/>
      <c r="O274" s="219"/>
      <c r="P274" s="219"/>
      <c r="Q274" s="219"/>
      <c r="R274" s="220"/>
      <c r="S274" s="220"/>
      <c r="T274" s="220"/>
      <c r="U274" s="220"/>
      <c r="V274" s="220"/>
      <c r="W274" s="220"/>
      <c r="X274" s="220"/>
      <c r="Y274" s="220"/>
      <c r="Z274" s="210"/>
      <c r="AA274" s="210"/>
      <c r="AB274" s="210"/>
      <c r="AC274" s="210"/>
      <c r="AD274" s="210"/>
      <c r="AE274" s="210"/>
      <c r="AF274" s="210"/>
      <c r="AG274" s="210" t="s">
        <v>356</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ht="33.75" outlineLevel="1" x14ac:dyDescent="0.2">
      <c r="A275" s="239">
        <v>57</v>
      </c>
      <c r="B275" s="240" t="s">
        <v>2602</v>
      </c>
      <c r="C275" s="249" t="s">
        <v>2603</v>
      </c>
      <c r="D275" s="241" t="s">
        <v>320</v>
      </c>
      <c r="E275" s="242">
        <v>1</v>
      </c>
      <c r="F275" s="243"/>
      <c r="G275" s="244">
        <f>ROUND(E275*F275,2)</f>
        <v>0</v>
      </c>
      <c r="H275" s="243"/>
      <c r="I275" s="244">
        <f>ROUND(E275*H275,2)</f>
        <v>0</v>
      </c>
      <c r="J275" s="243"/>
      <c r="K275" s="244">
        <f>ROUND(E275*J275,2)</f>
        <v>0</v>
      </c>
      <c r="L275" s="244">
        <v>21</v>
      </c>
      <c r="M275" s="244">
        <f>G275*(1+L275/100)</f>
        <v>0</v>
      </c>
      <c r="N275" s="242">
        <v>2.7999999999999998E-4</v>
      </c>
      <c r="O275" s="242">
        <f>ROUND(E275*N275,2)</f>
        <v>0</v>
      </c>
      <c r="P275" s="242">
        <v>0</v>
      </c>
      <c r="Q275" s="242">
        <f>ROUND(E275*P275,2)</f>
        <v>0</v>
      </c>
      <c r="R275" s="244" t="s">
        <v>652</v>
      </c>
      <c r="S275" s="244" t="s">
        <v>302</v>
      </c>
      <c r="T275" s="245" t="s">
        <v>354</v>
      </c>
      <c r="U275" s="220">
        <v>0</v>
      </c>
      <c r="V275" s="220">
        <f>ROUND(E275*U275,2)</f>
        <v>0</v>
      </c>
      <c r="W275" s="220"/>
      <c r="X275" s="220" t="s">
        <v>653</v>
      </c>
      <c r="Y275" s="220" t="s">
        <v>305</v>
      </c>
      <c r="Z275" s="210"/>
      <c r="AA275" s="210"/>
      <c r="AB275" s="210"/>
      <c r="AC275" s="210"/>
      <c r="AD275" s="210"/>
      <c r="AE275" s="210"/>
      <c r="AF275" s="210"/>
      <c r="AG275" s="210" t="s">
        <v>654</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ht="33.75" outlineLevel="1" x14ac:dyDescent="0.2">
      <c r="A276" s="239">
        <v>58</v>
      </c>
      <c r="B276" s="240" t="s">
        <v>2604</v>
      </c>
      <c r="C276" s="249" t="s">
        <v>2605</v>
      </c>
      <c r="D276" s="241" t="s">
        <v>320</v>
      </c>
      <c r="E276" s="242">
        <v>2</v>
      </c>
      <c r="F276" s="243"/>
      <c r="G276" s="244">
        <f>ROUND(E276*F276,2)</f>
        <v>0</v>
      </c>
      <c r="H276" s="243"/>
      <c r="I276" s="244">
        <f>ROUND(E276*H276,2)</f>
        <v>0</v>
      </c>
      <c r="J276" s="243"/>
      <c r="K276" s="244">
        <f>ROUND(E276*J276,2)</f>
        <v>0</v>
      </c>
      <c r="L276" s="244">
        <v>21</v>
      </c>
      <c r="M276" s="244">
        <f>G276*(1+L276/100)</f>
        <v>0</v>
      </c>
      <c r="N276" s="242">
        <v>8.0000000000000004E-4</v>
      </c>
      <c r="O276" s="242">
        <f>ROUND(E276*N276,2)</f>
        <v>0</v>
      </c>
      <c r="P276" s="242">
        <v>0</v>
      </c>
      <c r="Q276" s="242">
        <f>ROUND(E276*P276,2)</f>
        <v>0</v>
      </c>
      <c r="R276" s="244" t="s">
        <v>652</v>
      </c>
      <c r="S276" s="244" t="s">
        <v>302</v>
      </c>
      <c r="T276" s="245" t="s">
        <v>354</v>
      </c>
      <c r="U276" s="220">
        <v>0</v>
      </c>
      <c r="V276" s="220">
        <f>ROUND(E276*U276,2)</f>
        <v>0</v>
      </c>
      <c r="W276" s="220"/>
      <c r="X276" s="220" t="s">
        <v>653</v>
      </c>
      <c r="Y276" s="220" t="s">
        <v>305</v>
      </c>
      <c r="Z276" s="210"/>
      <c r="AA276" s="210"/>
      <c r="AB276" s="210"/>
      <c r="AC276" s="210"/>
      <c r="AD276" s="210"/>
      <c r="AE276" s="210"/>
      <c r="AF276" s="210"/>
      <c r="AG276" s="210" t="s">
        <v>654</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ht="33.75" outlineLevel="1" x14ac:dyDescent="0.2">
      <c r="A277" s="239">
        <v>59</v>
      </c>
      <c r="B277" s="240" t="s">
        <v>2606</v>
      </c>
      <c r="C277" s="249" t="s">
        <v>2607</v>
      </c>
      <c r="D277" s="241" t="s">
        <v>320</v>
      </c>
      <c r="E277" s="242">
        <v>2</v>
      </c>
      <c r="F277" s="243"/>
      <c r="G277" s="244">
        <f>ROUND(E277*F277,2)</f>
        <v>0</v>
      </c>
      <c r="H277" s="243"/>
      <c r="I277" s="244">
        <f>ROUND(E277*H277,2)</f>
        <v>0</v>
      </c>
      <c r="J277" s="243"/>
      <c r="K277" s="244">
        <f>ROUND(E277*J277,2)</f>
        <v>0</v>
      </c>
      <c r="L277" s="244">
        <v>21</v>
      </c>
      <c r="M277" s="244">
        <f>G277*(1+L277/100)</f>
        <v>0</v>
      </c>
      <c r="N277" s="242">
        <v>7.9000000000000001E-4</v>
      </c>
      <c r="O277" s="242">
        <f>ROUND(E277*N277,2)</f>
        <v>0</v>
      </c>
      <c r="P277" s="242">
        <v>0</v>
      </c>
      <c r="Q277" s="242">
        <f>ROUND(E277*P277,2)</f>
        <v>0</v>
      </c>
      <c r="R277" s="244" t="s">
        <v>652</v>
      </c>
      <c r="S277" s="244" t="s">
        <v>302</v>
      </c>
      <c r="T277" s="245" t="s">
        <v>354</v>
      </c>
      <c r="U277" s="220">
        <v>0</v>
      </c>
      <c r="V277" s="220">
        <f>ROUND(E277*U277,2)</f>
        <v>0</v>
      </c>
      <c r="W277" s="220"/>
      <c r="X277" s="220" t="s">
        <v>653</v>
      </c>
      <c r="Y277" s="220" t="s">
        <v>305</v>
      </c>
      <c r="Z277" s="210"/>
      <c r="AA277" s="210"/>
      <c r="AB277" s="210"/>
      <c r="AC277" s="210"/>
      <c r="AD277" s="210"/>
      <c r="AE277" s="210"/>
      <c r="AF277" s="210"/>
      <c r="AG277" s="210" t="s">
        <v>654</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ht="33.75" outlineLevel="1" x14ac:dyDescent="0.2">
      <c r="A278" s="239">
        <v>60</v>
      </c>
      <c r="B278" s="240" t="s">
        <v>2608</v>
      </c>
      <c r="C278" s="249" t="s">
        <v>2609</v>
      </c>
      <c r="D278" s="241" t="s">
        <v>320</v>
      </c>
      <c r="E278" s="242">
        <v>2</v>
      </c>
      <c r="F278" s="243"/>
      <c r="G278" s="244">
        <f>ROUND(E278*F278,2)</f>
        <v>0</v>
      </c>
      <c r="H278" s="243"/>
      <c r="I278" s="244">
        <f>ROUND(E278*H278,2)</f>
        <v>0</v>
      </c>
      <c r="J278" s="243"/>
      <c r="K278" s="244">
        <f>ROUND(E278*J278,2)</f>
        <v>0</v>
      </c>
      <c r="L278" s="244">
        <v>21</v>
      </c>
      <c r="M278" s="244">
        <f>G278*(1+L278/100)</f>
        <v>0</v>
      </c>
      <c r="N278" s="242">
        <v>1.65E-3</v>
      </c>
      <c r="O278" s="242">
        <f>ROUND(E278*N278,2)</f>
        <v>0</v>
      </c>
      <c r="P278" s="242">
        <v>0</v>
      </c>
      <c r="Q278" s="242">
        <f>ROUND(E278*P278,2)</f>
        <v>0</v>
      </c>
      <c r="R278" s="244" t="s">
        <v>652</v>
      </c>
      <c r="S278" s="244" t="s">
        <v>302</v>
      </c>
      <c r="T278" s="245" t="s">
        <v>354</v>
      </c>
      <c r="U278" s="220">
        <v>0</v>
      </c>
      <c r="V278" s="220">
        <f>ROUND(E278*U278,2)</f>
        <v>0</v>
      </c>
      <c r="W278" s="220"/>
      <c r="X278" s="220" t="s">
        <v>653</v>
      </c>
      <c r="Y278" s="220" t="s">
        <v>305</v>
      </c>
      <c r="Z278" s="210"/>
      <c r="AA278" s="210"/>
      <c r="AB278" s="210"/>
      <c r="AC278" s="210"/>
      <c r="AD278" s="210"/>
      <c r="AE278" s="210"/>
      <c r="AF278" s="210"/>
      <c r="AG278" s="210" t="s">
        <v>654</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ht="33.75" outlineLevel="1" x14ac:dyDescent="0.2">
      <c r="A279" s="232">
        <v>61</v>
      </c>
      <c r="B279" s="233" t="s">
        <v>2610</v>
      </c>
      <c r="C279" s="250" t="s">
        <v>2611</v>
      </c>
      <c r="D279" s="234" t="s">
        <v>320</v>
      </c>
      <c r="E279" s="235">
        <v>2</v>
      </c>
      <c r="F279" s="236"/>
      <c r="G279" s="237">
        <f>ROUND(E279*F279,2)</f>
        <v>0</v>
      </c>
      <c r="H279" s="236"/>
      <c r="I279" s="237">
        <f>ROUND(E279*H279,2)</f>
        <v>0</v>
      </c>
      <c r="J279" s="236"/>
      <c r="K279" s="237">
        <f>ROUND(E279*J279,2)</f>
        <v>0</v>
      </c>
      <c r="L279" s="237">
        <v>21</v>
      </c>
      <c r="M279" s="237">
        <f>G279*(1+L279/100)</f>
        <v>0</v>
      </c>
      <c r="N279" s="235">
        <v>6.7000000000000002E-4</v>
      </c>
      <c r="O279" s="235">
        <f>ROUND(E279*N279,2)</f>
        <v>0</v>
      </c>
      <c r="P279" s="235">
        <v>0</v>
      </c>
      <c r="Q279" s="235">
        <f>ROUND(E279*P279,2)</f>
        <v>0</v>
      </c>
      <c r="R279" s="237" t="s">
        <v>652</v>
      </c>
      <c r="S279" s="237" t="s">
        <v>302</v>
      </c>
      <c r="T279" s="238" t="s">
        <v>354</v>
      </c>
      <c r="U279" s="220">
        <v>0</v>
      </c>
      <c r="V279" s="220">
        <f>ROUND(E279*U279,2)</f>
        <v>0</v>
      </c>
      <c r="W279" s="220"/>
      <c r="X279" s="220" t="s">
        <v>653</v>
      </c>
      <c r="Y279" s="220" t="s">
        <v>305</v>
      </c>
      <c r="Z279" s="210"/>
      <c r="AA279" s="210"/>
      <c r="AB279" s="210"/>
      <c r="AC279" s="210"/>
      <c r="AD279" s="210"/>
      <c r="AE279" s="210"/>
      <c r="AF279" s="210"/>
      <c r="AG279" s="210" t="s">
        <v>654</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
      <c r="A280" s="217"/>
      <c r="B280" s="218"/>
      <c r="C280" s="265" t="s">
        <v>2562</v>
      </c>
      <c r="D280" s="255"/>
      <c r="E280" s="256">
        <v>2</v>
      </c>
      <c r="F280" s="220"/>
      <c r="G280" s="220"/>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356</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ht="33.75" outlineLevel="1" x14ac:dyDescent="0.2">
      <c r="A281" s="232">
        <v>62</v>
      </c>
      <c r="B281" s="233" t="s">
        <v>2612</v>
      </c>
      <c r="C281" s="250" t="s">
        <v>2613</v>
      </c>
      <c r="D281" s="234" t="s">
        <v>320</v>
      </c>
      <c r="E281" s="235">
        <v>3</v>
      </c>
      <c r="F281" s="236"/>
      <c r="G281" s="237">
        <f>ROUND(E281*F281,2)</f>
        <v>0</v>
      </c>
      <c r="H281" s="236"/>
      <c r="I281" s="237">
        <f>ROUND(E281*H281,2)</f>
        <v>0</v>
      </c>
      <c r="J281" s="236"/>
      <c r="K281" s="237">
        <f>ROUND(E281*J281,2)</f>
        <v>0</v>
      </c>
      <c r="L281" s="237">
        <v>21</v>
      </c>
      <c r="M281" s="237">
        <f>G281*(1+L281/100)</f>
        <v>0</v>
      </c>
      <c r="N281" s="235">
        <v>7.6000000000000004E-4</v>
      </c>
      <c r="O281" s="235">
        <f>ROUND(E281*N281,2)</f>
        <v>0</v>
      </c>
      <c r="P281" s="235">
        <v>0</v>
      </c>
      <c r="Q281" s="235">
        <f>ROUND(E281*P281,2)</f>
        <v>0</v>
      </c>
      <c r="R281" s="237" t="s">
        <v>652</v>
      </c>
      <c r="S281" s="237" t="s">
        <v>302</v>
      </c>
      <c r="T281" s="238" t="s">
        <v>354</v>
      </c>
      <c r="U281" s="220">
        <v>0</v>
      </c>
      <c r="V281" s="220">
        <f>ROUND(E281*U281,2)</f>
        <v>0</v>
      </c>
      <c r="W281" s="220"/>
      <c r="X281" s="220" t="s">
        <v>653</v>
      </c>
      <c r="Y281" s="220" t="s">
        <v>305</v>
      </c>
      <c r="Z281" s="210"/>
      <c r="AA281" s="210"/>
      <c r="AB281" s="210"/>
      <c r="AC281" s="210"/>
      <c r="AD281" s="210"/>
      <c r="AE281" s="210"/>
      <c r="AF281" s="210"/>
      <c r="AG281" s="210" t="s">
        <v>654</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
      <c r="A282" s="217"/>
      <c r="B282" s="218"/>
      <c r="C282" s="265" t="s">
        <v>2558</v>
      </c>
      <c r="D282" s="255"/>
      <c r="E282" s="256">
        <v>3</v>
      </c>
      <c r="F282" s="220"/>
      <c r="G282" s="220"/>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356</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ht="33.75" outlineLevel="1" x14ac:dyDescent="0.2">
      <c r="A283" s="232">
        <v>63</v>
      </c>
      <c r="B283" s="233" t="s">
        <v>2266</v>
      </c>
      <c r="C283" s="250" t="s">
        <v>2614</v>
      </c>
      <c r="D283" s="234" t="s">
        <v>320</v>
      </c>
      <c r="E283" s="235">
        <v>2</v>
      </c>
      <c r="F283" s="236"/>
      <c r="G283" s="237">
        <f>ROUND(E283*F283,2)</f>
        <v>0</v>
      </c>
      <c r="H283" s="236"/>
      <c r="I283" s="237">
        <f>ROUND(E283*H283,2)</f>
        <v>0</v>
      </c>
      <c r="J283" s="236"/>
      <c r="K283" s="237">
        <f>ROUND(E283*J283,2)</f>
        <v>0</v>
      </c>
      <c r="L283" s="237">
        <v>21</v>
      </c>
      <c r="M283" s="237">
        <f>G283*(1+L283/100)</f>
        <v>0</v>
      </c>
      <c r="N283" s="235">
        <v>8.4999999999999995E-4</v>
      </c>
      <c r="O283" s="235">
        <f>ROUND(E283*N283,2)</f>
        <v>0</v>
      </c>
      <c r="P283" s="235">
        <v>0</v>
      </c>
      <c r="Q283" s="235">
        <f>ROUND(E283*P283,2)</f>
        <v>0</v>
      </c>
      <c r="R283" s="237" t="s">
        <v>652</v>
      </c>
      <c r="S283" s="237" t="s">
        <v>302</v>
      </c>
      <c r="T283" s="238" t="s">
        <v>354</v>
      </c>
      <c r="U283" s="220">
        <v>0</v>
      </c>
      <c r="V283" s="220">
        <f>ROUND(E283*U283,2)</f>
        <v>0</v>
      </c>
      <c r="W283" s="220"/>
      <c r="X283" s="220" t="s">
        <v>653</v>
      </c>
      <c r="Y283" s="220" t="s">
        <v>305</v>
      </c>
      <c r="Z283" s="210"/>
      <c r="AA283" s="210"/>
      <c r="AB283" s="210"/>
      <c r="AC283" s="210"/>
      <c r="AD283" s="210"/>
      <c r="AE283" s="210"/>
      <c r="AF283" s="210"/>
      <c r="AG283" s="210" t="s">
        <v>654</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
      <c r="A284" s="217"/>
      <c r="B284" s="218"/>
      <c r="C284" s="265" t="s">
        <v>2562</v>
      </c>
      <c r="D284" s="255"/>
      <c r="E284" s="256">
        <v>2</v>
      </c>
      <c r="F284" s="220"/>
      <c r="G284" s="220"/>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356</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33.75" outlineLevel="1" x14ac:dyDescent="0.2">
      <c r="A285" s="232">
        <v>64</v>
      </c>
      <c r="B285" s="233" t="s">
        <v>2615</v>
      </c>
      <c r="C285" s="250" t="s">
        <v>2616</v>
      </c>
      <c r="D285" s="234" t="s">
        <v>320</v>
      </c>
      <c r="E285" s="235">
        <v>1</v>
      </c>
      <c r="F285" s="236"/>
      <c r="G285" s="237">
        <f>ROUND(E285*F285,2)</f>
        <v>0</v>
      </c>
      <c r="H285" s="236"/>
      <c r="I285" s="237">
        <f>ROUND(E285*H285,2)</f>
        <v>0</v>
      </c>
      <c r="J285" s="236"/>
      <c r="K285" s="237">
        <f>ROUND(E285*J285,2)</f>
        <v>0</v>
      </c>
      <c r="L285" s="237">
        <v>21</v>
      </c>
      <c r="M285" s="237">
        <f>G285*(1+L285/100)</f>
        <v>0</v>
      </c>
      <c r="N285" s="235">
        <v>2.64E-3</v>
      </c>
      <c r="O285" s="235">
        <f>ROUND(E285*N285,2)</f>
        <v>0</v>
      </c>
      <c r="P285" s="235">
        <v>0</v>
      </c>
      <c r="Q285" s="235">
        <f>ROUND(E285*P285,2)</f>
        <v>0</v>
      </c>
      <c r="R285" s="237" t="s">
        <v>652</v>
      </c>
      <c r="S285" s="237" t="s">
        <v>302</v>
      </c>
      <c r="T285" s="238" t="s">
        <v>354</v>
      </c>
      <c r="U285" s="220">
        <v>0</v>
      </c>
      <c r="V285" s="220">
        <f>ROUND(E285*U285,2)</f>
        <v>0</v>
      </c>
      <c r="W285" s="220"/>
      <c r="X285" s="220" t="s">
        <v>653</v>
      </c>
      <c r="Y285" s="220" t="s">
        <v>305</v>
      </c>
      <c r="Z285" s="210"/>
      <c r="AA285" s="210"/>
      <c r="AB285" s="210"/>
      <c r="AC285" s="210"/>
      <c r="AD285" s="210"/>
      <c r="AE285" s="210"/>
      <c r="AF285" s="210"/>
      <c r="AG285" s="210" t="s">
        <v>654</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
      <c r="A286" s="217"/>
      <c r="B286" s="218"/>
      <c r="C286" s="265" t="s">
        <v>2566</v>
      </c>
      <c r="D286" s="255"/>
      <c r="E286" s="256">
        <v>1</v>
      </c>
      <c r="F286" s="220"/>
      <c r="G286" s="220"/>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356</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ht="33.75" outlineLevel="1" x14ac:dyDescent="0.2">
      <c r="A287" s="232">
        <v>65</v>
      </c>
      <c r="B287" s="233" t="s">
        <v>2617</v>
      </c>
      <c r="C287" s="250" t="s">
        <v>2618</v>
      </c>
      <c r="D287" s="234" t="s">
        <v>320</v>
      </c>
      <c r="E287" s="235">
        <v>10</v>
      </c>
      <c r="F287" s="236"/>
      <c r="G287" s="237">
        <f>ROUND(E287*F287,2)</f>
        <v>0</v>
      </c>
      <c r="H287" s="236"/>
      <c r="I287" s="237">
        <f>ROUND(E287*H287,2)</f>
        <v>0</v>
      </c>
      <c r="J287" s="236"/>
      <c r="K287" s="237">
        <f>ROUND(E287*J287,2)</f>
        <v>0</v>
      </c>
      <c r="L287" s="237">
        <v>21</v>
      </c>
      <c r="M287" s="237">
        <f>G287*(1+L287/100)</f>
        <v>0</v>
      </c>
      <c r="N287" s="235">
        <v>3.7799999999999999E-3</v>
      </c>
      <c r="O287" s="235">
        <f>ROUND(E287*N287,2)</f>
        <v>0.04</v>
      </c>
      <c r="P287" s="235">
        <v>0</v>
      </c>
      <c r="Q287" s="235">
        <f>ROUND(E287*P287,2)</f>
        <v>0</v>
      </c>
      <c r="R287" s="237" t="s">
        <v>652</v>
      </c>
      <c r="S287" s="237" t="s">
        <v>302</v>
      </c>
      <c r="T287" s="238" t="s">
        <v>354</v>
      </c>
      <c r="U287" s="220">
        <v>0</v>
      </c>
      <c r="V287" s="220">
        <f>ROUND(E287*U287,2)</f>
        <v>0</v>
      </c>
      <c r="W287" s="220"/>
      <c r="X287" s="220" t="s">
        <v>653</v>
      </c>
      <c r="Y287" s="220" t="s">
        <v>305</v>
      </c>
      <c r="Z287" s="210"/>
      <c r="AA287" s="210"/>
      <c r="AB287" s="210"/>
      <c r="AC287" s="210"/>
      <c r="AD287" s="210"/>
      <c r="AE287" s="210"/>
      <c r="AF287" s="210"/>
      <c r="AG287" s="210" t="s">
        <v>654</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
      <c r="A288" s="217"/>
      <c r="B288" s="218"/>
      <c r="C288" s="265" t="s">
        <v>2619</v>
      </c>
      <c r="D288" s="255"/>
      <c r="E288" s="256">
        <v>10</v>
      </c>
      <c r="F288" s="220"/>
      <c r="G288" s="220"/>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356</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ht="33.75" outlineLevel="1" x14ac:dyDescent="0.2">
      <c r="A289" s="232">
        <v>66</v>
      </c>
      <c r="B289" s="233" t="s">
        <v>2620</v>
      </c>
      <c r="C289" s="250" t="s">
        <v>2621</v>
      </c>
      <c r="D289" s="234" t="s">
        <v>320</v>
      </c>
      <c r="E289" s="235">
        <v>12</v>
      </c>
      <c r="F289" s="236"/>
      <c r="G289" s="237">
        <f>ROUND(E289*F289,2)</f>
        <v>0</v>
      </c>
      <c r="H289" s="236"/>
      <c r="I289" s="237">
        <f>ROUND(E289*H289,2)</f>
        <v>0</v>
      </c>
      <c r="J289" s="236"/>
      <c r="K289" s="237">
        <f>ROUND(E289*J289,2)</f>
        <v>0</v>
      </c>
      <c r="L289" s="237">
        <v>21</v>
      </c>
      <c r="M289" s="237">
        <f>G289*(1+L289/100)</f>
        <v>0</v>
      </c>
      <c r="N289" s="235">
        <v>4.0499999999999998E-3</v>
      </c>
      <c r="O289" s="235">
        <f>ROUND(E289*N289,2)</f>
        <v>0.05</v>
      </c>
      <c r="P289" s="235">
        <v>0</v>
      </c>
      <c r="Q289" s="235">
        <f>ROUND(E289*P289,2)</f>
        <v>0</v>
      </c>
      <c r="R289" s="237" t="s">
        <v>652</v>
      </c>
      <c r="S289" s="237" t="s">
        <v>302</v>
      </c>
      <c r="T289" s="238" t="s">
        <v>354</v>
      </c>
      <c r="U289" s="220">
        <v>0</v>
      </c>
      <c r="V289" s="220">
        <f>ROUND(E289*U289,2)</f>
        <v>0</v>
      </c>
      <c r="W289" s="220"/>
      <c r="X289" s="220" t="s">
        <v>653</v>
      </c>
      <c r="Y289" s="220" t="s">
        <v>305</v>
      </c>
      <c r="Z289" s="210"/>
      <c r="AA289" s="210"/>
      <c r="AB289" s="210"/>
      <c r="AC289" s="210"/>
      <c r="AD289" s="210"/>
      <c r="AE289" s="210"/>
      <c r="AF289" s="210"/>
      <c r="AG289" s="210" t="s">
        <v>654</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
      <c r="A290" s="217"/>
      <c r="B290" s="218"/>
      <c r="C290" s="265" t="s">
        <v>2583</v>
      </c>
      <c r="D290" s="255"/>
      <c r="E290" s="256">
        <v>12</v>
      </c>
      <c r="F290" s="220"/>
      <c r="G290" s="220"/>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356</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ht="33.75" outlineLevel="1" x14ac:dyDescent="0.2">
      <c r="A291" s="232">
        <v>67</v>
      </c>
      <c r="B291" s="233" t="s">
        <v>2622</v>
      </c>
      <c r="C291" s="250" t="s">
        <v>2623</v>
      </c>
      <c r="D291" s="234" t="s">
        <v>320</v>
      </c>
      <c r="E291" s="235">
        <v>1</v>
      </c>
      <c r="F291" s="236"/>
      <c r="G291" s="237">
        <f>ROUND(E291*F291,2)</f>
        <v>0</v>
      </c>
      <c r="H291" s="236"/>
      <c r="I291" s="237">
        <f>ROUND(E291*H291,2)</f>
        <v>0</v>
      </c>
      <c r="J291" s="236"/>
      <c r="K291" s="237">
        <f>ROUND(E291*J291,2)</f>
        <v>0</v>
      </c>
      <c r="L291" s="237">
        <v>21</v>
      </c>
      <c r="M291" s="237">
        <f>G291*(1+L291/100)</f>
        <v>0</v>
      </c>
      <c r="N291" s="235">
        <v>5.45E-3</v>
      </c>
      <c r="O291" s="235">
        <f>ROUND(E291*N291,2)</f>
        <v>0.01</v>
      </c>
      <c r="P291" s="235">
        <v>0</v>
      </c>
      <c r="Q291" s="235">
        <f>ROUND(E291*P291,2)</f>
        <v>0</v>
      </c>
      <c r="R291" s="237" t="s">
        <v>652</v>
      </c>
      <c r="S291" s="237" t="s">
        <v>302</v>
      </c>
      <c r="T291" s="238" t="s">
        <v>354</v>
      </c>
      <c r="U291" s="220">
        <v>0</v>
      </c>
      <c r="V291" s="220">
        <f>ROUND(E291*U291,2)</f>
        <v>0</v>
      </c>
      <c r="W291" s="220"/>
      <c r="X291" s="220" t="s">
        <v>653</v>
      </c>
      <c r="Y291" s="220" t="s">
        <v>305</v>
      </c>
      <c r="Z291" s="210"/>
      <c r="AA291" s="210"/>
      <c r="AB291" s="210"/>
      <c r="AC291" s="210"/>
      <c r="AD291" s="210"/>
      <c r="AE291" s="210"/>
      <c r="AF291" s="210"/>
      <c r="AG291" s="210" t="s">
        <v>654</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2" x14ac:dyDescent="0.2">
      <c r="A292" s="217"/>
      <c r="B292" s="218"/>
      <c r="C292" s="265" t="s">
        <v>2566</v>
      </c>
      <c r="D292" s="255"/>
      <c r="E292" s="256">
        <v>1</v>
      </c>
      <c r="F292" s="220"/>
      <c r="G292" s="220"/>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356</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ht="22.5" outlineLevel="1" x14ac:dyDescent="0.2">
      <c r="A293" s="232">
        <v>68</v>
      </c>
      <c r="B293" s="233" t="s">
        <v>2624</v>
      </c>
      <c r="C293" s="250" t="s">
        <v>2625</v>
      </c>
      <c r="D293" s="234" t="s">
        <v>320</v>
      </c>
      <c r="E293" s="235">
        <v>2</v>
      </c>
      <c r="F293" s="236"/>
      <c r="G293" s="237">
        <f>ROUND(E293*F293,2)</f>
        <v>0</v>
      </c>
      <c r="H293" s="236"/>
      <c r="I293" s="237">
        <f>ROUND(E293*H293,2)</f>
        <v>0</v>
      </c>
      <c r="J293" s="236"/>
      <c r="K293" s="237">
        <f>ROUND(E293*J293,2)</f>
        <v>0</v>
      </c>
      <c r="L293" s="237">
        <v>21</v>
      </c>
      <c r="M293" s="237">
        <f>G293*(1+L293/100)</f>
        <v>0</v>
      </c>
      <c r="N293" s="235">
        <v>4.3299999999999996E-3</v>
      </c>
      <c r="O293" s="235">
        <f>ROUND(E293*N293,2)</f>
        <v>0.01</v>
      </c>
      <c r="P293" s="235">
        <v>0</v>
      </c>
      <c r="Q293" s="235">
        <f>ROUND(E293*P293,2)</f>
        <v>0</v>
      </c>
      <c r="R293" s="237" t="s">
        <v>652</v>
      </c>
      <c r="S293" s="237" t="s">
        <v>302</v>
      </c>
      <c r="T293" s="238" t="s">
        <v>354</v>
      </c>
      <c r="U293" s="220">
        <v>0</v>
      </c>
      <c r="V293" s="220">
        <f>ROUND(E293*U293,2)</f>
        <v>0</v>
      </c>
      <c r="W293" s="220"/>
      <c r="X293" s="220" t="s">
        <v>653</v>
      </c>
      <c r="Y293" s="220" t="s">
        <v>305</v>
      </c>
      <c r="Z293" s="210"/>
      <c r="AA293" s="210"/>
      <c r="AB293" s="210"/>
      <c r="AC293" s="210"/>
      <c r="AD293" s="210"/>
      <c r="AE293" s="210"/>
      <c r="AF293" s="210"/>
      <c r="AG293" s="210" t="s">
        <v>654</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2" x14ac:dyDescent="0.2">
      <c r="A294" s="217"/>
      <c r="B294" s="218"/>
      <c r="C294" s="265" t="s">
        <v>2562</v>
      </c>
      <c r="D294" s="255"/>
      <c r="E294" s="256">
        <v>2</v>
      </c>
      <c r="F294" s="220"/>
      <c r="G294" s="220"/>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356</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2">
        <v>69</v>
      </c>
      <c r="B295" s="233" t="s">
        <v>2626</v>
      </c>
      <c r="C295" s="250" t="s">
        <v>2627</v>
      </c>
      <c r="D295" s="234" t="s">
        <v>320</v>
      </c>
      <c r="E295" s="235">
        <v>3</v>
      </c>
      <c r="F295" s="236"/>
      <c r="G295" s="237">
        <f>ROUND(E295*F295,2)</f>
        <v>0</v>
      </c>
      <c r="H295" s="236"/>
      <c r="I295" s="237">
        <f>ROUND(E295*H295,2)</f>
        <v>0</v>
      </c>
      <c r="J295" s="236"/>
      <c r="K295" s="237">
        <f>ROUND(E295*J295,2)</f>
        <v>0</v>
      </c>
      <c r="L295" s="237">
        <v>21</v>
      </c>
      <c r="M295" s="237">
        <f>G295*(1+L295/100)</f>
        <v>0</v>
      </c>
      <c r="N295" s="235">
        <v>0</v>
      </c>
      <c r="O295" s="235">
        <f>ROUND(E295*N295,2)</f>
        <v>0</v>
      </c>
      <c r="P295" s="235">
        <v>0</v>
      </c>
      <c r="Q295" s="235">
        <f>ROUND(E295*P295,2)</f>
        <v>0</v>
      </c>
      <c r="R295" s="237"/>
      <c r="S295" s="237" t="s">
        <v>313</v>
      </c>
      <c r="T295" s="238" t="s">
        <v>303</v>
      </c>
      <c r="U295" s="220">
        <v>0</v>
      </c>
      <c r="V295" s="220">
        <f>ROUND(E295*U295,2)</f>
        <v>0</v>
      </c>
      <c r="W295" s="220"/>
      <c r="X295" s="220" t="s">
        <v>653</v>
      </c>
      <c r="Y295" s="220" t="s">
        <v>305</v>
      </c>
      <c r="Z295" s="210"/>
      <c r="AA295" s="210"/>
      <c r="AB295" s="210"/>
      <c r="AC295" s="210"/>
      <c r="AD295" s="210"/>
      <c r="AE295" s="210"/>
      <c r="AF295" s="210"/>
      <c r="AG295" s="210" t="s">
        <v>654</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
      <c r="A296" s="217"/>
      <c r="B296" s="218"/>
      <c r="C296" s="265" t="s">
        <v>2506</v>
      </c>
      <c r="D296" s="255"/>
      <c r="E296" s="256">
        <v>3</v>
      </c>
      <c r="F296" s="220"/>
      <c r="G296" s="220"/>
      <c r="H296" s="220"/>
      <c r="I296" s="220"/>
      <c r="J296" s="220"/>
      <c r="K296" s="220"/>
      <c r="L296" s="220"/>
      <c r="M296" s="220"/>
      <c r="N296" s="219"/>
      <c r="O296" s="219"/>
      <c r="P296" s="219"/>
      <c r="Q296" s="219"/>
      <c r="R296" s="220"/>
      <c r="S296" s="220"/>
      <c r="T296" s="220"/>
      <c r="U296" s="220"/>
      <c r="V296" s="220"/>
      <c r="W296" s="220"/>
      <c r="X296" s="220"/>
      <c r="Y296" s="220"/>
      <c r="Z296" s="210"/>
      <c r="AA296" s="210"/>
      <c r="AB296" s="210"/>
      <c r="AC296" s="210"/>
      <c r="AD296" s="210"/>
      <c r="AE296" s="210"/>
      <c r="AF296" s="210"/>
      <c r="AG296" s="210" t="s">
        <v>356</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x14ac:dyDescent="0.2">
      <c r="A297" s="225" t="s">
        <v>297</v>
      </c>
      <c r="B297" s="226" t="s">
        <v>184</v>
      </c>
      <c r="C297" s="248" t="s">
        <v>185</v>
      </c>
      <c r="D297" s="227"/>
      <c r="E297" s="228"/>
      <c r="F297" s="229"/>
      <c r="G297" s="229">
        <f>SUMIF(AG298:AG342,"&lt;&gt;NOR",G298:G342)</f>
        <v>0</v>
      </c>
      <c r="H297" s="229"/>
      <c r="I297" s="229">
        <f>SUM(I298:I342)</f>
        <v>0</v>
      </c>
      <c r="J297" s="229"/>
      <c r="K297" s="229">
        <f>SUM(K298:K342)</f>
        <v>0</v>
      </c>
      <c r="L297" s="229"/>
      <c r="M297" s="229">
        <f>SUM(M298:M342)</f>
        <v>0</v>
      </c>
      <c r="N297" s="228"/>
      <c r="O297" s="228">
        <f>SUM(O298:O342)</f>
        <v>7.9399999999999995</v>
      </c>
      <c r="P297" s="228"/>
      <c r="Q297" s="228">
        <f>SUM(Q298:Q342)</f>
        <v>0</v>
      </c>
      <c r="R297" s="229"/>
      <c r="S297" s="229"/>
      <c r="T297" s="230"/>
      <c r="U297" s="224"/>
      <c r="V297" s="224">
        <f>SUM(V298:V342)</f>
        <v>37.61</v>
      </c>
      <c r="W297" s="224"/>
      <c r="X297" s="224"/>
      <c r="Y297" s="224"/>
      <c r="AG297" t="s">
        <v>298</v>
      </c>
    </row>
    <row r="298" spans="1:60" ht="22.5" outlineLevel="1" x14ac:dyDescent="0.2">
      <c r="A298" s="232">
        <v>70</v>
      </c>
      <c r="B298" s="233" t="s">
        <v>2628</v>
      </c>
      <c r="C298" s="250" t="s">
        <v>2629</v>
      </c>
      <c r="D298" s="234" t="s">
        <v>320</v>
      </c>
      <c r="E298" s="235">
        <v>1</v>
      </c>
      <c r="F298" s="236"/>
      <c r="G298" s="237">
        <f>ROUND(E298*F298,2)</f>
        <v>0</v>
      </c>
      <c r="H298" s="236"/>
      <c r="I298" s="237">
        <f>ROUND(E298*H298,2)</f>
        <v>0</v>
      </c>
      <c r="J298" s="236"/>
      <c r="K298" s="237">
        <f>ROUND(E298*J298,2)</f>
        <v>0</v>
      </c>
      <c r="L298" s="237">
        <v>21</v>
      </c>
      <c r="M298" s="237">
        <f>G298*(1+L298/100)</f>
        <v>0</v>
      </c>
      <c r="N298" s="235">
        <v>1.86466</v>
      </c>
      <c r="O298" s="235">
        <f>ROUND(E298*N298,2)</f>
        <v>1.86</v>
      </c>
      <c r="P298" s="235">
        <v>0</v>
      </c>
      <c r="Q298" s="235">
        <f>ROUND(E298*P298,2)</f>
        <v>0</v>
      </c>
      <c r="R298" s="237" t="s">
        <v>2220</v>
      </c>
      <c r="S298" s="237" t="s">
        <v>302</v>
      </c>
      <c r="T298" s="238" t="s">
        <v>354</v>
      </c>
      <c r="U298" s="220">
        <v>15.77</v>
      </c>
      <c r="V298" s="220">
        <f>ROUND(E298*U298,2)</f>
        <v>15.77</v>
      </c>
      <c r="W298" s="220"/>
      <c r="X298" s="220" t="s">
        <v>314</v>
      </c>
      <c r="Y298" s="220" t="s">
        <v>305</v>
      </c>
      <c r="Z298" s="210"/>
      <c r="AA298" s="210"/>
      <c r="AB298" s="210"/>
      <c r="AC298" s="210"/>
      <c r="AD298" s="210"/>
      <c r="AE298" s="210"/>
      <c r="AF298" s="210"/>
      <c r="AG298" s="210" t="s">
        <v>315</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2" x14ac:dyDescent="0.2">
      <c r="A299" s="217"/>
      <c r="B299" s="218"/>
      <c r="C299" s="266" t="s">
        <v>2630</v>
      </c>
      <c r="D299" s="263"/>
      <c r="E299" s="263"/>
      <c r="F299" s="263"/>
      <c r="G299" s="263"/>
      <c r="H299" s="220"/>
      <c r="I299" s="220"/>
      <c r="J299" s="220"/>
      <c r="K299" s="220"/>
      <c r="L299" s="220"/>
      <c r="M299" s="220"/>
      <c r="N299" s="219"/>
      <c r="O299" s="219"/>
      <c r="P299" s="219"/>
      <c r="Q299" s="219"/>
      <c r="R299" s="220"/>
      <c r="S299" s="220"/>
      <c r="T299" s="220"/>
      <c r="U299" s="220"/>
      <c r="V299" s="220"/>
      <c r="W299" s="220"/>
      <c r="X299" s="220"/>
      <c r="Y299" s="220"/>
      <c r="Z299" s="210"/>
      <c r="AA299" s="210"/>
      <c r="AB299" s="210"/>
      <c r="AC299" s="210"/>
      <c r="AD299" s="210"/>
      <c r="AE299" s="210"/>
      <c r="AF299" s="210"/>
      <c r="AG299" s="210" t="s">
        <v>374</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2" x14ac:dyDescent="0.2">
      <c r="A300" s="217"/>
      <c r="B300" s="218"/>
      <c r="C300" s="265" t="s">
        <v>2631</v>
      </c>
      <c r="D300" s="255"/>
      <c r="E300" s="256">
        <v>1</v>
      </c>
      <c r="F300" s="220"/>
      <c r="G300" s="220"/>
      <c r="H300" s="220"/>
      <c r="I300" s="220"/>
      <c r="J300" s="220"/>
      <c r="K300" s="220"/>
      <c r="L300" s="220"/>
      <c r="M300" s="220"/>
      <c r="N300" s="219"/>
      <c r="O300" s="219"/>
      <c r="P300" s="219"/>
      <c r="Q300" s="219"/>
      <c r="R300" s="220"/>
      <c r="S300" s="220"/>
      <c r="T300" s="220"/>
      <c r="U300" s="220"/>
      <c r="V300" s="220"/>
      <c r="W300" s="220"/>
      <c r="X300" s="220"/>
      <c r="Y300" s="220"/>
      <c r="Z300" s="210"/>
      <c r="AA300" s="210"/>
      <c r="AB300" s="210"/>
      <c r="AC300" s="210"/>
      <c r="AD300" s="210"/>
      <c r="AE300" s="210"/>
      <c r="AF300" s="210"/>
      <c r="AG300" s="210" t="s">
        <v>356</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32">
        <v>71</v>
      </c>
      <c r="B301" s="233" t="s">
        <v>2632</v>
      </c>
      <c r="C301" s="250" t="s">
        <v>2633</v>
      </c>
      <c r="D301" s="234" t="s">
        <v>320</v>
      </c>
      <c r="E301" s="235">
        <v>6</v>
      </c>
      <c r="F301" s="236"/>
      <c r="G301" s="237">
        <f>ROUND(E301*F301,2)</f>
        <v>0</v>
      </c>
      <c r="H301" s="236"/>
      <c r="I301" s="237">
        <f>ROUND(E301*H301,2)</f>
        <v>0</v>
      </c>
      <c r="J301" s="236"/>
      <c r="K301" s="237">
        <f>ROUND(E301*J301,2)</f>
        <v>0</v>
      </c>
      <c r="L301" s="237">
        <v>21</v>
      </c>
      <c r="M301" s="237">
        <f>G301*(1+L301/100)</f>
        <v>0</v>
      </c>
      <c r="N301" s="235">
        <v>0</v>
      </c>
      <c r="O301" s="235">
        <f>ROUND(E301*N301,2)</f>
        <v>0</v>
      </c>
      <c r="P301" s="235">
        <v>0</v>
      </c>
      <c r="Q301" s="235">
        <f>ROUND(E301*P301,2)</f>
        <v>0</v>
      </c>
      <c r="R301" s="237" t="s">
        <v>2220</v>
      </c>
      <c r="S301" s="237" t="s">
        <v>302</v>
      </c>
      <c r="T301" s="238" t="s">
        <v>354</v>
      </c>
      <c r="U301" s="220">
        <v>0.79</v>
      </c>
      <c r="V301" s="220">
        <f>ROUND(E301*U301,2)</f>
        <v>4.74</v>
      </c>
      <c r="W301" s="220"/>
      <c r="X301" s="220" t="s">
        <v>314</v>
      </c>
      <c r="Y301" s="220" t="s">
        <v>305</v>
      </c>
      <c r="Z301" s="210"/>
      <c r="AA301" s="210"/>
      <c r="AB301" s="210"/>
      <c r="AC301" s="210"/>
      <c r="AD301" s="210"/>
      <c r="AE301" s="210"/>
      <c r="AF301" s="210"/>
      <c r="AG301" s="210" t="s">
        <v>315</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2" x14ac:dyDescent="0.2">
      <c r="A302" s="217"/>
      <c r="B302" s="218"/>
      <c r="C302" s="266" t="s">
        <v>2634</v>
      </c>
      <c r="D302" s="263"/>
      <c r="E302" s="263"/>
      <c r="F302" s="263"/>
      <c r="G302" s="263"/>
      <c r="H302" s="220"/>
      <c r="I302" s="220"/>
      <c r="J302" s="220"/>
      <c r="K302" s="220"/>
      <c r="L302" s="220"/>
      <c r="M302" s="220"/>
      <c r="N302" s="219"/>
      <c r="O302" s="219"/>
      <c r="P302" s="219"/>
      <c r="Q302" s="219"/>
      <c r="R302" s="220"/>
      <c r="S302" s="220"/>
      <c r="T302" s="220"/>
      <c r="U302" s="220"/>
      <c r="V302" s="220"/>
      <c r="W302" s="220"/>
      <c r="X302" s="220"/>
      <c r="Y302" s="220"/>
      <c r="Z302" s="210"/>
      <c r="AA302" s="210"/>
      <c r="AB302" s="210"/>
      <c r="AC302" s="210"/>
      <c r="AD302" s="210"/>
      <c r="AE302" s="210"/>
      <c r="AF302" s="210"/>
      <c r="AG302" s="210" t="s">
        <v>374</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65" t="s">
        <v>2635</v>
      </c>
      <c r="D303" s="255"/>
      <c r="E303" s="256">
        <v>6</v>
      </c>
      <c r="F303" s="220"/>
      <c r="G303" s="220"/>
      <c r="H303" s="220"/>
      <c r="I303" s="220"/>
      <c r="J303" s="220"/>
      <c r="K303" s="220"/>
      <c r="L303" s="220"/>
      <c r="M303" s="220"/>
      <c r="N303" s="219"/>
      <c r="O303" s="219"/>
      <c r="P303" s="219"/>
      <c r="Q303" s="219"/>
      <c r="R303" s="220"/>
      <c r="S303" s="220"/>
      <c r="T303" s="220"/>
      <c r="U303" s="220"/>
      <c r="V303" s="220"/>
      <c r="W303" s="220"/>
      <c r="X303" s="220"/>
      <c r="Y303" s="220"/>
      <c r="Z303" s="210"/>
      <c r="AA303" s="210"/>
      <c r="AB303" s="210"/>
      <c r="AC303" s="210"/>
      <c r="AD303" s="210"/>
      <c r="AE303" s="210"/>
      <c r="AF303" s="210"/>
      <c r="AG303" s="210" t="s">
        <v>356</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ht="22.5" outlineLevel="1" x14ac:dyDescent="0.2">
      <c r="A304" s="232">
        <v>72</v>
      </c>
      <c r="B304" s="233" t="s">
        <v>2636</v>
      </c>
      <c r="C304" s="250" t="s">
        <v>2637</v>
      </c>
      <c r="D304" s="234" t="s">
        <v>320</v>
      </c>
      <c r="E304" s="235">
        <v>2</v>
      </c>
      <c r="F304" s="236"/>
      <c r="G304" s="237">
        <f>ROUND(E304*F304,2)</f>
        <v>0</v>
      </c>
      <c r="H304" s="236"/>
      <c r="I304" s="237">
        <f>ROUND(E304*H304,2)</f>
        <v>0</v>
      </c>
      <c r="J304" s="236"/>
      <c r="K304" s="237">
        <f>ROUND(E304*J304,2)</f>
        <v>0</v>
      </c>
      <c r="L304" s="237">
        <v>21</v>
      </c>
      <c r="M304" s="237">
        <f>G304*(1+L304/100)</f>
        <v>0</v>
      </c>
      <c r="N304" s="235">
        <v>0</v>
      </c>
      <c r="O304" s="235">
        <f>ROUND(E304*N304,2)</f>
        <v>0</v>
      </c>
      <c r="P304" s="235">
        <v>0</v>
      </c>
      <c r="Q304" s="235">
        <f>ROUND(E304*P304,2)</f>
        <v>0</v>
      </c>
      <c r="R304" s="237" t="s">
        <v>2220</v>
      </c>
      <c r="S304" s="237" t="s">
        <v>302</v>
      </c>
      <c r="T304" s="238" t="s">
        <v>354</v>
      </c>
      <c r="U304" s="220">
        <v>0.9</v>
      </c>
      <c r="V304" s="220">
        <f>ROUND(E304*U304,2)</f>
        <v>1.8</v>
      </c>
      <c r="W304" s="220"/>
      <c r="X304" s="220" t="s">
        <v>314</v>
      </c>
      <c r="Y304" s="220" t="s">
        <v>305</v>
      </c>
      <c r="Z304" s="210"/>
      <c r="AA304" s="210"/>
      <c r="AB304" s="210"/>
      <c r="AC304" s="210"/>
      <c r="AD304" s="210"/>
      <c r="AE304" s="210"/>
      <c r="AF304" s="210"/>
      <c r="AG304" s="210" t="s">
        <v>315</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2" x14ac:dyDescent="0.2">
      <c r="A305" s="217"/>
      <c r="B305" s="218"/>
      <c r="C305" s="266" t="s">
        <v>2634</v>
      </c>
      <c r="D305" s="263"/>
      <c r="E305" s="263"/>
      <c r="F305" s="263"/>
      <c r="G305" s="263"/>
      <c r="H305" s="220"/>
      <c r="I305" s="220"/>
      <c r="J305" s="220"/>
      <c r="K305" s="220"/>
      <c r="L305" s="220"/>
      <c r="M305" s="220"/>
      <c r="N305" s="219"/>
      <c r="O305" s="219"/>
      <c r="P305" s="219"/>
      <c r="Q305" s="219"/>
      <c r="R305" s="220"/>
      <c r="S305" s="220"/>
      <c r="T305" s="220"/>
      <c r="U305" s="220"/>
      <c r="V305" s="220"/>
      <c r="W305" s="220"/>
      <c r="X305" s="220"/>
      <c r="Y305" s="220"/>
      <c r="Z305" s="210"/>
      <c r="AA305" s="210"/>
      <c r="AB305" s="210"/>
      <c r="AC305" s="210"/>
      <c r="AD305" s="210"/>
      <c r="AE305" s="210"/>
      <c r="AF305" s="210"/>
      <c r="AG305" s="210" t="s">
        <v>374</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
      <c r="A306" s="217"/>
      <c r="B306" s="218"/>
      <c r="C306" s="265" t="s">
        <v>152</v>
      </c>
      <c r="D306" s="255"/>
      <c r="E306" s="256">
        <v>2</v>
      </c>
      <c r="F306" s="220"/>
      <c r="G306" s="220"/>
      <c r="H306" s="220"/>
      <c r="I306" s="220"/>
      <c r="J306" s="220"/>
      <c r="K306" s="220"/>
      <c r="L306" s="220"/>
      <c r="M306" s="220"/>
      <c r="N306" s="219"/>
      <c r="O306" s="219"/>
      <c r="P306" s="219"/>
      <c r="Q306" s="219"/>
      <c r="R306" s="220"/>
      <c r="S306" s="220"/>
      <c r="T306" s="220"/>
      <c r="U306" s="220"/>
      <c r="V306" s="220"/>
      <c r="W306" s="220"/>
      <c r="X306" s="220"/>
      <c r="Y306" s="220"/>
      <c r="Z306" s="210"/>
      <c r="AA306" s="210"/>
      <c r="AB306" s="210"/>
      <c r="AC306" s="210"/>
      <c r="AD306" s="210"/>
      <c r="AE306" s="210"/>
      <c r="AF306" s="210"/>
      <c r="AG306" s="210" t="s">
        <v>356</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22.5" outlineLevel="1" x14ac:dyDescent="0.2">
      <c r="A307" s="232">
        <v>73</v>
      </c>
      <c r="B307" s="233" t="s">
        <v>2638</v>
      </c>
      <c r="C307" s="250" t="s">
        <v>2639</v>
      </c>
      <c r="D307" s="234" t="s">
        <v>320</v>
      </c>
      <c r="E307" s="235">
        <v>2</v>
      </c>
      <c r="F307" s="236"/>
      <c r="G307" s="237">
        <f>ROUND(E307*F307,2)</f>
        <v>0</v>
      </c>
      <c r="H307" s="236"/>
      <c r="I307" s="237">
        <f>ROUND(E307*H307,2)</f>
        <v>0</v>
      </c>
      <c r="J307" s="236"/>
      <c r="K307" s="237">
        <f>ROUND(E307*J307,2)</f>
        <v>0</v>
      </c>
      <c r="L307" s="237">
        <v>21</v>
      </c>
      <c r="M307" s="237">
        <f>G307*(1+L307/100)</f>
        <v>0</v>
      </c>
      <c r="N307" s="235">
        <v>0</v>
      </c>
      <c r="O307" s="235">
        <f>ROUND(E307*N307,2)</f>
        <v>0</v>
      </c>
      <c r="P307" s="235">
        <v>0</v>
      </c>
      <c r="Q307" s="235">
        <f>ROUND(E307*P307,2)</f>
        <v>0</v>
      </c>
      <c r="R307" s="237" t="s">
        <v>2220</v>
      </c>
      <c r="S307" s="237" t="s">
        <v>302</v>
      </c>
      <c r="T307" s="238" t="s">
        <v>354</v>
      </c>
      <c r="U307" s="220">
        <v>1.752</v>
      </c>
      <c r="V307" s="220">
        <f>ROUND(E307*U307,2)</f>
        <v>3.5</v>
      </c>
      <c r="W307" s="220"/>
      <c r="X307" s="220" t="s">
        <v>314</v>
      </c>
      <c r="Y307" s="220" t="s">
        <v>305</v>
      </c>
      <c r="Z307" s="210"/>
      <c r="AA307" s="210"/>
      <c r="AB307" s="210"/>
      <c r="AC307" s="210"/>
      <c r="AD307" s="210"/>
      <c r="AE307" s="210"/>
      <c r="AF307" s="210"/>
      <c r="AG307" s="210" t="s">
        <v>315</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
      <c r="A308" s="217"/>
      <c r="B308" s="218"/>
      <c r="C308" s="266" t="s">
        <v>2634</v>
      </c>
      <c r="D308" s="263"/>
      <c r="E308" s="263"/>
      <c r="F308" s="263"/>
      <c r="G308" s="263"/>
      <c r="H308" s="220"/>
      <c r="I308" s="220"/>
      <c r="J308" s="220"/>
      <c r="K308" s="220"/>
      <c r="L308" s="220"/>
      <c r="M308" s="220"/>
      <c r="N308" s="219"/>
      <c r="O308" s="219"/>
      <c r="P308" s="219"/>
      <c r="Q308" s="219"/>
      <c r="R308" s="220"/>
      <c r="S308" s="220"/>
      <c r="T308" s="220"/>
      <c r="U308" s="220"/>
      <c r="V308" s="220"/>
      <c r="W308" s="220"/>
      <c r="X308" s="220"/>
      <c r="Y308" s="220"/>
      <c r="Z308" s="210"/>
      <c r="AA308" s="210"/>
      <c r="AB308" s="210"/>
      <c r="AC308" s="210"/>
      <c r="AD308" s="210"/>
      <c r="AE308" s="210"/>
      <c r="AF308" s="210"/>
      <c r="AG308" s="210" t="s">
        <v>374</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ht="22.5" outlineLevel="1" x14ac:dyDescent="0.2">
      <c r="A309" s="232">
        <v>74</v>
      </c>
      <c r="B309" s="233" t="s">
        <v>2640</v>
      </c>
      <c r="C309" s="250" t="s">
        <v>2641</v>
      </c>
      <c r="D309" s="234" t="s">
        <v>320</v>
      </c>
      <c r="E309" s="235">
        <v>2</v>
      </c>
      <c r="F309" s="236"/>
      <c r="G309" s="237">
        <f>ROUND(E309*F309,2)</f>
        <v>0</v>
      </c>
      <c r="H309" s="236"/>
      <c r="I309" s="237">
        <f>ROUND(E309*H309,2)</f>
        <v>0</v>
      </c>
      <c r="J309" s="236"/>
      <c r="K309" s="237">
        <f>ROUND(E309*J309,2)</f>
        <v>0</v>
      </c>
      <c r="L309" s="237">
        <v>21</v>
      </c>
      <c r="M309" s="237">
        <f>G309*(1+L309/100)</f>
        <v>0</v>
      </c>
      <c r="N309" s="235">
        <v>0</v>
      </c>
      <c r="O309" s="235">
        <f>ROUND(E309*N309,2)</f>
        <v>0</v>
      </c>
      <c r="P309" s="235">
        <v>0</v>
      </c>
      <c r="Q309" s="235">
        <f>ROUND(E309*P309,2)</f>
        <v>0</v>
      </c>
      <c r="R309" s="237" t="s">
        <v>2220</v>
      </c>
      <c r="S309" s="237" t="s">
        <v>302</v>
      </c>
      <c r="T309" s="238" t="s">
        <v>354</v>
      </c>
      <c r="U309" s="220">
        <v>3.2519999999999998</v>
      </c>
      <c r="V309" s="220">
        <f>ROUND(E309*U309,2)</f>
        <v>6.5</v>
      </c>
      <c r="W309" s="220"/>
      <c r="X309" s="220" t="s">
        <v>314</v>
      </c>
      <c r="Y309" s="220" t="s">
        <v>305</v>
      </c>
      <c r="Z309" s="210"/>
      <c r="AA309" s="210"/>
      <c r="AB309" s="210"/>
      <c r="AC309" s="210"/>
      <c r="AD309" s="210"/>
      <c r="AE309" s="210"/>
      <c r="AF309" s="210"/>
      <c r="AG309" s="210" t="s">
        <v>315</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
      <c r="A310" s="217"/>
      <c r="B310" s="218"/>
      <c r="C310" s="266" t="s">
        <v>2634</v>
      </c>
      <c r="D310" s="263"/>
      <c r="E310" s="263"/>
      <c r="F310" s="263"/>
      <c r="G310" s="263"/>
      <c r="H310" s="220"/>
      <c r="I310" s="220"/>
      <c r="J310" s="220"/>
      <c r="K310" s="220"/>
      <c r="L310" s="220"/>
      <c r="M310" s="220"/>
      <c r="N310" s="219"/>
      <c r="O310" s="219"/>
      <c r="P310" s="219"/>
      <c r="Q310" s="219"/>
      <c r="R310" s="220"/>
      <c r="S310" s="220"/>
      <c r="T310" s="220"/>
      <c r="U310" s="220"/>
      <c r="V310" s="220"/>
      <c r="W310" s="220"/>
      <c r="X310" s="220"/>
      <c r="Y310" s="220"/>
      <c r="Z310" s="210"/>
      <c r="AA310" s="210"/>
      <c r="AB310" s="210"/>
      <c r="AC310" s="210"/>
      <c r="AD310" s="210"/>
      <c r="AE310" s="210"/>
      <c r="AF310" s="210"/>
      <c r="AG310" s="210" t="s">
        <v>374</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2" x14ac:dyDescent="0.2">
      <c r="A311" s="217"/>
      <c r="B311" s="218"/>
      <c r="C311" s="265" t="s">
        <v>2642</v>
      </c>
      <c r="D311" s="255"/>
      <c r="E311" s="256">
        <v>1</v>
      </c>
      <c r="F311" s="220"/>
      <c r="G311" s="220"/>
      <c r="H311" s="220"/>
      <c r="I311" s="220"/>
      <c r="J311" s="220"/>
      <c r="K311" s="220"/>
      <c r="L311" s="220"/>
      <c r="M311" s="220"/>
      <c r="N311" s="219"/>
      <c r="O311" s="219"/>
      <c r="P311" s="219"/>
      <c r="Q311" s="219"/>
      <c r="R311" s="220"/>
      <c r="S311" s="220"/>
      <c r="T311" s="220"/>
      <c r="U311" s="220"/>
      <c r="V311" s="220"/>
      <c r="W311" s="220"/>
      <c r="X311" s="220"/>
      <c r="Y311" s="220"/>
      <c r="Z311" s="210"/>
      <c r="AA311" s="210"/>
      <c r="AB311" s="210"/>
      <c r="AC311" s="210"/>
      <c r="AD311" s="210"/>
      <c r="AE311" s="210"/>
      <c r="AF311" s="210"/>
      <c r="AG311" s="210" t="s">
        <v>356</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65" t="s">
        <v>2643</v>
      </c>
      <c r="D312" s="255"/>
      <c r="E312" s="256">
        <v>1</v>
      </c>
      <c r="F312" s="220"/>
      <c r="G312" s="220"/>
      <c r="H312" s="220"/>
      <c r="I312" s="220"/>
      <c r="J312" s="220"/>
      <c r="K312" s="220"/>
      <c r="L312" s="220"/>
      <c r="M312" s="220"/>
      <c r="N312" s="219"/>
      <c r="O312" s="219"/>
      <c r="P312" s="219"/>
      <c r="Q312" s="219"/>
      <c r="R312" s="220"/>
      <c r="S312" s="220"/>
      <c r="T312" s="220"/>
      <c r="U312" s="220"/>
      <c r="V312" s="220"/>
      <c r="W312" s="220"/>
      <c r="X312" s="220"/>
      <c r="Y312" s="220"/>
      <c r="Z312" s="210"/>
      <c r="AA312" s="210"/>
      <c r="AB312" s="210"/>
      <c r="AC312" s="210"/>
      <c r="AD312" s="210"/>
      <c r="AE312" s="210"/>
      <c r="AF312" s="210"/>
      <c r="AG312" s="210" t="s">
        <v>356</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32">
        <v>75</v>
      </c>
      <c r="B313" s="233" t="s">
        <v>2644</v>
      </c>
      <c r="C313" s="250" t="s">
        <v>2645</v>
      </c>
      <c r="D313" s="234" t="s">
        <v>320</v>
      </c>
      <c r="E313" s="235">
        <v>1</v>
      </c>
      <c r="F313" s="236"/>
      <c r="G313" s="237">
        <f>ROUND(E313*F313,2)</f>
        <v>0</v>
      </c>
      <c r="H313" s="236"/>
      <c r="I313" s="237">
        <f>ROUND(E313*H313,2)</f>
        <v>0</v>
      </c>
      <c r="J313" s="236"/>
      <c r="K313" s="237">
        <f>ROUND(E313*J313,2)</f>
        <v>0</v>
      </c>
      <c r="L313" s="237">
        <v>21</v>
      </c>
      <c r="M313" s="237">
        <f>G313*(1+L313/100)</f>
        <v>0</v>
      </c>
      <c r="N313" s="235">
        <v>0</v>
      </c>
      <c r="O313" s="235">
        <f>ROUND(E313*N313,2)</f>
        <v>0</v>
      </c>
      <c r="P313" s="235">
        <v>0</v>
      </c>
      <c r="Q313" s="235">
        <f>ROUND(E313*P313,2)</f>
        <v>0</v>
      </c>
      <c r="R313" s="237" t="s">
        <v>2220</v>
      </c>
      <c r="S313" s="237" t="s">
        <v>302</v>
      </c>
      <c r="T313" s="238" t="s">
        <v>354</v>
      </c>
      <c r="U313" s="220">
        <v>1.36</v>
      </c>
      <c r="V313" s="220">
        <f>ROUND(E313*U313,2)</f>
        <v>1.36</v>
      </c>
      <c r="W313" s="220"/>
      <c r="X313" s="220" t="s">
        <v>314</v>
      </c>
      <c r="Y313" s="220" t="s">
        <v>305</v>
      </c>
      <c r="Z313" s="210"/>
      <c r="AA313" s="210"/>
      <c r="AB313" s="210"/>
      <c r="AC313" s="210"/>
      <c r="AD313" s="210"/>
      <c r="AE313" s="210"/>
      <c r="AF313" s="210"/>
      <c r="AG313" s="210" t="s">
        <v>315</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2" x14ac:dyDescent="0.2">
      <c r="A314" s="217"/>
      <c r="B314" s="218"/>
      <c r="C314" s="265" t="s">
        <v>2646</v>
      </c>
      <c r="D314" s="255"/>
      <c r="E314" s="256">
        <v>1</v>
      </c>
      <c r="F314" s="220"/>
      <c r="G314" s="220"/>
      <c r="H314" s="220"/>
      <c r="I314" s="220"/>
      <c r="J314" s="220"/>
      <c r="K314" s="220"/>
      <c r="L314" s="220"/>
      <c r="M314" s="220"/>
      <c r="N314" s="219"/>
      <c r="O314" s="219"/>
      <c r="P314" s="219"/>
      <c r="Q314" s="219"/>
      <c r="R314" s="220"/>
      <c r="S314" s="220"/>
      <c r="T314" s="220"/>
      <c r="U314" s="220"/>
      <c r="V314" s="220"/>
      <c r="W314" s="220"/>
      <c r="X314" s="220"/>
      <c r="Y314" s="220"/>
      <c r="Z314" s="210"/>
      <c r="AA314" s="210"/>
      <c r="AB314" s="210"/>
      <c r="AC314" s="210"/>
      <c r="AD314" s="210"/>
      <c r="AE314" s="210"/>
      <c r="AF314" s="210"/>
      <c r="AG314" s="210" t="s">
        <v>356</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32">
        <v>76</v>
      </c>
      <c r="B315" s="233" t="s">
        <v>2647</v>
      </c>
      <c r="C315" s="250" t="s">
        <v>2648</v>
      </c>
      <c r="D315" s="234" t="s">
        <v>320</v>
      </c>
      <c r="E315" s="235">
        <v>3</v>
      </c>
      <c r="F315" s="236"/>
      <c r="G315" s="237">
        <f>ROUND(E315*F315,2)</f>
        <v>0</v>
      </c>
      <c r="H315" s="236"/>
      <c r="I315" s="237">
        <f>ROUND(E315*H315,2)</f>
        <v>0</v>
      </c>
      <c r="J315" s="236"/>
      <c r="K315" s="237">
        <f>ROUND(E315*J315,2)</f>
        <v>0</v>
      </c>
      <c r="L315" s="237">
        <v>21</v>
      </c>
      <c r="M315" s="237">
        <f>G315*(1+L315/100)</f>
        <v>0</v>
      </c>
      <c r="N315" s="235">
        <v>3.0000000000000001E-3</v>
      </c>
      <c r="O315" s="235">
        <f>ROUND(E315*N315,2)</f>
        <v>0.01</v>
      </c>
      <c r="P315" s="235">
        <v>0</v>
      </c>
      <c r="Q315" s="235">
        <f>ROUND(E315*P315,2)</f>
        <v>0</v>
      </c>
      <c r="R315" s="237"/>
      <c r="S315" s="237" t="s">
        <v>313</v>
      </c>
      <c r="T315" s="238" t="s">
        <v>303</v>
      </c>
      <c r="U315" s="220">
        <v>0</v>
      </c>
      <c r="V315" s="220">
        <f>ROUND(E315*U315,2)</f>
        <v>0</v>
      </c>
      <c r="W315" s="220"/>
      <c r="X315" s="220" t="s">
        <v>314</v>
      </c>
      <c r="Y315" s="220" t="s">
        <v>305</v>
      </c>
      <c r="Z315" s="210"/>
      <c r="AA315" s="210"/>
      <c r="AB315" s="210"/>
      <c r="AC315" s="210"/>
      <c r="AD315" s="210"/>
      <c r="AE315" s="210"/>
      <c r="AF315" s="210"/>
      <c r="AG315" s="210" t="s">
        <v>315</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2" x14ac:dyDescent="0.2">
      <c r="A316" s="217"/>
      <c r="B316" s="218"/>
      <c r="C316" s="251" t="s">
        <v>2649</v>
      </c>
      <c r="D316" s="247"/>
      <c r="E316" s="247"/>
      <c r="F316" s="247"/>
      <c r="G316" s="247"/>
      <c r="H316" s="220"/>
      <c r="I316" s="220"/>
      <c r="J316" s="220"/>
      <c r="K316" s="220"/>
      <c r="L316" s="220"/>
      <c r="M316" s="220"/>
      <c r="N316" s="219"/>
      <c r="O316" s="219"/>
      <c r="P316" s="219"/>
      <c r="Q316" s="219"/>
      <c r="R316" s="220"/>
      <c r="S316" s="220"/>
      <c r="T316" s="220"/>
      <c r="U316" s="220"/>
      <c r="V316" s="220"/>
      <c r="W316" s="220"/>
      <c r="X316" s="220"/>
      <c r="Y316" s="220"/>
      <c r="Z316" s="210"/>
      <c r="AA316" s="210"/>
      <c r="AB316" s="210"/>
      <c r="AC316" s="210"/>
      <c r="AD316" s="210"/>
      <c r="AE316" s="210"/>
      <c r="AF316" s="210"/>
      <c r="AG316" s="210" t="s">
        <v>317</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
      <c r="A317" s="232">
        <v>77</v>
      </c>
      <c r="B317" s="233" t="s">
        <v>2650</v>
      </c>
      <c r="C317" s="250" t="s">
        <v>2651</v>
      </c>
      <c r="D317" s="234" t="s">
        <v>320</v>
      </c>
      <c r="E317" s="235">
        <v>3</v>
      </c>
      <c r="F317" s="236"/>
      <c r="G317" s="237">
        <f>ROUND(E317*F317,2)</f>
        <v>0</v>
      </c>
      <c r="H317" s="236"/>
      <c r="I317" s="237">
        <f>ROUND(E317*H317,2)</f>
        <v>0</v>
      </c>
      <c r="J317" s="236"/>
      <c r="K317" s="237">
        <f>ROUND(E317*J317,2)</f>
        <v>0</v>
      </c>
      <c r="L317" s="237">
        <v>21</v>
      </c>
      <c r="M317" s="237">
        <f>G317*(1+L317/100)</f>
        <v>0</v>
      </c>
      <c r="N317" s="235">
        <v>7.0200000000000002E-3</v>
      </c>
      <c r="O317" s="235">
        <f>ROUND(E317*N317,2)</f>
        <v>0.02</v>
      </c>
      <c r="P317" s="235">
        <v>0</v>
      </c>
      <c r="Q317" s="235">
        <f>ROUND(E317*P317,2)</f>
        <v>0</v>
      </c>
      <c r="R317" s="237" t="s">
        <v>2220</v>
      </c>
      <c r="S317" s="237" t="s">
        <v>302</v>
      </c>
      <c r="T317" s="238" t="s">
        <v>354</v>
      </c>
      <c r="U317" s="220">
        <v>1.3140000000000001</v>
      </c>
      <c r="V317" s="220">
        <f>ROUND(E317*U317,2)</f>
        <v>3.94</v>
      </c>
      <c r="W317" s="220"/>
      <c r="X317" s="220" t="s">
        <v>314</v>
      </c>
      <c r="Y317" s="220" t="s">
        <v>305</v>
      </c>
      <c r="Z317" s="210"/>
      <c r="AA317" s="210"/>
      <c r="AB317" s="210"/>
      <c r="AC317" s="210"/>
      <c r="AD317" s="210"/>
      <c r="AE317" s="210"/>
      <c r="AF317" s="210"/>
      <c r="AG317" s="210" t="s">
        <v>315</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2" x14ac:dyDescent="0.2">
      <c r="A318" s="217"/>
      <c r="B318" s="218"/>
      <c r="C318" s="265" t="s">
        <v>2652</v>
      </c>
      <c r="D318" s="255"/>
      <c r="E318" s="256">
        <v>3</v>
      </c>
      <c r="F318" s="220"/>
      <c r="G318" s="220"/>
      <c r="H318" s="220"/>
      <c r="I318" s="220"/>
      <c r="J318" s="220"/>
      <c r="K318" s="220"/>
      <c r="L318" s="220"/>
      <c r="M318" s="220"/>
      <c r="N318" s="219"/>
      <c r="O318" s="219"/>
      <c r="P318" s="219"/>
      <c r="Q318" s="219"/>
      <c r="R318" s="220"/>
      <c r="S318" s="220"/>
      <c r="T318" s="220"/>
      <c r="U318" s="220"/>
      <c r="V318" s="220"/>
      <c r="W318" s="220"/>
      <c r="X318" s="220"/>
      <c r="Y318" s="220"/>
      <c r="Z318" s="210"/>
      <c r="AA318" s="210"/>
      <c r="AB318" s="210"/>
      <c r="AC318" s="210"/>
      <c r="AD318" s="210"/>
      <c r="AE318" s="210"/>
      <c r="AF318" s="210"/>
      <c r="AG318" s="210" t="s">
        <v>356</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39">
        <v>78</v>
      </c>
      <c r="B319" s="240" t="s">
        <v>2653</v>
      </c>
      <c r="C319" s="249" t="s">
        <v>2654</v>
      </c>
      <c r="D319" s="241" t="s">
        <v>320</v>
      </c>
      <c r="E319" s="242">
        <v>1</v>
      </c>
      <c r="F319" s="243"/>
      <c r="G319" s="244">
        <f>ROUND(E319*F319,2)</f>
        <v>0</v>
      </c>
      <c r="H319" s="243"/>
      <c r="I319" s="244">
        <f>ROUND(E319*H319,2)</f>
        <v>0</v>
      </c>
      <c r="J319" s="243"/>
      <c r="K319" s="244">
        <f>ROUND(E319*J319,2)</f>
        <v>0</v>
      </c>
      <c r="L319" s="244">
        <v>21</v>
      </c>
      <c r="M319" s="244">
        <f>G319*(1+L319/100)</f>
        <v>0</v>
      </c>
      <c r="N319" s="242">
        <v>3.0999999999999999E-3</v>
      </c>
      <c r="O319" s="242">
        <f>ROUND(E319*N319,2)</f>
        <v>0</v>
      </c>
      <c r="P319" s="242">
        <v>0</v>
      </c>
      <c r="Q319" s="242">
        <f>ROUND(E319*P319,2)</f>
        <v>0</v>
      </c>
      <c r="R319" s="244" t="s">
        <v>652</v>
      </c>
      <c r="S319" s="244" t="s">
        <v>302</v>
      </c>
      <c r="T319" s="245" t="s">
        <v>354</v>
      </c>
      <c r="U319" s="220">
        <v>0</v>
      </c>
      <c r="V319" s="220">
        <f>ROUND(E319*U319,2)</f>
        <v>0</v>
      </c>
      <c r="W319" s="220"/>
      <c r="X319" s="220" t="s">
        <v>653</v>
      </c>
      <c r="Y319" s="220" t="s">
        <v>305</v>
      </c>
      <c r="Z319" s="210"/>
      <c r="AA319" s="210"/>
      <c r="AB319" s="210"/>
      <c r="AC319" s="210"/>
      <c r="AD319" s="210"/>
      <c r="AE319" s="210"/>
      <c r="AF319" s="210"/>
      <c r="AG319" s="210" t="s">
        <v>654</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ht="22.5" outlineLevel="1" x14ac:dyDescent="0.2">
      <c r="A320" s="239">
        <v>79</v>
      </c>
      <c r="B320" s="240" t="s">
        <v>2655</v>
      </c>
      <c r="C320" s="249" t="s">
        <v>2656</v>
      </c>
      <c r="D320" s="241" t="s">
        <v>320</v>
      </c>
      <c r="E320" s="242">
        <v>1</v>
      </c>
      <c r="F320" s="243"/>
      <c r="G320" s="244">
        <f>ROUND(E320*F320,2)</f>
        <v>0</v>
      </c>
      <c r="H320" s="243"/>
      <c r="I320" s="244">
        <f>ROUND(E320*H320,2)</f>
        <v>0</v>
      </c>
      <c r="J320" s="243"/>
      <c r="K320" s="244">
        <f>ROUND(E320*J320,2)</f>
        <v>0</v>
      </c>
      <c r="L320" s="244">
        <v>21</v>
      </c>
      <c r="M320" s="244">
        <f>G320*(1+L320/100)</f>
        <v>0</v>
      </c>
      <c r="N320" s="242">
        <v>0.10539999999999999</v>
      </c>
      <c r="O320" s="242">
        <f>ROUND(E320*N320,2)</f>
        <v>0.11</v>
      </c>
      <c r="P320" s="242">
        <v>0</v>
      </c>
      <c r="Q320" s="242">
        <f>ROUND(E320*P320,2)</f>
        <v>0</v>
      </c>
      <c r="R320" s="244" t="s">
        <v>652</v>
      </c>
      <c r="S320" s="244" t="s">
        <v>302</v>
      </c>
      <c r="T320" s="245" t="s">
        <v>354</v>
      </c>
      <c r="U320" s="220">
        <v>0</v>
      </c>
      <c r="V320" s="220">
        <f>ROUND(E320*U320,2)</f>
        <v>0</v>
      </c>
      <c r="W320" s="220"/>
      <c r="X320" s="220" t="s">
        <v>653</v>
      </c>
      <c r="Y320" s="220" t="s">
        <v>305</v>
      </c>
      <c r="Z320" s="210"/>
      <c r="AA320" s="210"/>
      <c r="AB320" s="210"/>
      <c r="AC320" s="210"/>
      <c r="AD320" s="210"/>
      <c r="AE320" s="210"/>
      <c r="AF320" s="210"/>
      <c r="AG320" s="210" t="s">
        <v>654</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39">
        <v>80</v>
      </c>
      <c r="B321" s="240" t="s">
        <v>2657</v>
      </c>
      <c r="C321" s="249" t="s">
        <v>2658</v>
      </c>
      <c r="D321" s="241" t="s">
        <v>320</v>
      </c>
      <c r="E321" s="242">
        <v>1</v>
      </c>
      <c r="F321" s="243"/>
      <c r="G321" s="244">
        <f>ROUND(E321*F321,2)</f>
        <v>0</v>
      </c>
      <c r="H321" s="243"/>
      <c r="I321" s="244">
        <f>ROUND(E321*H321,2)</f>
        <v>0</v>
      </c>
      <c r="J321" s="243"/>
      <c r="K321" s="244">
        <f>ROUND(E321*J321,2)</f>
        <v>0</v>
      </c>
      <c r="L321" s="244">
        <v>21</v>
      </c>
      <c r="M321" s="244">
        <f>G321*(1+L321/100)</f>
        <v>0</v>
      </c>
      <c r="N321" s="242">
        <v>3.6400000000000002E-2</v>
      </c>
      <c r="O321" s="242">
        <f>ROUND(E321*N321,2)</f>
        <v>0.04</v>
      </c>
      <c r="P321" s="242">
        <v>0</v>
      </c>
      <c r="Q321" s="242">
        <f>ROUND(E321*P321,2)</f>
        <v>0</v>
      </c>
      <c r="R321" s="244" t="s">
        <v>652</v>
      </c>
      <c r="S321" s="244" t="s">
        <v>302</v>
      </c>
      <c r="T321" s="245" t="s">
        <v>354</v>
      </c>
      <c r="U321" s="220">
        <v>0</v>
      </c>
      <c r="V321" s="220">
        <f>ROUND(E321*U321,2)</f>
        <v>0</v>
      </c>
      <c r="W321" s="220"/>
      <c r="X321" s="220" t="s">
        <v>653</v>
      </c>
      <c r="Y321" s="220" t="s">
        <v>305</v>
      </c>
      <c r="Z321" s="210"/>
      <c r="AA321" s="210"/>
      <c r="AB321" s="210"/>
      <c r="AC321" s="210"/>
      <c r="AD321" s="210"/>
      <c r="AE321" s="210"/>
      <c r="AF321" s="210"/>
      <c r="AG321" s="210" t="s">
        <v>654</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32">
        <v>81</v>
      </c>
      <c r="B322" s="233" t="s">
        <v>2659</v>
      </c>
      <c r="C322" s="250" t="s">
        <v>2660</v>
      </c>
      <c r="D322" s="234" t="s">
        <v>320</v>
      </c>
      <c r="E322" s="235">
        <v>3</v>
      </c>
      <c r="F322" s="236"/>
      <c r="G322" s="237">
        <f>ROUND(E322*F322,2)</f>
        <v>0</v>
      </c>
      <c r="H322" s="236"/>
      <c r="I322" s="237">
        <f>ROUND(E322*H322,2)</f>
        <v>0</v>
      </c>
      <c r="J322" s="236"/>
      <c r="K322" s="237">
        <f>ROUND(E322*J322,2)</f>
        <v>0</v>
      </c>
      <c r="L322" s="237">
        <v>21</v>
      </c>
      <c r="M322" s="237">
        <f>G322*(1+L322/100)</f>
        <v>0</v>
      </c>
      <c r="N322" s="235">
        <v>3.2000000000000002E-3</v>
      </c>
      <c r="O322" s="235">
        <f>ROUND(E322*N322,2)</f>
        <v>0.01</v>
      </c>
      <c r="P322" s="235">
        <v>0</v>
      </c>
      <c r="Q322" s="235">
        <f>ROUND(E322*P322,2)</f>
        <v>0</v>
      </c>
      <c r="R322" s="237" t="s">
        <v>652</v>
      </c>
      <c r="S322" s="237" t="s">
        <v>302</v>
      </c>
      <c r="T322" s="238" t="s">
        <v>354</v>
      </c>
      <c r="U322" s="220">
        <v>0</v>
      </c>
      <c r="V322" s="220">
        <f>ROUND(E322*U322,2)</f>
        <v>0</v>
      </c>
      <c r="W322" s="220"/>
      <c r="X322" s="220" t="s">
        <v>653</v>
      </c>
      <c r="Y322" s="220" t="s">
        <v>305</v>
      </c>
      <c r="Z322" s="210"/>
      <c r="AA322" s="210"/>
      <c r="AB322" s="210"/>
      <c r="AC322" s="210"/>
      <c r="AD322" s="210"/>
      <c r="AE322" s="210"/>
      <c r="AF322" s="210"/>
      <c r="AG322" s="210" t="s">
        <v>654</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2" x14ac:dyDescent="0.2">
      <c r="A323" s="217"/>
      <c r="B323" s="218"/>
      <c r="C323" s="265" t="s">
        <v>2661</v>
      </c>
      <c r="D323" s="255"/>
      <c r="E323" s="256">
        <v>3</v>
      </c>
      <c r="F323" s="220"/>
      <c r="G323" s="220"/>
      <c r="H323" s="220"/>
      <c r="I323" s="220"/>
      <c r="J323" s="220"/>
      <c r="K323" s="220"/>
      <c r="L323" s="220"/>
      <c r="M323" s="220"/>
      <c r="N323" s="219"/>
      <c r="O323" s="219"/>
      <c r="P323" s="219"/>
      <c r="Q323" s="219"/>
      <c r="R323" s="220"/>
      <c r="S323" s="220"/>
      <c r="T323" s="220"/>
      <c r="U323" s="220"/>
      <c r="V323" s="220"/>
      <c r="W323" s="220"/>
      <c r="X323" s="220"/>
      <c r="Y323" s="220"/>
      <c r="Z323" s="210"/>
      <c r="AA323" s="210"/>
      <c r="AB323" s="210"/>
      <c r="AC323" s="210"/>
      <c r="AD323" s="210"/>
      <c r="AE323" s="210"/>
      <c r="AF323" s="210"/>
      <c r="AG323" s="210" t="s">
        <v>356</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39">
        <v>82</v>
      </c>
      <c r="B324" s="240" t="s">
        <v>2662</v>
      </c>
      <c r="C324" s="249" t="s">
        <v>2663</v>
      </c>
      <c r="D324" s="241" t="s">
        <v>320</v>
      </c>
      <c r="E324" s="242">
        <v>1</v>
      </c>
      <c r="F324" s="243"/>
      <c r="G324" s="244">
        <f>ROUND(E324*F324,2)</f>
        <v>0</v>
      </c>
      <c r="H324" s="243"/>
      <c r="I324" s="244">
        <f>ROUND(E324*H324,2)</f>
        <v>0</v>
      </c>
      <c r="J324" s="243"/>
      <c r="K324" s="244">
        <f>ROUND(E324*J324,2)</f>
        <v>0</v>
      </c>
      <c r="L324" s="244">
        <v>21</v>
      </c>
      <c r="M324" s="244">
        <f>G324*(1+L324/100)</f>
        <v>0</v>
      </c>
      <c r="N324" s="242">
        <v>1.2E-2</v>
      </c>
      <c r="O324" s="242">
        <f>ROUND(E324*N324,2)</f>
        <v>0.01</v>
      </c>
      <c r="P324" s="242">
        <v>0</v>
      </c>
      <c r="Q324" s="242">
        <f>ROUND(E324*P324,2)</f>
        <v>0</v>
      </c>
      <c r="R324" s="244" t="s">
        <v>652</v>
      </c>
      <c r="S324" s="244" t="s">
        <v>302</v>
      </c>
      <c r="T324" s="245" t="s">
        <v>354</v>
      </c>
      <c r="U324" s="220">
        <v>0</v>
      </c>
      <c r="V324" s="220">
        <f>ROUND(E324*U324,2)</f>
        <v>0</v>
      </c>
      <c r="W324" s="220"/>
      <c r="X324" s="220" t="s">
        <v>653</v>
      </c>
      <c r="Y324" s="220" t="s">
        <v>305</v>
      </c>
      <c r="Z324" s="210"/>
      <c r="AA324" s="210"/>
      <c r="AB324" s="210"/>
      <c r="AC324" s="210"/>
      <c r="AD324" s="210"/>
      <c r="AE324" s="210"/>
      <c r="AF324" s="210"/>
      <c r="AG324" s="210" t="s">
        <v>654</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
      <c r="A325" s="239">
        <v>83</v>
      </c>
      <c r="B325" s="240" t="s">
        <v>2664</v>
      </c>
      <c r="C325" s="249" t="s">
        <v>2665</v>
      </c>
      <c r="D325" s="241" t="s">
        <v>320</v>
      </c>
      <c r="E325" s="242">
        <v>1</v>
      </c>
      <c r="F325" s="243"/>
      <c r="G325" s="244">
        <f>ROUND(E325*F325,2)</f>
        <v>0</v>
      </c>
      <c r="H325" s="243"/>
      <c r="I325" s="244">
        <f>ROUND(E325*H325,2)</f>
        <v>0</v>
      </c>
      <c r="J325" s="243"/>
      <c r="K325" s="244">
        <f>ROUND(E325*J325,2)</f>
        <v>0</v>
      </c>
      <c r="L325" s="244">
        <v>21</v>
      </c>
      <c r="M325" s="244">
        <f>G325*(1+L325/100)</f>
        <v>0</v>
      </c>
      <c r="N325" s="242">
        <v>2.5999999999999999E-2</v>
      </c>
      <c r="O325" s="242">
        <f>ROUND(E325*N325,2)</f>
        <v>0.03</v>
      </c>
      <c r="P325" s="242">
        <v>0</v>
      </c>
      <c r="Q325" s="242">
        <f>ROUND(E325*P325,2)</f>
        <v>0</v>
      </c>
      <c r="R325" s="244" t="s">
        <v>652</v>
      </c>
      <c r="S325" s="244" t="s">
        <v>302</v>
      </c>
      <c r="T325" s="245" t="s">
        <v>354</v>
      </c>
      <c r="U325" s="220">
        <v>0</v>
      </c>
      <c r="V325" s="220">
        <f>ROUND(E325*U325,2)</f>
        <v>0</v>
      </c>
      <c r="W325" s="220"/>
      <c r="X325" s="220" t="s">
        <v>653</v>
      </c>
      <c r="Y325" s="220" t="s">
        <v>305</v>
      </c>
      <c r="Z325" s="210"/>
      <c r="AA325" s="210"/>
      <c r="AB325" s="210"/>
      <c r="AC325" s="210"/>
      <c r="AD325" s="210"/>
      <c r="AE325" s="210"/>
      <c r="AF325" s="210"/>
      <c r="AG325" s="210" t="s">
        <v>654</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2.5" outlineLevel="1" x14ac:dyDescent="0.2">
      <c r="A326" s="239">
        <v>84</v>
      </c>
      <c r="B326" s="240" t="s">
        <v>2666</v>
      </c>
      <c r="C326" s="249" t="s">
        <v>2667</v>
      </c>
      <c r="D326" s="241" t="s">
        <v>320</v>
      </c>
      <c r="E326" s="242">
        <v>1</v>
      </c>
      <c r="F326" s="243"/>
      <c r="G326" s="244">
        <f>ROUND(E326*F326,2)</f>
        <v>0</v>
      </c>
      <c r="H326" s="243"/>
      <c r="I326" s="244">
        <f>ROUND(E326*H326,2)</f>
        <v>0</v>
      </c>
      <c r="J326" s="243"/>
      <c r="K326" s="244">
        <f>ROUND(E326*J326,2)</f>
        <v>0</v>
      </c>
      <c r="L326" s="244">
        <v>21</v>
      </c>
      <c r="M326" s="244">
        <f>G326*(1+L326/100)</f>
        <v>0</v>
      </c>
      <c r="N326" s="242">
        <v>4.5999999999999999E-3</v>
      </c>
      <c r="O326" s="242">
        <f>ROUND(E326*N326,2)</f>
        <v>0</v>
      </c>
      <c r="P326" s="242">
        <v>0</v>
      </c>
      <c r="Q326" s="242">
        <f>ROUND(E326*P326,2)</f>
        <v>0</v>
      </c>
      <c r="R326" s="244" t="s">
        <v>652</v>
      </c>
      <c r="S326" s="244" t="s">
        <v>302</v>
      </c>
      <c r="T326" s="245" t="s">
        <v>354</v>
      </c>
      <c r="U326" s="220">
        <v>0</v>
      </c>
      <c r="V326" s="220">
        <f>ROUND(E326*U326,2)</f>
        <v>0</v>
      </c>
      <c r="W326" s="220"/>
      <c r="X326" s="220" t="s">
        <v>653</v>
      </c>
      <c r="Y326" s="220" t="s">
        <v>305</v>
      </c>
      <c r="Z326" s="210"/>
      <c r="AA326" s="210"/>
      <c r="AB326" s="210"/>
      <c r="AC326" s="210"/>
      <c r="AD326" s="210"/>
      <c r="AE326" s="210"/>
      <c r="AF326" s="210"/>
      <c r="AG326" s="210" t="s">
        <v>654</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1" x14ac:dyDescent="0.2">
      <c r="A327" s="232">
        <v>85</v>
      </c>
      <c r="B327" s="233" t="s">
        <v>2668</v>
      </c>
      <c r="C327" s="250" t="s">
        <v>2669</v>
      </c>
      <c r="D327" s="234" t="s">
        <v>320</v>
      </c>
      <c r="E327" s="235">
        <v>3</v>
      </c>
      <c r="F327" s="236"/>
      <c r="G327" s="237">
        <f>ROUND(E327*F327,2)</f>
        <v>0</v>
      </c>
      <c r="H327" s="236"/>
      <c r="I327" s="237">
        <f>ROUND(E327*H327,2)</f>
        <v>0</v>
      </c>
      <c r="J327" s="236"/>
      <c r="K327" s="237">
        <f>ROUND(E327*J327,2)</f>
        <v>0</v>
      </c>
      <c r="L327" s="237">
        <v>21</v>
      </c>
      <c r="M327" s="237">
        <f>G327*(1+L327/100)</f>
        <v>0</v>
      </c>
      <c r="N327" s="235">
        <v>0.16500000000000001</v>
      </c>
      <c r="O327" s="235">
        <f>ROUND(E327*N327,2)</f>
        <v>0.5</v>
      </c>
      <c r="P327" s="235">
        <v>0</v>
      </c>
      <c r="Q327" s="235">
        <f>ROUND(E327*P327,2)</f>
        <v>0</v>
      </c>
      <c r="R327" s="237" t="s">
        <v>652</v>
      </c>
      <c r="S327" s="237" t="s">
        <v>302</v>
      </c>
      <c r="T327" s="238" t="s">
        <v>354</v>
      </c>
      <c r="U327" s="220">
        <v>0</v>
      </c>
      <c r="V327" s="220">
        <f>ROUND(E327*U327,2)</f>
        <v>0</v>
      </c>
      <c r="W327" s="220"/>
      <c r="X327" s="220" t="s">
        <v>653</v>
      </c>
      <c r="Y327" s="220" t="s">
        <v>305</v>
      </c>
      <c r="Z327" s="210"/>
      <c r="AA327" s="210"/>
      <c r="AB327" s="210"/>
      <c r="AC327" s="210"/>
      <c r="AD327" s="210"/>
      <c r="AE327" s="210"/>
      <c r="AF327" s="210"/>
      <c r="AG327" s="210" t="s">
        <v>654</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2" x14ac:dyDescent="0.2">
      <c r="A328" s="217"/>
      <c r="B328" s="218"/>
      <c r="C328" s="265" t="s">
        <v>2670</v>
      </c>
      <c r="D328" s="255"/>
      <c r="E328" s="256">
        <v>3</v>
      </c>
      <c r="F328" s="220"/>
      <c r="G328" s="220"/>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356</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22.5" outlineLevel="1" x14ac:dyDescent="0.2">
      <c r="A329" s="232">
        <v>86</v>
      </c>
      <c r="B329" s="233" t="s">
        <v>2671</v>
      </c>
      <c r="C329" s="250" t="s">
        <v>2672</v>
      </c>
      <c r="D329" s="234" t="s">
        <v>320</v>
      </c>
      <c r="E329" s="235">
        <v>1</v>
      </c>
      <c r="F329" s="236"/>
      <c r="G329" s="237">
        <f>ROUND(E329*F329,2)</f>
        <v>0</v>
      </c>
      <c r="H329" s="236"/>
      <c r="I329" s="237">
        <f>ROUND(E329*H329,2)</f>
        <v>0</v>
      </c>
      <c r="J329" s="236"/>
      <c r="K329" s="237">
        <f>ROUND(E329*J329,2)</f>
        <v>0</v>
      </c>
      <c r="L329" s="237">
        <v>21</v>
      </c>
      <c r="M329" s="237">
        <f>G329*(1+L329/100)</f>
        <v>0</v>
      </c>
      <c r="N329" s="235">
        <v>6.8000000000000005E-2</v>
      </c>
      <c r="O329" s="235">
        <f>ROUND(E329*N329,2)</f>
        <v>7.0000000000000007E-2</v>
      </c>
      <c r="P329" s="235">
        <v>0</v>
      </c>
      <c r="Q329" s="235">
        <f>ROUND(E329*P329,2)</f>
        <v>0</v>
      </c>
      <c r="R329" s="237" t="s">
        <v>652</v>
      </c>
      <c r="S329" s="237" t="s">
        <v>302</v>
      </c>
      <c r="T329" s="238" t="s">
        <v>354</v>
      </c>
      <c r="U329" s="220">
        <v>0</v>
      </c>
      <c r="V329" s="220">
        <f>ROUND(E329*U329,2)</f>
        <v>0</v>
      </c>
      <c r="W329" s="220"/>
      <c r="X329" s="220" t="s">
        <v>653</v>
      </c>
      <c r="Y329" s="220" t="s">
        <v>305</v>
      </c>
      <c r="Z329" s="210"/>
      <c r="AA329" s="210"/>
      <c r="AB329" s="210"/>
      <c r="AC329" s="210"/>
      <c r="AD329" s="210"/>
      <c r="AE329" s="210"/>
      <c r="AF329" s="210"/>
      <c r="AG329" s="210" t="s">
        <v>654</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2" x14ac:dyDescent="0.2">
      <c r="A330" s="217"/>
      <c r="B330" s="218"/>
      <c r="C330" s="265" t="s">
        <v>2673</v>
      </c>
      <c r="D330" s="255"/>
      <c r="E330" s="256">
        <v>1</v>
      </c>
      <c r="F330" s="220"/>
      <c r="G330" s="220"/>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356</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2.5" outlineLevel="1" x14ac:dyDescent="0.2">
      <c r="A331" s="232">
        <v>87</v>
      </c>
      <c r="B331" s="233" t="s">
        <v>2674</v>
      </c>
      <c r="C331" s="250" t="s">
        <v>2675</v>
      </c>
      <c r="D331" s="234" t="s">
        <v>320</v>
      </c>
      <c r="E331" s="235">
        <v>2</v>
      </c>
      <c r="F331" s="236"/>
      <c r="G331" s="237">
        <f>ROUND(E331*F331,2)</f>
        <v>0</v>
      </c>
      <c r="H331" s="236"/>
      <c r="I331" s="237">
        <f>ROUND(E331*H331,2)</f>
        <v>0</v>
      </c>
      <c r="J331" s="236"/>
      <c r="K331" s="237">
        <f>ROUND(E331*J331,2)</f>
        <v>0</v>
      </c>
      <c r="L331" s="237">
        <v>21</v>
      </c>
      <c r="M331" s="237">
        <f>G331*(1+L331/100)</f>
        <v>0</v>
      </c>
      <c r="N331" s="235">
        <v>8.1000000000000003E-2</v>
      </c>
      <c r="O331" s="235">
        <f>ROUND(E331*N331,2)</f>
        <v>0.16</v>
      </c>
      <c r="P331" s="235">
        <v>0</v>
      </c>
      <c r="Q331" s="235">
        <f>ROUND(E331*P331,2)</f>
        <v>0</v>
      </c>
      <c r="R331" s="237" t="s">
        <v>652</v>
      </c>
      <c r="S331" s="237" t="s">
        <v>302</v>
      </c>
      <c r="T331" s="238" t="s">
        <v>354</v>
      </c>
      <c r="U331" s="220">
        <v>0</v>
      </c>
      <c r="V331" s="220">
        <f>ROUND(E331*U331,2)</f>
        <v>0</v>
      </c>
      <c r="W331" s="220"/>
      <c r="X331" s="220" t="s">
        <v>653</v>
      </c>
      <c r="Y331" s="220" t="s">
        <v>305</v>
      </c>
      <c r="Z331" s="210"/>
      <c r="AA331" s="210"/>
      <c r="AB331" s="210"/>
      <c r="AC331" s="210"/>
      <c r="AD331" s="210"/>
      <c r="AE331" s="210"/>
      <c r="AF331" s="210"/>
      <c r="AG331" s="210" t="s">
        <v>654</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
      <c r="A332" s="217"/>
      <c r="B332" s="218"/>
      <c r="C332" s="265" t="s">
        <v>2676</v>
      </c>
      <c r="D332" s="255"/>
      <c r="E332" s="256">
        <v>2</v>
      </c>
      <c r="F332" s="220"/>
      <c r="G332" s="220"/>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356</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ht="22.5" outlineLevel="1" x14ac:dyDescent="0.2">
      <c r="A333" s="232">
        <v>88</v>
      </c>
      <c r="B333" s="233" t="s">
        <v>2677</v>
      </c>
      <c r="C333" s="250" t="s">
        <v>2678</v>
      </c>
      <c r="D333" s="234" t="s">
        <v>320</v>
      </c>
      <c r="E333" s="235">
        <v>2</v>
      </c>
      <c r="F333" s="236"/>
      <c r="G333" s="237">
        <f>ROUND(E333*F333,2)</f>
        <v>0</v>
      </c>
      <c r="H333" s="236"/>
      <c r="I333" s="237">
        <f>ROUND(E333*H333,2)</f>
        <v>0</v>
      </c>
      <c r="J333" s="236"/>
      <c r="K333" s="237">
        <f>ROUND(E333*J333,2)</f>
        <v>0</v>
      </c>
      <c r="L333" s="237">
        <v>21</v>
      </c>
      <c r="M333" s="237">
        <f>G333*(1+L333/100)</f>
        <v>0</v>
      </c>
      <c r="N333" s="235">
        <v>0.58499999999999996</v>
      </c>
      <c r="O333" s="235">
        <f>ROUND(E333*N333,2)</f>
        <v>1.17</v>
      </c>
      <c r="P333" s="235">
        <v>0</v>
      </c>
      <c r="Q333" s="235">
        <f>ROUND(E333*P333,2)</f>
        <v>0</v>
      </c>
      <c r="R333" s="237" t="s">
        <v>652</v>
      </c>
      <c r="S333" s="237" t="s">
        <v>302</v>
      </c>
      <c r="T333" s="238" t="s">
        <v>354</v>
      </c>
      <c r="U333" s="220">
        <v>0</v>
      </c>
      <c r="V333" s="220">
        <f>ROUND(E333*U333,2)</f>
        <v>0</v>
      </c>
      <c r="W333" s="220"/>
      <c r="X333" s="220" t="s">
        <v>653</v>
      </c>
      <c r="Y333" s="220" t="s">
        <v>305</v>
      </c>
      <c r="Z333" s="210"/>
      <c r="AA333" s="210"/>
      <c r="AB333" s="210"/>
      <c r="AC333" s="210"/>
      <c r="AD333" s="210"/>
      <c r="AE333" s="210"/>
      <c r="AF333" s="210"/>
      <c r="AG333" s="210" t="s">
        <v>654</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2" x14ac:dyDescent="0.2">
      <c r="A334" s="217"/>
      <c r="B334" s="218"/>
      <c r="C334" s="265" t="s">
        <v>2679</v>
      </c>
      <c r="D334" s="255"/>
      <c r="E334" s="256">
        <v>2</v>
      </c>
      <c r="F334" s="220"/>
      <c r="G334" s="220"/>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356</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ht="22.5" outlineLevel="1" x14ac:dyDescent="0.2">
      <c r="A335" s="232">
        <v>89</v>
      </c>
      <c r="B335" s="233" t="s">
        <v>2680</v>
      </c>
      <c r="C335" s="250" t="s">
        <v>2681</v>
      </c>
      <c r="D335" s="234" t="s">
        <v>320</v>
      </c>
      <c r="E335" s="235">
        <v>3</v>
      </c>
      <c r="F335" s="236"/>
      <c r="G335" s="237">
        <f>ROUND(E335*F335,2)</f>
        <v>0</v>
      </c>
      <c r="H335" s="236"/>
      <c r="I335" s="237">
        <f>ROUND(E335*H335,2)</f>
        <v>0</v>
      </c>
      <c r="J335" s="236"/>
      <c r="K335" s="237">
        <f>ROUND(E335*J335,2)</f>
        <v>0</v>
      </c>
      <c r="L335" s="237">
        <v>21</v>
      </c>
      <c r="M335" s="237">
        <f>G335*(1+L335/100)</f>
        <v>0</v>
      </c>
      <c r="N335" s="235">
        <v>0.43</v>
      </c>
      <c r="O335" s="235">
        <f>ROUND(E335*N335,2)</f>
        <v>1.29</v>
      </c>
      <c r="P335" s="235">
        <v>0</v>
      </c>
      <c r="Q335" s="235">
        <f>ROUND(E335*P335,2)</f>
        <v>0</v>
      </c>
      <c r="R335" s="237" t="s">
        <v>652</v>
      </c>
      <c r="S335" s="237" t="s">
        <v>302</v>
      </c>
      <c r="T335" s="238" t="s">
        <v>354</v>
      </c>
      <c r="U335" s="220">
        <v>0</v>
      </c>
      <c r="V335" s="220">
        <f>ROUND(E335*U335,2)</f>
        <v>0</v>
      </c>
      <c r="W335" s="220"/>
      <c r="X335" s="220" t="s">
        <v>653</v>
      </c>
      <c r="Y335" s="220" t="s">
        <v>305</v>
      </c>
      <c r="Z335" s="210"/>
      <c r="AA335" s="210"/>
      <c r="AB335" s="210"/>
      <c r="AC335" s="210"/>
      <c r="AD335" s="210"/>
      <c r="AE335" s="210"/>
      <c r="AF335" s="210"/>
      <c r="AG335" s="210" t="s">
        <v>654</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2" x14ac:dyDescent="0.2">
      <c r="A336" s="217"/>
      <c r="B336" s="218"/>
      <c r="C336" s="265" t="s">
        <v>2670</v>
      </c>
      <c r="D336" s="255"/>
      <c r="E336" s="256">
        <v>3</v>
      </c>
      <c r="F336" s="220"/>
      <c r="G336" s="220"/>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356</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ht="22.5" outlineLevel="1" x14ac:dyDescent="0.2">
      <c r="A337" s="232">
        <v>90</v>
      </c>
      <c r="B337" s="233" t="s">
        <v>2682</v>
      </c>
      <c r="C337" s="250" t="s">
        <v>2683</v>
      </c>
      <c r="D337" s="234" t="s">
        <v>320</v>
      </c>
      <c r="E337" s="235">
        <v>1</v>
      </c>
      <c r="F337" s="236"/>
      <c r="G337" s="237">
        <f>ROUND(E337*F337,2)</f>
        <v>0</v>
      </c>
      <c r="H337" s="236"/>
      <c r="I337" s="237">
        <f>ROUND(E337*H337,2)</f>
        <v>0</v>
      </c>
      <c r="J337" s="236"/>
      <c r="K337" s="237">
        <f>ROUND(E337*J337,2)</f>
        <v>0</v>
      </c>
      <c r="L337" s="237">
        <v>21</v>
      </c>
      <c r="M337" s="237">
        <f>G337*(1+L337/100)</f>
        <v>0</v>
      </c>
      <c r="N337" s="235">
        <v>0.25</v>
      </c>
      <c r="O337" s="235">
        <f>ROUND(E337*N337,2)</f>
        <v>0.25</v>
      </c>
      <c r="P337" s="235">
        <v>0</v>
      </c>
      <c r="Q337" s="235">
        <f>ROUND(E337*P337,2)</f>
        <v>0</v>
      </c>
      <c r="R337" s="237" t="s">
        <v>652</v>
      </c>
      <c r="S337" s="237" t="s">
        <v>302</v>
      </c>
      <c r="T337" s="238" t="s">
        <v>354</v>
      </c>
      <c r="U337" s="220">
        <v>0</v>
      </c>
      <c r="V337" s="220">
        <f>ROUND(E337*U337,2)</f>
        <v>0</v>
      </c>
      <c r="W337" s="220"/>
      <c r="X337" s="220" t="s">
        <v>653</v>
      </c>
      <c r="Y337" s="220" t="s">
        <v>305</v>
      </c>
      <c r="Z337" s="210"/>
      <c r="AA337" s="210"/>
      <c r="AB337" s="210"/>
      <c r="AC337" s="210"/>
      <c r="AD337" s="210"/>
      <c r="AE337" s="210"/>
      <c r="AF337" s="210"/>
      <c r="AG337" s="210" t="s">
        <v>654</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
      <c r="A338" s="217"/>
      <c r="B338" s="218"/>
      <c r="C338" s="265" t="s">
        <v>2566</v>
      </c>
      <c r="D338" s="255"/>
      <c r="E338" s="256">
        <v>1</v>
      </c>
      <c r="F338" s="220"/>
      <c r="G338" s="220"/>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356</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32">
        <v>91</v>
      </c>
      <c r="B339" s="233" t="s">
        <v>2684</v>
      </c>
      <c r="C339" s="250" t="s">
        <v>2685</v>
      </c>
      <c r="D339" s="234" t="s">
        <v>320</v>
      </c>
      <c r="E339" s="235">
        <v>2</v>
      </c>
      <c r="F339" s="236"/>
      <c r="G339" s="237">
        <f>ROUND(E339*F339,2)</f>
        <v>0</v>
      </c>
      <c r="H339" s="236"/>
      <c r="I339" s="237">
        <f>ROUND(E339*H339,2)</f>
        <v>0</v>
      </c>
      <c r="J339" s="236"/>
      <c r="K339" s="237">
        <f>ROUND(E339*J339,2)</f>
        <v>0</v>
      </c>
      <c r="L339" s="237">
        <v>21</v>
      </c>
      <c r="M339" s="237">
        <f>G339*(1+L339/100)</f>
        <v>0</v>
      </c>
      <c r="N339" s="235">
        <v>1.2</v>
      </c>
      <c r="O339" s="235">
        <f>ROUND(E339*N339,2)</f>
        <v>2.4</v>
      </c>
      <c r="P339" s="235">
        <v>0</v>
      </c>
      <c r="Q339" s="235">
        <f>ROUND(E339*P339,2)</f>
        <v>0</v>
      </c>
      <c r="R339" s="237"/>
      <c r="S339" s="237" t="s">
        <v>313</v>
      </c>
      <c r="T339" s="238" t="s">
        <v>303</v>
      </c>
      <c r="U339" s="220">
        <v>0</v>
      </c>
      <c r="V339" s="220">
        <f>ROUND(E339*U339,2)</f>
        <v>0</v>
      </c>
      <c r="W339" s="220"/>
      <c r="X339" s="220" t="s">
        <v>653</v>
      </c>
      <c r="Y339" s="220" t="s">
        <v>305</v>
      </c>
      <c r="Z339" s="210"/>
      <c r="AA339" s="210"/>
      <c r="AB339" s="210"/>
      <c r="AC339" s="210"/>
      <c r="AD339" s="210"/>
      <c r="AE339" s="210"/>
      <c r="AF339" s="210"/>
      <c r="AG339" s="210" t="s">
        <v>654</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2" x14ac:dyDescent="0.2">
      <c r="A340" s="217"/>
      <c r="B340" s="218"/>
      <c r="C340" s="251" t="s">
        <v>2686</v>
      </c>
      <c r="D340" s="247"/>
      <c r="E340" s="247"/>
      <c r="F340" s="247"/>
      <c r="G340" s="247"/>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317</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2" x14ac:dyDescent="0.2">
      <c r="A341" s="217"/>
      <c r="B341" s="218"/>
      <c r="C341" s="265" t="s">
        <v>2562</v>
      </c>
      <c r="D341" s="255"/>
      <c r="E341" s="256">
        <v>2</v>
      </c>
      <c r="F341" s="220"/>
      <c r="G341" s="220"/>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356</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ht="22.5" outlineLevel="1" x14ac:dyDescent="0.2">
      <c r="A342" s="239">
        <v>92</v>
      </c>
      <c r="B342" s="240" t="s">
        <v>2687</v>
      </c>
      <c r="C342" s="249" t="s">
        <v>2688</v>
      </c>
      <c r="D342" s="241" t="s">
        <v>320</v>
      </c>
      <c r="E342" s="242">
        <v>3</v>
      </c>
      <c r="F342" s="243"/>
      <c r="G342" s="244">
        <f>ROUND(E342*F342,2)</f>
        <v>0</v>
      </c>
      <c r="H342" s="243"/>
      <c r="I342" s="244">
        <f>ROUND(E342*H342,2)</f>
        <v>0</v>
      </c>
      <c r="J342" s="243"/>
      <c r="K342" s="244">
        <f>ROUND(E342*J342,2)</f>
        <v>0</v>
      </c>
      <c r="L342" s="244">
        <v>21</v>
      </c>
      <c r="M342" s="244">
        <f>G342*(1+L342/100)</f>
        <v>0</v>
      </c>
      <c r="N342" s="242">
        <v>2E-3</v>
      </c>
      <c r="O342" s="242">
        <f>ROUND(E342*N342,2)</f>
        <v>0.01</v>
      </c>
      <c r="P342" s="242">
        <v>0</v>
      </c>
      <c r="Q342" s="242">
        <f>ROUND(E342*P342,2)</f>
        <v>0</v>
      </c>
      <c r="R342" s="244" t="s">
        <v>652</v>
      </c>
      <c r="S342" s="244" t="s">
        <v>302</v>
      </c>
      <c r="T342" s="245" t="s">
        <v>354</v>
      </c>
      <c r="U342" s="220">
        <v>0</v>
      </c>
      <c r="V342" s="220">
        <f>ROUND(E342*U342,2)</f>
        <v>0</v>
      </c>
      <c r="W342" s="220"/>
      <c r="X342" s="220" t="s">
        <v>653</v>
      </c>
      <c r="Y342" s="220" t="s">
        <v>305</v>
      </c>
      <c r="Z342" s="210"/>
      <c r="AA342" s="210"/>
      <c r="AB342" s="210"/>
      <c r="AC342" s="210"/>
      <c r="AD342" s="210"/>
      <c r="AE342" s="210"/>
      <c r="AF342" s="210"/>
      <c r="AG342" s="210" t="s">
        <v>654</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x14ac:dyDescent="0.2">
      <c r="A343" s="225" t="s">
        <v>297</v>
      </c>
      <c r="B343" s="226" t="s">
        <v>197</v>
      </c>
      <c r="C343" s="248" t="s">
        <v>199</v>
      </c>
      <c r="D343" s="227"/>
      <c r="E343" s="228"/>
      <c r="F343" s="229"/>
      <c r="G343" s="229">
        <f>SUMIF(AG344:AG345,"&lt;&gt;NOR",G344:G345)</f>
        <v>0</v>
      </c>
      <c r="H343" s="229"/>
      <c r="I343" s="229">
        <f>SUM(I344:I345)</f>
        <v>0</v>
      </c>
      <c r="J343" s="229"/>
      <c r="K343" s="229">
        <f>SUM(K344:K345)</f>
        <v>0</v>
      </c>
      <c r="L343" s="229"/>
      <c r="M343" s="229">
        <f>SUM(M344:M345)</f>
        <v>0</v>
      </c>
      <c r="N343" s="228"/>
      <c r="O343" s="228">
        <f>SUM(O344:O345)</f>
        <v>0</v>
      </c>
      <c r="P343" s="228"/>
      <c r="Q343" s="228">
        <f>SUM(Q344:Q345)</f>
        <v>0</v>
      </c>
      <c r="R343" s="229"/>
      <c r="S343" s="229"/>
      <c r="T343" s="230"/>
      <c r="U343" s="224"/>
      <c r="V343" s="224">
        <f>SUM(V344:V345)</f>
        <v>127.84</v>
      </c>
      <c r="W343" s="224"/>
      <c r="X343" s="224"/>
      <c r="Y343" s="224"/>
      <c r="AG343" t="s">
        <v>298</v>
      </c>
    </row>
    <row r="344" spans="1:60" ht="22.5" outlineLevel="1" x14ac:dyDescent="0.2">
      <c r="A344" s="232">
        <v>93</v>
      </c>
      <c r="B344" s="233" t="s">
        <v>2689</v>
      </c>
      <c r="C344" s="250" t="s">
        <v>2690</v>
      </c>
      <c r="D344" s="234" t="s">
        <v>701</v>
      </c>
      <c r="E344" s="235">
        <v>604.44506999999999</v>
      </c>
      <c r="F344" s="236"/>
      <c r="G344" s="237">
        <f>ROUND(E344*F344,2)</f>
        <v>0</v>
      </c>
      <c r="H344" s="236"/>
      <c r="I344" s="237">
        <f>ROUND(E344*H344,2)</f>
        <v>0</v>
      </c>
      <c r="J344" s="236"/>
      <c r="K344" s="237">
        <f>ROUND(E344*J344,2)</f>
        <v>0</v>
      </c>
      <c r="L344" s="237">
        <v>21</v>
      </c>
      <c r="M344" s="237">
        <f>G344*(1+L344/100)</f>
        <v>0</v>
      </c>
      <c r="N344" s="235">
        <v>0</v>
      </c>
      <c r="O344" s="235">
        <f>ROUND(E344*N344,2)</f>
        <v>0</v>
      </c>
      <c r="P344" s="235">
        <v>0</v>
      </c>
      <c r="Q344" s="235">
        <f>ROUND(E344*P344,2)</f>
        <v>0</v>
      </c>
      <c r="R344" s="237" t="s">
        <v>2220</v>
      </c>
      <c r="S344" s="237" t="s">
        <v>302</v>
      </c>
      <c r="T344" s="238" t="s">
        <v>354</v>
      </c>
      <c r="U344" s="220">
        <v>0.21149999999999999</v>
      </c>
      <c r="V344" s="220">
        <f>ROUND(E344*U344,2)</f>
        <v>127.84</v>
      </c>
      <c r="W344" s="220"/>
      <c r="X344" s="220" t="s">
        <v>314</v>
      </c>
      <c r="Y344" s="220" t="s">
        <v>305</v>
      </c>
      <c r="Z344" s="210"/>
      <c r="AA344" s="210"/>
      <c r="AB344" s="210"/>
      <c r="AC344" s="210"/>
      <c r="AD344" s="210"/>
      <c r="AE344" s="210"/>
      <c r="AF344" s="210"/>
      <c r="AG344" s="210" t="s">
        <v>315</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2" x14ac:dyDescent="0.2">
      <c r="A345" s="217"/>
      <c r="B345" s="218"/>
      <c r="C345" s="266" t="s">
        <v>2691</v>
      </c>
      <c r="D345" s="263"/>
      <c r="E345" s="263"/>
      <c r="F345" s="263"/>
      <c r="G345" s="263"/>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374</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x14ac:dyDescent="0.2">
      <c r="A346" s="225" t="s">
        <v>297</v>
      </c>
      <c r="B346" s="226" t="s">
        <v>206</v>
      </c>
      <c r="C346" s="248" t="s">
        <v>207</v>
      </c>
      <c r="D346" s="227"/>
      <c r="E346" s="228"/>
      <c r="F346" s="229"/>
      <c r="G346" s="229">
        <f>SUMIF(AG347:AG444,"&lt;&gt;NOR",G347:G444)</f>
        <v>0</v>
      </c>
      <c r="H346" s="229"/>
      <c r="I346" s="229">
        <f>SUM(I347:I444)</f>
        <v>0</v>
      </c>
      <c r="J346" s="229"/>
      <c r="K346" s="229">
        <f>SUM(K347:K444)</f>
        <v>0</v>
      </c>
      <c r="L346" s="229"/>
      <c r="M346" s="229">
        <f>SUM(M347:M444)</f>
        <v>0</v>
      </c>
      <c r="N346" s="228"/>
      <c r="O346" s="228">
        <f>SUM(O347:O444)</f>
        <v>1.0900000000000001</v>
      </c>
      <c r="P346" s="228"/>
      <c r="Q346" s="228">
        <f>SUM(Q347:Q444)</f>
        <v>0</v>
      </c>
      <c r="R346" s="229"/>
      <c r="S346" s="229"/>
      <c r="T346" s="230"/>
      <c r="U346" s="224"/>
      <c r="V346" s="224">
        <f>SUM(V347:V444)</f>
        <v>91.72999999999999</v>
      </c>
      <c r="W346" s="224"/>
      <c r="X346" s="224"/>
      <c r="Y346" s="224"/>
      <c r="AG346" t="s">
        <v>298</v>
      </c>
    </row>
    <row r="347" spans="1:60" outlineLevel="1" x14ac:dyDescent="0.2">
      <c r="A347" s="232">
        <v>94</v>
      </c>
      <c r="B347" s="233" t="s">
        <v>2692</v>
      </c>
      <c r="C347" s="250" t="s">
        <v>2693</v>
      </c>
      <c r="D347" s="234" t="s">
        <v>450</v>
      </c>
      <c r="E347" s="235">
        <v>21.7</v>
      </c>
      <c r="F347" s="236"/>
      <c r="G347" s="237">
        <f>ROUND(E347*F347,2)</f>
        <v>0</v>
      </c>
      <c r="H347" s="236"/>
      <c r="I347" s="237">
        <f>ROUND(E347*H347,2)</f>
        <v>0</v>
      </c>
      <c r="J347" s="236"/>
      <c r="K347" s="237">
        <f>ROUND(E347*J347,2)</f>
        <v>0</v>
      </c>
      <c r="L347" s="237">
        <v>21</v>
      </c>
      <c r="M347" s="237">
        <f>G347*(1+L347/100)</f>
        <v>0</v>
      </c>
      <c r="N347" s="235">
        <v>3.8000000000000002E-4</v>
      </c>
      <c r="O347" s="235">
        <f>ROUND(E347*N347,2)</f>
        <v>0.01</v>
      </c>
      <c r="P347" s="235">
        <v>0</v>
      </c>
      <c r="Q347" s="235">
        <f>ROUND(E347*P347,2)</f>
        <v>0</v>
      </c>
      <c r="R347" s="237" t="s">
        <v>2232</v>
      </c>
      <c r="S347" s="237" t="s">
        <v>302</v>
      </c>
      <c r="T347" s="238" t="s">
        <v>354</v>
      </c>
      <c r="U347" s="220">
        <v>0.32</v>
      </c>
      <c r="V347" s="220">
        <f>ROUND(E347*U347,2)</f>
        <v>6.94</v>
      </c>
      <c r="W347" s="220"/>
      <c r="X347" s="220" t="s">
        <v>314</v>
      </c>
      <c r="Y347" s="220" t="s">
        <v>305</v>
      </c>
      <c r="Z347" s="210"/>
      <c r="AA347" s="210"/>
      <c r="AB347" s="210"/>
      <c r="AC347" s="210"/>
      <c r="AD347" s="210"/>
      <c r="AE347" s="210"/>
      <c r="AF347" s="210"/>
      <c r="AG347" s="210" t="s">
        <v>642</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2" x14ac:dyDescent="0.2">
      <c r="A348" s="217"/>
      <c r="B348" s="218"/>
      <c r="C348" s="266" t="s">
        <v>2233</v>
      </c>
      <c r="D348" s="263"/>
      <c r="E348" s="263"/>
      <c r="F348" s="263"/>
      <c r="G348" s="263"/>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374</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2" x14ac:dyDescent="0.2">
      <c r="A349" s="217"/>
      <c r="B349" s="218"/>
      <c r="C349" s="265" t="s">
        <v>2694</v>
      </c>
      <c r="D349" s="255"/>
      <c r="E349" s="256">
        <v>21.7</v>
      </c>
      <c r="F349" s="220"/>
      <c r="G349" s="220"/>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356</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
      <c r="A350" s="232">
        <v>95</v>
      </c>
      <c r="B350" s="233" t="s">
        <v>2695</v>
      </c>
      <c r="C350" s="250" t="s">
        <v>2696</v>
      </c>
      <c r="D350" s="234" t="s">
        <v>450</v>
      </c>
      <c r="E350" s="235">
        <v>32.5</v>
      </c>
      <c r="F350" s="236"/>
      <c r="G350" s="237">
        <f>ROUND(E350*F350,2)</f>
        <v>0</v>
      </c>
      <c r="H350" s="236"/>
      <c r="I350" s="237">
        <f>ROUND(E350*H350,2)</f>
        <v>0</v>
      </c>
      <c r="J350" s="236"/>
      <c r="K350" s="237">
        <f>ROUND(E350*J350,2)</f>
        <v>0</v>
      </c>
      <c r="L350" s="237">
        <v>21</v>
      </c>
      <c r="M350" s="237">
        <f>G350*(1+L350/100)</f>
        <v>0</v>
      </c>
      <c r="N350" s="235">
        <v>4.6999999999999999E-4</v>
      </c>
      <c r="O350" s="235">
        <f>ROUND(E350*N350,2)</f>
        <v>0.02</v>
      </c>
      <c r="P350" s="235">
        <v>0</v>
      </c>
      <c r="Q350" s="235">
        <f>ROUND(E350*P350,2)</f>
        <v>0</v>
      </c>
      <c r="R350" s="237" t="s">
        <v>2232</v>
      </c>
      <c r="S350" s="237" t="s">
        <v>302</v>
      </c>
      <c r="T350" s="238" t="s">
        <v>354</v>
      </c>
      <c r="U350" s="220">
        <v>0.35899999999999999</v>
      </c>
      <c r="V350" s="220">
        <f>ROUND(E350*U350,2)</f>
        <v>11.67</v>
      </c>
      <c r="W350" s="220"/>
      <c r="X350" s="220" t="s">
        <v>314</v>
      </c>
      <c r="Y350" s="220" t="s">
        <v>305</v>
      </c>
      <c r="Z350" s="210"/>
      <c r="AA350" s="210"/>
      <c r="AB350" s="210"/>
      <c r="AC350" s="210"/>
      <c r="AD350" s="210"/>
      <c r="AE350" s="210"/>
      <c r="AF350" s="210"/>
      <c r="AG350" s="210" t="s">
        <v>642</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2" x14ac:dyDescent="0.2">
      <c r="A351" s="217"/>
      <c r="B351" s="218"/>
      <c r="C351" s="266" t="s">
        <v>2233</v>
      </c>
      <c r="D351" s="263"/>
      <c r="E351" s="263"/>
      <c r="F351" s="263"/>
      <c r="G351" s="263"/>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374</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2" x14ac:dyDescent="0.2">
      <c r="A352" s="217"/>
      <c r="B352" s="218"/>
      <c r="C352" s="265" t="s">
        <v>2697</v>
      </c>
      <c r="D352" s="255"/>
      <c r="E352" s="256">
        <v>32.5</v>
      </c>
      <c r="F352" s="220"/>
      <c r="G352" s="220"/>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356</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
      <c r="A353" s="232">
        <v>96</v>
      </c>
      <c r="B353" s="233" t="s">
        <v>2698</v>
      </c>
      <c r="C353" s="250" t="s">
        <v>2699</v>
      </c>
      <c r="D353" s="234" t="s">
        <v>450</v>
      </c>
      <c r="E353" s="235">
        <v>0.3</v>
      </c>
      <c r="F353" s="236"/>
      <c r="G353" s="237">
        <f>ROUND(E353*F353,2)</f>
        <v>0</v>
      </c>
      <c r="H353" s="236"/>
      <c r="I353" s="237">
        <f>ROUND(E353*H353,2)</f>
        <v>0</v>
      </c>
      <c r="J353" s="236"/>
      <c r="K353" s="237">
        <f>ROUND(E353*J353,2)</f>
        <v>0</v>
      </c>
      <c r="L353" s="237">
        <v>21</v>
      </c>
      <c r="M353" s="237">
        <f>G353*(1+L353/100)</f>
        <v>0</v>
      </c>
      <c r="N353" s="235">
        <v>6.9999999999999999E-4</v>
      </c>
      <c r="O353" s="235">
        <f>ROUND(E353*N353,2)</f>
        <v>0</v>
      </c>
      <c r="P353" s="235">
        <v>0</v>
      </c>
      <c r="Q353" s="235">
        <f>ROUND(E353*P353,2)</f>
        <v>0</v>
      </c>
      <c r="R353" s="237" t="s">
        <v>2232</v>
      </c>
      <c r="S353" s="237" t="s">
        <v>302</v>
      </c>
      <c r="T353" s="238" t="s">
        <v>354</v>
      </c>
      <c r="U353" s="220">
        <v>0.45200000000000001</v>
      </c>
      <c r="V353" s="220">
        <f>ROUND(E353*U353,2)</f>
        <v>0.14000000000000001</v>
      </c>
      <c r="W353" s="220"/>
      <c r="X353" s="220" t="s">
        <v>314</v>
      </c>
      <c r="Y353" s="220" t="s">
        <v>305</v>
      </c>
      <c r="Z353" s="210"/>
      <c r="AA353" s="210"/>
      <c r="AB353" s="210"/>
      <c r="AC353" s="210"/>
      <c r="AD353" s="210"/>
      <c r="AE353" s="210"/>
      <c r="AF353" s="210"/>
      <c r="AG353" s="210" t="s">
        <v>642</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
      <c r="A354" s="217"/>
      <c r="B354" s="218"/>
      <c r="C354" s="266" t="s">
        <v>2233</v>
      </c>
      <c r="D354" s="263"/>
      <c r="E354" s="263"/>
      <c r="F354" s="263"/>
      <c r="G354" s="263"/>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374</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2" x14ac:dyDescent="0.2">
      <c r="A355" s="217"/>
      <c r="B355" s="218"/>
      <c r="C355" s="265" t="s">
        <v>2700</v>
      </c>
      <c r="D355" s="255"/>
      <c r="E355" s="256">
        <v>0.3</v>
      </c>
      <c r="F355" s="220"/>
      <c r="G355" s="220"/>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356</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1" x14ac:dyDescent="0.2">
      <c r="A356" s="232">
        <v>97</v>
      </c>
      <c r="B356" s="233" t="s">
        <v>2701</v>
      </c>
      <c r="C356" s="250" t="s">
        <v>2702</v>
      </c>
      <c r="D356" s="234" t="s">
        <v>450</v>
      </c>
      <c r="E356" s="235">
        <v>14.7</v>
      </c>
      <c r="F356" s="236"/>
      <c r="G356" s="237">
        <f>ROUND(E356*F356,2)</f>
        <v>0</v>
      </c>
      <c r="H356" s="236"/>
      <c r="I356" s="237">
        <f>ROUND(E356*H356,2)</f>
        <v>0</v>
      </c>
      <c r="J356" s="236"/>
      <c r="K356" s="237">
        <f>ROUND(E356*J356,2)</f>
        <v>0</v>
      </c>
      <c r="L356" s="237">
        <v>21</v>
      </c>
      <c r="M356" s="237">
        <f>G356*(1+L356/100)</f>
        <v>0</v>
      </c>
      <c r="N356" s="235">
        <v>1.5200000000000001E-3</v>
      </c>
      <c r="O356" s="235">
        <f>ROUND(E356*N356,2)</f>
        <v>0.02</v>
      </c>
      <c r="P356" s="235">
        <v>0</v>
      </c>
      <c r="Q356" s="235">
        <f>ROUND(E356*P356,2)</f>
        <v>0</v>
      </c>
      <c r="R356" s="237" t="s">
        <v>2232</v>
      </c>
      <c r="S356" s="237" t="s">
        <v>302</v>
      </c>
      <c r="T356" s="238" t="s">
        <v>354</v>
      </c>
      <c r="U356" s="220">
        <v>1.173</v>
      </c>
      <c r="V356" s="220">
        <f>ROUND(E356*U356,2)</f>
        <v>17.239999999999998</v>
      </c>
      <c r="W356" s="220"/>
      <c r="X356" s="220" t="s">
        <v>314</v>
      </c>
      <c r="Y356" s="220" t="s">
        <v>305</v>
      </c>
      <c r="Z356" s="210"/>
      <c r="AA356" s="210"/>
      <c r="AB356" s="210"/>
      <c r="AC356" s="210"/>
      <c r="AD356" s="210"/>
      <c r="AE356" s="210"/>
      <c r="AF356" s="210"/>
      <c r="AG356" s="210" t="s">
        <v>642</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2" x14ac:dyDescent="0.2">
      <c r="A357" s="217"/>
      <c r="B357" s="218"/>
      <c r="C357" s="266" t="s">
        <v>2233</v>
      </c>
      <c r="D357" s="263"/>
      <c r="E357" s="263"/>
      <c r="F357" s="263"/>
      <c r="G357" s="263"/>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374</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
      <c r="A358" s="217"/>
      <c r="B358" s="218"/>
      <c r="C358" s="270" t="s">
        <v>2703</v>
      </c>
      <c r="D358" s="264"/>
      <c r="E358" s="264"/>
      <c r="F358" s="264"/>
      <c r="G358" s="264"/>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317</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
      <c r="A359" s="217"/>
      <c r="B359" s="218"/>
      <c r="C359" s="265" t="s">
        <v>2704</v>
      </c>
      <c r="D359" s="255"/>
      <c r="E359" s="256">
        <v>14.7</v>
      </c>
      <c r="F359" s="220"/>
      <c r="G359" s="220"/>
      <c r="H359" s="220"/>
      <c r="I359" s="220"/>
      <c r="J359" s="220"/>
      <c r="K359" s="220"/>
      <c r="L359" s="220"/>
      <c r="M359" s="220"/>
      <c r="N359" s="219"/>
      <c r="O359" s="219"/>
      <c r="P359" s="219"/>
      <c r="Q359" s="219"/>
      <c r="R359" s="220"/>
      <c r="S359" s="220"/>
      <c r="T359" s="220"/>
      <c r="U359" s="220"/>
      <c r="V359" s="220"/>
      <c r="W359" s="220"/>
      <c r="X359" s="220"/>
      <c r="Y359" s="220"/>
      <c r="Z359" s="210"/>
      <c r="AA359" s="210"/>
      <c r="AB359" s="210"/>
      <c r="AC359" s="210"/>
      <c r="AD359" s="210"/>
      <c r="AE359" s="210"/>
      <c r="AF359" s="210"/>
      <c r="AG359" s="210" t="s">
        <v>356</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32">
        <v>98</v>
      </c>
      <c r="B360" s="233" t="s">
        <v>2705</v>
      </c>
      <c r="C360" s="250" t="s">
        <v>2706</v>
      </c>
      <c r="D360" s="234" t="s">
        <v>450</v>
      </c>
      <c r="E360" s="235">
        <v>9</v>
      </c>
      <c r="F360" s="236"/>
      <c r="G360" s="237">
        <f>ROUND(E360*F360,2)</f>
        <v>0</v>
      </c>
      <c r="H360" s="236"/>
      <c r="I360" s="237">
        <f>ROUND(E360*H360,2)</f>
        <v>0</v>
      </c>
      <c r="J360" s="236"/>
      <c r="K360" s="237">
        <f>ROUND(E360*J360,2)</f>
        <v>0</v>
      </c>
      <c r="L360" s="237">
        <v>21</v>
      </c>
      <c r="M360" s="237">
        <f>G360*(1+L360/100)</f>
        <v>0</v>
      </c>
      <c r="N360" s="235">
        <v>1.31E-3</v>
      </c>
      <c r="O360" s="235">
        <f>ROUND(E360*N360,2)</f>
        <v>0.01</v>
      </c>
      <c r="P360" s="235">
        <v>0</v>
      </c>
      <c r="Q360" s="235">
        <f>ROUND(E360*P360,2)</f>
        <v>0</v>
      </c>
      <c r="R360" s="237" t="s">
        <v>2232</v>
      </c>
      <c r="S360" s="237" t="s">
        <v>302</v>
      </c>
      <c r="T360" s="238" t="s">
        <v>354</v>
      </c>
      <c r="U360" s="220">
        <v>0.79700000000000004</v>
      </c>
      <c r="V360" s="220">
        <f>ROUND(E360*U360,2)</f>
        <v>7.17</v>
      </c>
      <c r="W360" s="220"/>
      <c r="X360" s="220" t="s">
        <v>314</v>
      </c>
      <c r="Y360" s="220" t="s">
        <v>305</v>
      </c>
      <c r="Z360" s="210"/>
      <c r="AA360" s="210"/>
      <c r="AB360" s="210"/>
      <c r="AC360" s="210"/>
      <c r="AD360" s="210"/>
      <c r="AE360" s="210"/>
      <c r="AF360" s="210"/>
      <c r="AG360" s="210" t="s">
        <v>642</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2" x14ac:dyDescent="0.2">
      <c r="A361" s="217"/>
      <c r="B361" s="218"/>
      <c r="C361" s="266" t="s">
        <v>2233</v>
      </c>
      <c r="D361" s="263"/>
      <c r="E361" s="263"/>
      <c r="F361" s="263"/>
      <c r="G361" s="263"/>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374</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2" x14ac:dyDescent="0.2">
      <c r="A362" s="217"/>
      <c r="B362" s="218"/>
      <c r="C362" s="265" t="s">
        <v>2707</v>
      </c>
      <c r="D362" s="255"/>
      <c r="E362" s="256">
        <v>9</v>
      </c>
      <c r="F362" s="220"/>
      <c r="G362" s="220"/>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356</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1" x14ac:dyDescent="0.2">
      <c r="A363" s="232">
        <v>99</v>
      </c>
      <c r="B363" s="233" t="s">
        <v>2708</v>
      </c>
      <c r="C363" s="250" t="s">
        <v>2709</v>
      </c>
      <c r="D363" s="234" t="s">
        <v>450</v>
      </c>
      <c r="E363" s="235">
        <v>15</v>
      </c>
      <c r="F363" s="236"/>
      <c r="G363" s="237">
        <f>ROUND(E363*F363,2)</f>
        <v>0</v>
      </c>
      <c r="H363" s="236"/>
      <c r="I363" s="237">
        <f>ROUND(E363*H363,2)</f>
        <v>0</v>
      </c>
      <c r="J363" s="236"/>
      <c r="K363" s="237">
        <f>ROUND(E363*J363,2)</f>
        <v>0</v>
      </c>
      <c r="L363" s="237">
        <v>21</v>
      </c>
      <c r="M363" s="237">
        <f>G363*(1+L363/100)</f>
        <v>0</v>
      </c>
      <c r="N363" s="235">
        <v>5.2999999999999998E-4</v>
      </c>
      <c r="O363" s="235">
        <f>ROUND(E363*N363,2)</f>
        <v>0.01</v>
      </c>
      <c r="P363" s="235">
        <v>0</v>
      </c>
      <c r="Q363" s="235">
        <f>ROUND(E363*P363,2)</f>
        <v>0</v>
      </c>
      <c r="R363" s="237" t="s">
        <v>2232</v>
      </c>
      <c r="S363" s="237" t="s">
        <v>302</v>
      </c>
      <c r="T363" s="238" t="s">
        <v>354</v>
      </c>
      <c r="U363" s="220">
        <v>0.26750000000000002</v>
      </c>
      <c r="V363" s="220">
        <f>ROUND(E363*U363,2)</f>
        <v>4.01</v>
      </c>
      <c r="W363" s="220"/>
      <c r="X363" s="220" t="s">
        <v>314</v>
      </c>
      <c r="Y363" s="220" t="s">
        <v>305</v>
      </c>
      <c r="Z363" s="210"/>
      <c r="AA363" s="210"/>
      <c r="AB363" s="210"/>
      <c r="AC363" s="210"/>
      <c r="AD363" s="210"/>
      <c r="AE363" s="210"/>
      <c r="AF363" s="210"/>
      <c r="AG363" s="210" t="s">
        <v>642</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2" x14ac:dyDescent="0.2">
      <c r="A364" s="217"/>
      <c r="B364" s="218"/>
      <c r="C364" s="266" t="s">
        <v>2233</v>
      </c>
      <c r="D364" s="263"/>
      <c r="E364" s="263"/>
      <c r="F364" s="263"/>
      <c r="G364" s="263"/>
      <c r="H364" s="220"/>
      <c r="I364" s="220"/>
      <c r="J364" s="220"/>
      <c r="K364" s="220"/>
      <c r="L364" s="220"/>
      <c r="M364" s="220"/>
      <c r="N364" s="219"/>
      <c r="O364" s="219"/>
      <c r="P364" s="219"/>
      <c r="Q364" s="219"/>
      <c r="R364" s="220"/>
      <c r="S364" s="220"/>
      <c r="T364" s="220"/>
      <c r="U364" s="220"/>
      <c r="V364" s="220"/>
      <c r="W364" s="220"/>
      <c r="X364" s="220"/>
      <c r="Y364" s="220"/>
      <c r="Z364" s="210"/>
      <c r="AA364" s="210"/>
      <c r="AB364" s="210"/>
      <c r="AC364" s="210"/>
      <c r="AD364" s="210"/>
      <c r="AE364" s="210"/>
      <c r="AF364" s="210"/>
      <c r="AG364" s="210" t="s">
        <v>374</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2" x14ac:dyDescent="0.2">
      <c r="A365" s="217"/>
      <c r="B365" s="218"/>
      <c r="C365" s="265" t="s">
        <v>2591</v>
      </c>
      <c r="D365" s="255"/>
      <c r="E365" s="256">
        <v>15</v>
      </c>
      <c r="F365" s="220"/>
      <c r="G365" s="220"/>
      <c r="H365" s="220"/>
      <c r="I365" s="220"/>
      <c r="J365" s="220"/>
      <c r="K365" s="220"/>
      <c r="L365" s="220"/>
      <c r="M365" s="220"/>
      <c r="N365" s="219"/>
      <c r="O365" s="219"/>
      <c r="P365" s="219"/>
      <c r="Q365" s="219"/>
      <c r="R365" s="220"/>
      <c r="S365" s="220"/>
      <c r="T365" s="220"/>
      <c r="U365" s="220"/>
      <c r="V365" s="220"/>
      <c r="W365" s="220"/>
      <c r="X365" s="220"/>
      <c r="Y365" s="220"/>
      <c r="Z365" s="210"/>
      <c r="AA365" s="210"/>
      <c r="AB365" s="210"/>
      <c r="AC365" s="210"/>
      <c r="AD365" s="210"/>
      <c r="AE365" s="210"/>
      <c r="AF365" s="210"/>
      <c r="AG365" s="210" t="s">
        <v>356</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ht="22.5" outlineLevel="1" x14ac:dyDescent="0.2">
      <c r="A366" s="232">
        <v>100</v>
      </c>
      <c r="B366" s="233" t="s">
        <v>2710</v>
      </c>
      <c r="C366" s="250" t="s">
        <v>2711</v>
      </c>
      <c r="D366" s="234" t="s">
        <v>450</v>
      </c>
      <c r="E366" s="235">
        <v>27.6</v>
      </c>
      <c r="F366" s="236"/>
      <c r="G366" s="237">
        <f>ROUND(E366*F366,2)</f>
        <v>0</v>
      </c>
      <c r="H366" s="236"/>
      <c r="I366" s="237">
        <f>ROUND(E366*H366,2)</f>
        <v>0</v>
      </c>
      <c r="J366" s="236"/>
      <c r="K366" s="237">
        <f>ROUND(E366*J366,2)</f>
        <v>0</v>
      </c>
      <c r="L366" s="237">
        <v>21</v>
      </c>
      <c r="M366" s="237">
        <f>G366*(1+L366/100)</f>
        <v>0</v>
      </c>
      <c r="N366" s="235">
        <v>2.0999999999999999E-3</v>
      </c>
      <c r="O366" s="235">
        <f>ROUND(E366*N366,2)</f>
        <v>0.06</v>
      </c>
      <c r="P366" s="235">
        <v>0</v>
      </c>
      <c r="Q366" s="235">
        <f>ROUND(E366*P366,2)</f>
        <v>0</v>
      </c>
      <c r="R366" s="237" t="s">
        <v>2232</v>
      </c>
      <c r="S366" s="237" t="s">
        <v>302</v>
      </c>
      <c r="T366" s="238" t="s">
        <v>354</v>
      </c>
      <c r="U366" s="220">
        <v>0.8</v>
      </c>
      <c r="V366" s="220">
        <f>ROUND(E366*U366,2)</f>
        <v>22.08</v>
      </c>
      <c r="W366" s="220"/>
      <c r="X366" s="220" t="s">
        <v>314</v>
      </c>
      <c r="Y366" s="220" t="s">
        <v>305</v>
      </c>
      <c r="Z366" s="210"/>
      <c r="AA366" s="210"/>
      <c r="AB366" s="210"/>
      <c r="AC366" s="210"/>
      <c r="AD366" s="210"/>
      <c r="AE366" s="210"/>
      <c r="AF366" s="210"/>
      <c r="AG366" s="210" t="s">
        <v>642</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2" x14ac:dyDescent="0.2">
      <c r="A367" s="217"/>
      <c r="B367" s="218"/>
      <c r="C367" s="266" t="s">
        <v>2233</v>
      </c>
      <c r="D367" s="263"/>
      <c r="E367" s="263"/>
      <c r="F367" s="263"/>
      <c r="G367" s="263"/>
      <c r="H367" s="220"/>
      <c r="I367" s="220"/>
      <c r="J367" s="220"/>
      <c r="K367" s="220"/>
      <c r="L367" s="220"/>
      <c r="M367" s="220"/>
      <c r="N367" s="219"/>
      <c r="O367" s="219"/>
      <c r="P367" s="219"/>
      <c r="Q367" s="219"/>
      <c r="R367" s="220"/>
      <c r="S367" s="220"/>
      <c r="T367" s="220"/>
      <c r="U367" s="220"/>
      <c r="V367" s="220"/>
      <c r="W367" s="220"/>
      <c r="X367" s="220"/>
      <c r="Y367" s="220"/>
      <c r="Z367" s="210"/>
      <c r="AA367" s="210"/>
      <c r="AB367" s="210"/>
      <c r="AC367" s="210"/>
      <c r="AD367" s="210"/>
      <c r="AE367" s="210"/>
      <c r="AF367" s="210"/>
      <c r="AG367" s="210" t="s">
        <v>374</v>
      </c>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2" x14ac:dyDescent="0.2">
      <c r="A368" s="217"/>
      <c r="B368" s="218"/>
      <c r="C368" s="265" t="s">
        <v>2712</v>
      </c>
      <c r="D368" s="255"/>
      <c r="E368" s="256">
        <v>27.6</v>
      </c>
      <c r="F368" s="220"/>
      <c r="G368" s="220"/>
      <c r="H368" s="220"/>
      <c r="I368" s="220"/>
      <c r="J368" s="220"/>
      <c r="K368" s="220"/>
      <c r="L368" s="220"/>
      <c r="M368" s="220"/>
      <c r="N368" s="219"/>
      <c r="O368" s="219"/>
      <c r="P368" s="219"/>
      <c r="Q368" s="219"/>
      <c r="R368" s="220"/>
      <c r="S368" s="220"/>
      <c r="T368" s="220"/>
      <c r="U368" s="220"/>
      <c r="V368" s="220"/>
      <c r="W368" s="220"/>
      <c r="X368" s="220"/>
      <c r="Y368" s="220"/>
      <c r="Z368" s="210"/>
      <c r="AA368" s="210"/>
      <c r="AB368" s="210"/>
      <c r="AC368" s="210"/>
      <c r="AD368" s="210"/>
      <c r="AE368" s="210"/>
      <c r="AF368" s="210"/>
      <c r="AG368" s="210" t="s">
        <v>356</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
      <c r="A369" s="232">
        <v>101</v>
      </c>
      <c r="B369" s="233" t="s">
        <v>2713</v>
      </c>
      <c r="C369" s="250" t="s">
        <v>2714</v>
      </c>
      <c r="D369" s="234" t="s">
        <v>320</v>
      </c>
      <c r="E369" s="235">
        <v>30</v>
      </c>
      <c r="F369" s="236"/>
      <c r="G369" s="237">
        <f>ROUND(E369*F369,2)</f>
        <v>0</v>
      </c>
      <c r="H369" s="236"/>
      <c r="I369" s="237">
        <f>ROUND(E369*H369,2)</f>
        <v>0</v>
      </c>
      <c r="J369" s="236"/>
      <c r="K369" s="237">
        <f>ROUND(E369*J369,2)</f>
        <v>0</v>
      </c>
      <c r="L369" s="237">
        <v>21</v>
      </c>
      <c r="M369" s="237">
        <f>G369*(1+L369/100)</f>
        <v>0</v>
      </c>
      <c r="N369" s="235">
        <v>0</v>
      </c>
      <c r="O369" s="235">
        <f>ROUND(E369*N369,2)</f>
        <v>0</v>
      </c>
      <c r="P369" s="235">
        <v>0</v>
      </c>
      <c r="Q369" s="235">
        <f>ROUND(E369*P369,2)</f>
        <v>0</v>
      </c>
      <c r="R369" s="237" t="s">
        <v>2232</v>
      </c>
      <c r="S369" s="237" t="s">
        <v>302</v>
      </c>
      <c r="T369" s="238" t="s">
        <v>354</v>
      </c>
      <c r="U369" s="220">
        <v>0.17399999999999999</v>
      </c>
      <c r="V369" s="220">
        <f>ROUND(E369*U369,2)</f>
        <v>5.22</v>
      </c>
      <c r="W369" s="220"/>
      <c r="X369" s="220" t="s">
        <v>314</v>
      </c>
      <c r="Y369" s="220" t="s">
        <v>305</v>
      </c>
      <c r="Z369" s="210"/>
      <c r="AA369" s="210"/>
      <c r="AB369" s="210"/>
      <c r="AC369" s="210"/>
      <c r="AD369" s="210"/>
      <c r="AE369" s="210"/>
      <c r="AF369" s="210"/>
      <c r="AG369" s="210" t="s">
        <v>642</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2" x14ac:dyDescent="0.2">
      <c r="A370" s="217"/>
      <c r="B370" s="218"/>
      <c r="C370" s="266" t="s">
        <v>2715</v>
      </c>
      <c r="D370" s="263"/>
      <c r="E370" s="263"/>
      <c r="F370" s="263"/>
      <c r="G370" s="263"/>
      <c r="H370" s="220"/>
      <c r="I370" s="220"/>
      <c r="J370" s="220"/>
      <c r="K370" s="220"/>
      <c r="L370" s="220"/>
      <c r="M370" s="220"/>
      <c r="N370" s="219"/>
      <c r="O370" s="219"/>
      <c r="P370" s="219"/>
      <c r="Q370" s="219"/>
      <c r="R370" s="220"/>
      <c r="S370" s="220"/>
      <c r="T370" s="220"/>
      <c r="U370" s="220"/>
      <c r="V370" s="220"/>
      <c r="W370" s="220"/>
      <c r="X370" s="220"/>
      <c r="Y370" s="220"/>
      <c r="Z370" s="210"/>
      <c r="AA370" s="210"/>
      <c r="AB370" s="210"/>
      <c r="AC370" s="210"/>
      <c r="AD370" s="210"/>
      <c r="AE370" s="210"/>
      <c r="AF370" s="210"/>
      <c r="AG370" s="210" t="s">
        <v>374</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
      <c r="A371" s="217"/>
      <c r="B371" s="218"/>
      <c r="C371" s="265" t="s">
        <v>2716</v>
      </c>
      <c r="D371" s="255"/>
      <c r="E371" s="256">
        <v>19</v>
      </c>
      <c r="F371" s="220"/>
      <c r="G371" s="220"/>
      <c r="H371" s="220"/>
      <c r="I371" s="220"/>
      <c r="J371" s="220"/>
      <c r="K371" s="220"/>
      <c r="L371" s="220"/>
      <c r="M371" s="220"/>
      <c r="N371" s="219"/>
      <c r="O371" s="219"/>
      <c r="P371" s="219"/>
      <c r="Q371" s="219"/>
      <c r="R371" s="220"/>
      <c r="S371" s="220"/>
      <c r="T371" s="220"/>
      <c r="U371" s="220"/>
      <c r="V371" s="220"/>
      <c r="W371" s="220"/>
      <c r="X371" s="220"/>
      <c r="Y371" s="220"/>
      <c r="Z371" s="210"/>
      <c r="AA371" s="210"/>
      <c r="AB371" s="210"/>
      <c r="AC371" s="210"/>
      <c r="AD371" s="210"/>
      <c r="AE371" s="210"/>
      <c r="AF371" s="210"/>
      <c r="AG371" s="210" t="s">
        <v>356</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
      <c r="A372" s="217"/>
      <c r="B372" s="218"/>
      <c r="C372" s="265" t="s">
        <v>2717</v>
      </c>
      <c r="D372" s="255"/>
      <c r="E372" s="256">
        <v>2</v>
      </c>
      <c r="F372" s="220"/>
      <c r="G372" s="220"/>
      <c r="H372" s="220"/>
      <c r="I372" s="220"/>
      <c r="J372" s="220"/>
      <c r="K372" s="220"/>
      <c r="L372" s="220"/>
      <c r="M372" s="220"/>
      <c r="N372" s="219"/>
      <c r="O372" s="219"/>
      <c r="P372" s="219"/>
      <c r="Q372" s="219"/>
      <c r="R372" s="220"/>
      <c r="S372" s="220"/>
      <c r="T372" s="220"/>
      <c r="U372" s="220"/>
      <c r="V372" s="220"/>
      <c r="W372" s="220"/>
      <c r="X372" s="220"/>
      <c r="Y372" s="220"/>
      <c r="Z372" s="210"/>
      <c r="AA372" s="210"/>
      <c r="AB372" s="210"/>
      <c r="AC372" s="210"/>
      <c r="AD372" s="210"/>
      <c r="AE372" s="210"/>
      <c r="AF372" s="210"/>
      <c r="AG372" s="210" t="s">
        <v>356</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
      <c r="A373" s="217"/>
      <c r="B373" s="218"/>
      <c r="C373" s="265" t="s">
        <v>2718</v>
      </c>
      <c r="D373" s="255"/>
      <c r="E373" s="256">
        <v>2</v>
      </c>
      <c r="F373" s="220"/>
      <c r="G373" s="220"/>
      <c r="H373" s="220"/>
      <c r="I373" s="220"/>
      <c r="J373" s="220"/>
      <c r="K373" s="220"/>
      <c r="L373" s="220"/>
      <c r="M373" s="220"/>
      <c r="N373" s="219"/>
      <c r="O373" s="219"/>
      <c r="P373" s="219"/>
      <c r="Q373" s="219"/>
      <c r="R373" s="220"/>
      <c r="S373" s="220"/>
      <c r="T373" s="220"/>
      <c r="U373" s="220"/>
      <c r="V373" s="220"/>
      <c r="W373" s="220"/>
      <c r="X373" s="220"/>
      <c r="Y373" s="220"/>
      <c r="Z373" s="210"/>
      <c r="AA373" s="210"/>
      <c r="AB373" s="210"/>
      <c r="AC373" s="210"/>
      <c r="AD373" s="210"/>
      <c r="AE373" s="210"/>
      <c r="AF373" s="210"/>
      <c r="AG373" s="210" t="s">
        <v>356</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3" x14ac:dyDescent="0.2">
      <c r="A374" s="217"/>
      <c r="B374" s="218"/>
      <c r="C374" s="265" t="s">
        <v>2719</v>
      </c>
      <c r="D374" s="255"/>
      <c r="E374" s="256">
        <v>7</v>
      </c>
      <c r="F374" s="220"/>
      <c r="G374" s="220"/>
      <c r="H374" s="220"/>
      <c r="I374" s="220"/>
      <c r="J374" s="220"/>
      <c r="K374" s="220"/>
      <c r="L374" s="220"/>
      <c r="M374" s="220"/>
      <c r="N374" s="219"/>
      <c r="O374" s="219"/>
      <c r="P374" s="219"/>
      <c r="Q374" s="219"/>
      <c r="R374" s="220"/>
      <c r="S374" s="220"/>
      <c r="T374" s="220"/>
      <c r="U374" s="220"/>
      <c r="V374" s="220"/>
      <c r="W374" s="220"/>
      <c r="X374" s="220"/>
      <c r="Y374" s="220"/>
      <c r="Z374" s="210"/>
      <c r="AA374" s="210"/>
      <c r="AB374" s="210"/>
      <c r="AC374" s="210"/>
      <c r="AD374" s="210"/>
      <c r="AE374" s="210"/>
      <c r="AF374" s="210"/>
      <c r="AG374" s="210" t="s">
        <v>356</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
      <c r="A375" s="232">
        <v>102</v>
      </c>
      <c r="B375" s="233" t="s">
        <v>2720</v>
      </c>
      <c r="C375" s="250" t="s">
        <v>2721</v>
      </c>
      <c r="D375" s="234" t="s">
        <v>320</v>
      </c>
      <c r="E375" s="235">
        <v>18</v>
      </c>
      <c r="F375" s="236"/>
      <c r="G375" s="237">
        <f>ROUND(E375*F375,2)</f>
        <v>0</v>
      </c>
      <c r="H375" s="236"/>
      <c r="I375" s="237">
        <f>ROUND(E375*H375,2)</f>
        <v>0</v>
      </c>
      <c r="J375" s="236"/>
      <c r="K375" s="237">
        <f>ROUND(E375*J375,2)</f>
        <v>0</v>
      </c>
      <c r="L375" s="237">
        <v>21</v>
      </c>
      <c r="M375" s="237">
        <f>G375*(1+L375/100)</f>
        <v>0</v>
      </c>
      <c r="N375" s="235">
        <v>0</v>
      </c>
      <c r="O375" s="235">
        <f>ROUND(E375*N375,2)</f>
        <v>0</v>
      </c>
      <c r="P375" s="235">
        <v>0</v>
      </c>
      <c r="Q375" s="235">
        <f>ROUND(E375*P375,2)</f>
        <v>0</v>
      </c>
      <c r="R375" s="237" t="s">
        <v>2232</v>
      </c>
      <c r="S375" s="237" t="s">
        <v>302</v>
      </c>
      <c r="T375" s="238" t="s">
        <v>354</v>
      </c>
      <c r="U375" s="220">
        <v>0.25900000000000001</v>
      </c>
      <c r="V375" s="220">
        <f>ROUND(E375*U375,2)</f>
        <v>4.66</v>
      </c>
      <c r="W375" s="220"/>
      <c r="X375" s="220" t="s">
        <v>314</v>
      </c>
      <c r="Y375" s="220" t="s">
        <v>305</v>
      </c>
      <c r="Z375" s="210"/>
      <c r="AA375" s="210"/>
      <c r="AB375" s="210"/>
      <c r="AC375" s="210"/>
      <c r="AD375" s="210"/>
      <c r="AE375" s="210"/>
      <c r="AF375" s="210"/>
      <c r="AG375" s="210" t="s">
        <v>642</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2" x14ac:dyDescent="0.2">
      <c r="A376" s="217"/>
      <c r="B376" s="218"/>
      <c r="C376" s="266" t="s">
        <v>2715</v>
      </c>
      <c r="D376" s="263"/>
      <c r="E376" s="263"/>
      <c r="F376" s="263"/>
      <c r="G376" s="263"/>
      <c r="H376" s="220"/>
      <c r="I376" s="220"/>
      <c r="J376" s="220"/>
      <c r="K376" s="220"/>
      <c r="L376" s="220"/>
      <c r="M376" s="220"/>
      <c r="N376" s="219"/>
      <c r="O376" s="219"/>
      <c r="P376" s="219"/>
      <c r="Q376" s="219"/>
      <c r="R376" s="220"/>
      <c r="S376" s="220"/>
      <c r="T376" s="220"/>
      <c r="U376" s="220"/>
      <c r="V376" s="220"/>
      <c r="W376" s="220"/>
      <c r="X376" s="220"/>
      <c r="Y376" s="220"/>
      <c r="Z376" s="210"/>
      <c r="AA376" s="210"/>
      <c r="AB376" s="210"/>
      <c r="AC376" s="210"/>
      <c r="AD376" s="210"/>
      <c r="AE376" s="210"/>
      <c r="AF376" s="210"/>
      <c r="AG376" s="210" t="s">
        <v>374</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2" x14ac:dyDescent="0.2">
      <c r="A377" s="217"/>
      <c r="B377" s="218"/>
      <c r="C377" s="265" t="s">
        <v>2722</v>
      </c>
      <c r="D377" s="255"/>
      <c r="E377" s="256">
        <v>14</v>
      </c>
      <c r="F377" s="220"/>
      <c r="G377" s="220"/>
      <c r="H377" s="220"/>
      <c r="I377" s="220"/>
      <c r="J377" s="220"/>
      <c r="K377" s="220"/>
      <c r="L377" s="220"/>
      <c r="M377" s="220"/>
      <c r="N377" s="219"/>
      <c r="O377" s="219"/>
      <c r="P377" s="219"/>
      <c r="Q377" s="219"/>
      <c r="R377" s="220"/>
      <c r="S377" s="220"/>
      <c r="T377" s="220"/>
      <c r="U377" s="220"/>
      <c r="V377" s="220"/>
      <c r="W377" s="220"/>
      <c r="X377" s="220"/>
      <c r="Y377" s="220"/>
      <c r="Z377" s="210"/>
      <c r="AA377" s="210"/>
      <c r="AB377" s="210"/>
      <c r="AC377" s="210"/>
      <c r="AD377" s="210"/>
      <c r="AE377" s="210"/>
      <c r="AF377" s="210"/>
      <c r="AG377" s="210" t="s">
        <v>356</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3" x14ac:dyDescent="0.2">
      <c r="A378" s="217"/>
      <c r="B378" s="218"/>
      <c r="C378" s="265" t="s">
        <v>2723</v>
      </c>
      <c r="D378" s="255"/>
      <c r="E378" s="256">
        <v>3</v>
      </c>
      <c r="F378" s="220"/>
      <c r="G378" s="220"/>
      <c r="H378" s="220"/>
      <c r="I378" s="220"/>
      <c r="J378" s="220"/>
      <c r="K378" s="220"/>
      <c r="L378" s="220"/>
      <c r="M378" s="220"/>
      <c r="N378" s="219"/>
      <c r="O378" s="219"/>
      <c r="P378" s="219"/>
      <c r="Q378" s="219"/>
      <c r="R378" s="220"/>
      <c r="S378" s="220"/>
      <c r="T378" s="220"/>
      <c r="U378" s="220"/>
      <c r="V378" s="220"/>
      <c r="W378" s="220"/>
      <c r="X378" s="220"/>
      <c r="Y378" s="220"/>
      <c r="Z378" s="210"/>
      <c r="AA378" s="210"/>
      <c r="AB378" s="210"/>
      <c r="AC378" s="210"/>
      <c r="AD378" s="210"/>
      <c r="AE378" s="210"/>
      <c r="AF378" s="210"/>
      <c r="AG378" s="210" t="s">
        <v>356</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3" x14ac:dyDescent="0.2">
      <c r="A379" s="217"/>
      <c r="B379" s="218"/>
      <c r="C379" s="265" t="s">
        <v>2724</v>
      </c>
      <c r="D379" s="255"/>
      <c r="E379" s="256">
        <v>1</v>
      </c>
      <c r="F379" s="220"/>
      <c r="G379" s="220"/>
      <c r="H379" s="220"/>
      <c r="I379" s="220"/>
      <c r="J379" s="220"/>
      <c r="K379" s="220"/>
      <c r="L379" s="220"/>
      <c r="M379" s="220"/>
      <c r="N379" s="219"/>
      <c r="O379" s="219"/>
      <c r="P379" s="219"/>
      <c r="Q379" s="219"/>
      <c r="R379" s="220"/>
      <c r="S379" s="220"/>
      <c r="T379" s="220"/>
      <c r="U379" s="220"/>
      <c r="V379" s="220"/>
      <c r="W379" s="220"/>
      <c r="X379" s="220"/>
      <c r="Y379" s="220"/>
      <c r="Z379" s="210"/>
      <c r="AA379" s="210"/>
      <c r="AB379" s="210"/>
      <c r="AC379" s="210"/>
      <c r="AD379" s="210"/>
      <c r="AE379" s="210"/>
      <c r="AF379" s="210"/>
      <c r="AG379" s="210" t="s">
        <v>356</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32">
        <v>103</v>
      </c>
      <c r="B380" s="233" t="s">
        <v>2725</v>
      </c>
      <c r="C380" s="250" t="s">
        <v>2726</v>
      </c>
      <c r="D380" s="234" t="s">
        <v>320</v>
      </c>
      <c r="E380" s="235">
        <v>12</v>
      </c>
      <c r="F380" s="236"/>
      <c r="G380" s="237">
        <f>ROUND(E380*F380,2)</f>
        <v>0</v>
      </c>
      <c r="H380" s="236"/>
      <c r="I380" s="237">
        <f>ROUND(E380*H380,2)</f>
        <v>0</v>
      </c>
      <c r="J380" s="236"/>
      <c r="K380" s="237">
        <f>ROUND(E380*J380,2)</f>
        <v>0</v>
      </c>
      <c r="L380" s="237">
        <v>21</v>
      </c>
      <c r="M380" s="237">
        <f>G380*(1+L380/100)</f>
        <v>0</v>
      </c>
      <c r="N380" s="235">
        <v>7.1459999999999996E-2</v>
      </c>
      <c r="O380" s="235">
        <f>ROUND(E380*N380,2)</f>
        <v>0.86</v>
      </c>
      <c r="P380" s="235">
        <v>0</v>
      </c>
      <c r="Q380" s="235">
        <f>ROUND(E380*P380,2)</f>
        <v>0</v>
      </c>
      <c r="R380" s="237"/>
      <c r="S380" s="237" t="s">
        <v>313</v>
      </c>
      <c r="T380" s="238" t="s">
        <v>303</v>
      </c>
      <c r="U380" s="220">
        <v>0</v>
      </c>
      <c r="V380" s="220">
        <f>ROUND(E380*U380,2)</f>
        <v>0</v>
      </c>
      <c r="W380" s="220"/>
      <c r="X380" s="220" t="s">
        <v>314</v>
      </c>
      <c r="Y380" s="220" t="s">
        <v>305</v>
      </c>
      <c r="Z380" s="210"/>
      <c r="AA380" s="210"/>
      <c r="AB380" s="210"/>
      <c r="AC380" s="210"/>
      <c r="AD380" s="210"/>
      <c r="AE380" s="210"/>
      <c r="AF380" s="210"/>
      <c r="AG380" s="210" t="s">
        <v>642</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
      <c r="A381" s="217"/>
      <c r="B381" s="218"/>
      <c r="C381" s="251" t="s">
        <v>2727</v>
      </c>
      <c r="D381" s="247"/>
      <c r="E381" s="247"/>
      <c r="F381" s="247"/>
      <c r="G381" s="247"/>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317</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
      <c r="A382" s="217"/>
      <c r="B382" s="218"/>
      <c r="C382" s="270" t="s">
        <v>1126</v>
      </c>
      <c r="D382" s="264"/>
      <c r="E382" s="264"/>
      <c r="F382" s="264"/>
      <c r="G382" s="264"/>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317</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2" x14ac:dyDescent="0.2">
      <c r="A383" s="217"/>
      <c r="B383" s="218"/>
      <c r="C383" s="265" t="s">
        <v>2619</v>
      </c>
      <c r="D383" s="255"/>
      <c r="E383" s="256">
        <v>10</v>
      </c>
      <c r="F383" s="220"/>
      <c r="G383" s="220"/>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356</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
      <c r="A384" s="217"/>
      <c r="B384" s="218"/>
      <c r="C384" s="265" t="s">
        <v>152</v>
      </c>
      <c r="D384" s="255"/>
      <c r="E384" s="256">
        <v>2</v>
      </c>
      <c r="F384" s="220"/>
      <c r="G384" s="220"/>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356</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ht="22.5" outlineLevel="1" x14ac:dyDescent="0.2">
      <c r="A385" s="232">
        <v>104</v>
      </c>
      <c r="B385" s="233" t="s">
        <v>2728</v>
      </c>
      <c r="C385" s="250" t="s">
        <v>2729</v>
      </c>
      <c r="D385" s="234" t="s">
        <v>320</v>
      </c>
      <c r="E385" s="235">
        <v>4</v>
      </c>
      <c r="F385" s="236"/>
      <c r="G385" s="237">
        <f>ROUND(E385*F385,2)</f>
        <v>0</v>
      </c>
      <c r="H385" s="236"/>
      <c r="I385" s="237">
        <f>ROUND(E385*H385,2)</f>
        <v>0</v>
      </c>
      <c r="J385" s="236"/>
      <c r="K385" s="237">
        <f>ROUND(E385*J385,2)</f>
        <v>0</v>
      </c>
      <c r="L385" s="237">
        <v>21</v>
      </c>
      <c r="M385" s="237">
        <f>G385*(1+L385/100)</f>
        <v>0</v>
      </c>
      <c r="N385" s="235">
        <v>1.1800000000000001E-3</v>
      </c>
      <c r="O385" s="235">
        <f>ROUND(E385*N385,2)</f>
        <v>0</v>
      </c>
      <c r="P385" s="235">
        <v>0</v>
      </c>
      <c r="Q385" s="235">
        <f>ROUND(E385*P385,2)</f>
        <v>0</v>
      </c>
      <c r="R385" s="237" t="s">
        <v>2232</v>
      </c>
      <c r="S385" s="237" t="s">
        <v>302</v>
      </c>
      <c r="T385" s="238" t="s">
        <v>354</v>
      </c>
      <c r="U385" s="220">
        <v>0.2</v>
      </c>
      <c r="V385" s="220">
        <f>ROUND(E385*U385,2)</f>
        <v>0.8</v>
      </c>
      <c r="W385" s="220"/>
      <c r="X385" s="220" t="s">
        <v>314</v>
      </c>
      <c r="Y385" s="220" t="s">
        <v>305</v>
      </c>
      <c r="Z385" s="210"/>
      <c r="AA385" s="210"/>
      <c r="AB385" s="210"/>
      <c r="AC385" s="210"/>
      <c r="AD385" s="210"/>
      <c r="AE385" s="210"/>
      <c r="AF385" s="210"/>
      <c r="AG385" s="210" t="s">
        <v>642</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2" x14ac:dyDescent="0.2">
      <c r="A386" s="217"/>
      <c r="B386" s="218"/>
      <c r="C386" s="251" t="s">
        <v>2727</v>
      </c>
      <c r="D386" s="247"/>
      <c r="E386" s="247"/>
      <c r="F386" s="247"/>
      <c r="G386" s="247"/>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317</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
      <c r="A387" s="217"/>
      <c r="B387" s="218"/>
      <c r="C387" s="270" t="s">
        <v>1126</v>
      </c>
      <c r="D387" s="264"/>
      <c r="E387" s="264"/>
      <c r="F387" s="264"/>
      <c r="G387" s="264"/>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317</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2" x14ac:dyDescent="0.2">
      <c r="A388" s="217"/>
      <c r="B388" s="218"/>
      <c r="C388" s="265" t="s">
        <v>2730</v>
      </c>
      <c r="D388" s="255"/>
      <c r="E388" s="256">
        <v>4</v>
      </c>
      <c r="F388" s="220"/>
      <c r="G388" s="220"/>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356</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ht="33.75" outlineLevel="1" x14ac:dyDescent="0.2">
      <c r="A389" s="232">
        <v>105</v>
      </c>
      <c r="B389" s="233" t="s">
        <v>2731</v>
      </c>
      <c r="C389" s="250" t="s">
        <v>2732</v>
      </c>
      <c r="D389" s="234" t="s">
        <v>320</v>
      </c>
      <c r="E389" s="235">
        <v>1</v>
      </c>
      <c r="F389" s="236"/>
      <c r="G389" s="237">
        <f>ROUND(E389*F389,2)</f>
        <v>0</v>
      </c>
      <c r="H389" s="236"/>
      <c r="I389" s="237">
        <f>ROUND(E389*H389,2)</f>
        <v>0</v>
      </c>
      <c r="J389" s="236"/>
      <c r="K389" s="237">
        <f>ROUND(E389*J389,2)</f>
        <v>0</v>
      </c>
      <c r="L389" s="237">
        <v>21</v>
      </c>
      <c r="M389" s="237">
        <f>G389*(1+L389/100)</f>
        <v>0</v>
      </c>
      <c r="N389" s="235">
        <v>5.5999999999999995E-4</v>
      </c>
      <c r="O389" s="235">
        <f>ROUND(E389*N389,2)</f>
        <v>0</v>
      </c>
      <c r="P389" s="235">
        <v>0</v>
      </c>
      <c r="Q389" s="235">
        <f>ROUND(E389*P389,2)</f>
        <v>0</v>
      </c>
      <c r="R389" s="237" t="s">
        <v>2232</v>
      </c>
      <c r="S389" s="237" t="s">
        <v>302</v>
      </c>
      <c r="T389" s="238" t="s">
        <v>354</v>
      </c>
      <c r="U389" s="220">
        <v>0.3</v>
      </c>
      <c r="V389" s="220">
        <f>ROUND(E389*U389,2)</f>
        <v>0.3</v>
      </c>
      <c r="W389" s="220"/>
      <c r="X389" s="220" t="s">
        <v>314</v>
      </c>
      <c r="Y389" s="220" t="s">
        <v>305</v>
      </c>
      <c r="Z389" s="210"/>
      <c r="AA389" s="210"/>
      <c r="AB389" s="210"/>
      <c r="AC389" s="210"/>
      <c r="AD389" s="210"/>
      <c r="AE389" s="210"/>
      <c r="AF389" s="210"/>
      <c r="AG389" s="210" t="s">
        <v>642</v>
      </c>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2" x14ac:dyDescent="0.2">
      <c r="A390" s="217"/>
      <c r="B390" s="218"/>
      <c r="C390" s="251" t="s">
        <v>2727</v>
      </c>
      <c r="D390" s="247"/>
      <c r="E390" s="247"/>
      <c r="F390" s="247"/>
      <c r="G390" s="247"/>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317</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
      <c r="A391" s="217"/>
      <c r="B391" s="218"/>
      <c r="C391" s="270" t="s">
        <v>1126</v>
      </c>
      <c r="D391" s="264"/>
      <c r="E391" s="264"/>
      <c r="F391" s="264"/>
      <c r="G391" s="264"/>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317</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2" x14ac:dyDescent="0.2">
      <c r="A392" s="217"/>
      <c r="B392" s="218"/>
      <c r="C392" s="265" t="s">
        <v>2733</v>
      </c>
      <c r="D392" s="255"/>
      <c r="E392" s="256">
        <v>1</v>
      </c>
      <c r="F392" s="220"/>
      <c r="G392" s="220"/>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356</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ht="22.5" outlineLevel="1" x14ac:dyDescent="0.2">
      <c r="A393" s="232">
        <v>106</v>
      </c>
      <c r="B393" s="233" t="s">
        <v>2734</v>
      </c>
      <c r="C393" s="250" t="s">
        <v>2735</v>
      </c>
      <c r="D393" s="234" t="s">
        <v>320</v>
      </c>
      <c r="E393" s="235">
        <v>24</v>
      </c>
      <c r="F393" s="236"/>
      <c r="G393" s="237">
        <f>ROUND(E393*F393,2)</f>
        <v>0</v>
      </c>
      <c r="H393" s="236"/>
      <c r="I393" s="237">
        <f>ROUND(E393*H393,2)</f>
        <v>0</v>
      </c>
      <c r="J393" s="236"/>
      <c r="K393" s="237">
        <f>ROUND(E393*J393,2)</f>
        <v>0</v>
      </c>
      <c r="L393" s="237">
        <v>21</v>
      </c>
      <c r="M393" s="237">
        <f>G393*(1+L393/100)</f>
        <v>0</v>
      </c>
      <c r="N393" s="235">
        <v>3.8000000000000002E-4</v>
      </c>
      <c r="O393" s="235">
        <f>ROUND(E393*N393,2)</f>
        <v>0.01</v>
      </c>
      <c r="P393" s="235">
        <v>0</v>
      </c>
      <c r="Q393" s="235">
        <f>ROUND(E393*P393,2)</f>
        <v>0</v>
      </c>
      <c r="R393" s="237" t="s">
        <v>2232</v>
      </c>
      <c r="S393" s="237" t="s">
        <v>302</v>
      </c>
      <c r="T393" s="238" t="s">
        <v>354</v>
      </c>
      <c r="U393" s="220">
        <v>0.13300000000000001</v>
      </c>
      <c r="V393" s="220">
        <f>ROUND(E393*U393,2)</f>
        <v>3.19</v>
      </c>
      <c r="W393" s="220"/>
      <c r="X393" s="220" t="s">
        <v>314</v>
      </c>
      <c r="Y393" s="220" t="s">
        <v>305</v>
      </c>
      <c r="Z393" s="210"/>
      <c r="AA393" s="210"/>
      <c r="AB393" s="210"/>
      <c r="AC393" s="210"/>
      <c r="AD393" s="210"/>
      <c r="AE393" s="210"/>
      <c r="AF393" s="210"/>
      <c r="AG393" s="210" t="s">
        <v>642</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2" x14ac:dyDescent="0.2">
      <c r="A394" s="217"/>
      <c r="B394" s="218"/>
      <c r="C394" s="251" t="s">
        <v>2736</v>
      </c>
      <c r="D394" s="247"/>
      <c r="E394" s="247"/>
      <c r="F394" s="247"/>
      <c r="G394" s="247"/>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317</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
      <c r="A395" s="217"/>
      <c r="B395" s="218"/>
      <c r="C395" s="270" t="s">
        <v>2727</v>
      </c>
      <c r="D395" s="264"/>
      <c r="E395" s="264"/>
      <c r="F395" s="264"/>
      <c r="G395" s="264"/>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317</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
      <c r="A396" s="217"/>
      <c r="B396" s="218"/>
      <c r="C396" s="270" t="s">
        <v>1126</v>
      </c>
      <c r="D396" s="264"/>
      <c r="E396" s="264"/>
      <c r="F396" s="264"/>
      <c r="G396" s="264"/>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317</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
      <c r="A397" s="217"/>
      <c r="B397" s="218"/>
      <c r="C397" s="265" t="s">
        <v>2737</v>
      </c>
      <c r="D397" s="255"/>
      <c r="E397" s="256">
        <v>24</v>
      </c>
      <c r="F397" s="220"/>
      <c r="G397" s="220"/>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356</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1" x14ac:dyDescent="0.2">
      <c r="A398" s="232">
        <v>107</v>
      </c>
      <c r="B398" s="233" t="s">
        <v>2738</v>
      </c>
      <c r="C398" s="250" t="s">
        <v>2739</v>
      </c>
      <c r="D398" s="234" t="s">
        <v>320</v>
      </c>
      <c r="E398" s="235">
        <v>2</v>
      </c>
      <c r="F398" s="236"/>
      <c r="G398" s="237">
        <f>ROUND(E398*F398,2)</f>
        <v>0</v>
      </c>
      <c r="H398" s="236"/>
      <c r="I398" s="237">
        <f>ROUND(E398*H398,2)</f>
        <v>0</v>
      </c>
      <c r="J398" s="236"/>
      <c r="K398" s="237">
        <f>ROUND(E398*J398,2)</f>
        <v>0</v>
      </c>
      <c r="L398" s="237">
        <v>21</v>
      </c>
      <c r="M398" s="237">
        <f>G398*(1+L398/100)</f>
        <v>0</v>
      </c>
      <c r="N398" s="235">
        <v>2.7E-4</v>
      </c>
      <c r="O398" s="235">
        <f>ROUND(E398*N398,2)</f>
        <v>0</v>
      </c>
      <c r="P398" s="235">
        <v>0</v>
      </c>
      <c r="Q398" s="235">
        <f>ROUND(E398*P398,2)</f>
        <v>0</v>
      </c>
      <c r="R398" s="237" t="s">
        <v>2232</v>
      </c>
      <c r="S398" s="237" t="s">
        <v>302</v>
      </c>
      <c r="T398" s="238" t="s">
        <v>354</v>
      </c>
      <c r="U398" s="220">
        <v>0.33300000000000002</v>
      </c>
      <c r="V398" s="220">
        <f>ROUND(E398*U398,2)</f>
        <v>0.67</v>
      </c>
      <c r="W398" s="220"/>
      <c r="X398" s="220" t="s">
        <v>314</v>
      </c>
      <c r="Y398" s="220" t="s">
        <v>305</v>
      </c>
      <c r="Z398" s="210"/>
      <c r="AA398" s="210"/>
      <c r="AB398" s="210"/>
      <c r="AC398" s="210"/>
      <c r="AD398" s="210"/>
      <c r="AE398" s="210"/>
      <c r="AF398" s="210"/>
      <c r="AG398" s="210" t="s">
        <v>642</v>
      </c>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2" x14ac:dyDescent="0.2">
      <c r="A399" s="217"/>
      <c r="B399" s="218"/>
      <c r="C399" s="265" t="s">
        <v>2562</v>
      </c>
      <c r="D399" s="255"/>
      <c r="E399" s="256">
        <v>2</v>
      </c>
      <c r="F399" s="220"/>
      <c r="G399" s="220"/>
      <c r="H399" s="220"/>
      <c r="I399" s="220"/>
      <c r="J399" s="220"/>
      <c r="K399" s="220"/>
      <c r="L399" s="220"/>
      <c r="M399" s="220"/>
      <c r="N399" s="219"/>
      <c r="O399" s="219"/>
      <c r="P399" s="219"/>
      <c r="Q399" s="219"/>
      <c r="R399" s="220"/>
      <c r="S399" s="220"/>
      <c r="T399" s="220"/>
      <c r="U399" s="220"/>
      <c r="V399" s="220"/>
      <c r="W399" s="220"/>
      <c r="X399" s="220"/>
      <c r="Y399" s="220"/>
      <c r="Z399" s="210"/>
      <c r="AA399" s="210"/>
      <c r="AB399" s="210"/>
      <c r="AC399" s="210"/>
      <c r="AD399" s="210"/>
      <c r="AE399" s="210"/>
      <c r="AF399" s="210"/>
      <c r="AG399" s="210" t="s">
        <v>356</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32">
        <v>108</v>
      </c>
      <c r="B400" s="233" t="s">
        <v>2740</v>
      </c>
      <c r="C400" s="250" t="s">
        <v>2741</v>
      </c>
      <c r="D400" s="234" t="s">
        <v>450</v>
      </c>
      <c r="E400" s="235">
        <v>120.8</v>
      </c>
      <c r="F400" s="236"/>
      <c r="G400" s="237">
        <f>ROUND(E400*F400,2)</f>
        <v>0</v>
      </c>
      <c r="H400" s="236"/>
      <c r="I400" s="237">
        <f>ROUND(E400*H400,2)</f>
        <v>0</v>
      </c>
      <c r="J400" s="236"/>
      <c r="K400" s="237">
        <f>ROUND(E400*J400,2)</f>
        <v>0</v>
      </c>
      <c r="L400" s="237">
        <v>21</v>
      </c>
      <c r="M400" s="237">
        <f>G400*(1+L400/100)</f>
        <v>0</v>
      </c>
      <c r="N400" s="235">
        <v>0</v>
      </c>
      <c r="O400" s="235">
        <f>ROUND(E400*N400,2)</f>
        <v>0</v>
      </c>
      <c r="P400" s="235">
        <v>0</v>
      </c>
      <c r="Q400" s="235">
        <f>ROUND(E400*P400,2)</f>
        <v>0</v>
      </c>
      <c r="R400" s="237" t="s">
        <v>2232</v>
      </c>
      <c r="S400" s="237" t="s">
        <v>302</v>
      </c>
      <c r="T400" s="238" t="s">
        <v>354</v>
      </c>
      <c r="U400" s="220">
        <v>4.8000000000000001E-2</v>
      </c>
      <c r="V400" s="220">
        <f>ROUND(E400*U400,2)</f>
        <v>5.8</v>
      </c>
      <c r="W400" s="220"/>
      <c r="X400" s="220" t="s">
        <v>314</v>
      </c>
      <c r="Y400" s="220" t="s">
        <v>305</v>
      </c>
      <c r="Z400" s="210"/>
      <c r="AA400" s="210"/>
      <c r="AB400" s="210"/>
      <c r="AC400" s="210"/>
      <c r="AD400" s="210"/>
      <c r="AE400" s="210"/>
      <c r="AF400" s="210"/>
      <c r="AG400" s="210" t="s">
        <v>642</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2" x14ac:dyDescent="0.2">
      <c r="A401" s="217"/>
      <c r="B401" s="218"/>
      <c r="C401" s="265" t="s">
        <v>2742</v>
      </c>
      <c r="D401" s="255"/>
      <c r="E401" s="256">
        <v>120.8</v>
      </c>
      <c r="F401" s="220"/>
      <c r="G401" s="220"/>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356</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
      <c r="A402" s="232">
        <v>109</v>
      </c>
      <c r="B402" s="233" t="s">
        <v>2743</v>
      </c>
      <c r="C402" s="250" t="s">
        <v>2744</v>
      </c>
      <c r="D402" s="234" t="s">
        <v>320</v>
      </c>
      <c r="E402" s="235">
        <v>1</v>
      </c>
      <c r="F402" s="236"/>
      <c r="G402" s="237">
        <f>ROUND(E402*F402,2)</f>
        <v>0</v>
      </c>
      <c r="H402" s="236"/>
      <c r="I402" s="237">
        <f>ROUND(E402*H402,2)</f>
        <v>0</v>
      </c>
      <c r="J402" s="236"/>
      <c r="K402" s="237">
        <f>ROUND(E402*J402,2)</f>
        <v>0</v>
      </c>
      <c r="L402" s="237">
        <v>21</v>
      </c>
      <c r="M402" s="237">
        <f>G402*(1+L402/100)</f>
        <v>0</v>
      </c>
      <c r="N402" s="235">
        <v>9.0000000000000006E-5</v>
      </c>
      <c r="O402" s="235">
        <f>ROUND(E402*N402,2)</f>
        <v>0</v>
      </c>
      <c r="P402" s="235">
        <v>0</v>
      </c>
      <c r="Q402" s="235">
        <f>ROUND(E402*P402,2)</f>
        <v>0</v>
      </c>
      <c r="R402" s="237" t="s">
        <v>2232</v>
      </c>
      <c r="S402" s="237" t="s">
        <v>302</v>
      </c>
      <c r="T402" s="238" t="s">
        <v>354</v>
      </c>
      <c r="U402" s="220">
        <v>0.18</v>
      </c>
      <c r="V402" s="220">
        <f>ROUND(E402*U402,2)</f>
        <v>0.18</v>
      </c>
      <c r="W402" s="220"/>
      <c r="X402" s="220" t="s">
        <v>314</v>
      </c>
      <c r="Y402" s="220" t="s">
        <v>305</v>
      </c>
      <c r="Z402" s="210"/>
      <c r="AA402" s="210"/>
      <c r="AB402" s="210"/>
      <c r="AC402" s="210"/>
      <c r="AD402" s="210"/>
      <c r="AE402" s="210"/>
      <c r="AF402" s="210"/>
      <c r="AG402" s="210" t="s">
        <v>642</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2" x14ac:dyDescent="0.2">
      <c r="A403" s="217"/>
      <c r="B403" s="218"/>
      <c r="C403" s="266" t="s">
        <v>2745</v>
      </c>
      <c r="D403" s="263"/>
      <c r="E403" s="263"/>
      <c r="F403" s="263"/>
      <c r="G403" s="263"/>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374</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2" x14ac:dyDescent="0.2">
      <c r="A404" s="217"/>
      <c r="B404" s="218"/>
      <c r="C404" s="265" t="s">
        <v>2566</v>
      </c>
      <c r="D404" s="255"/>
      <c r="E404" s="256">
        <v>1</v>
      </c>
      <c r="F404" s="220"/>
      <c r="G404" s="220"/>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356</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ht="33.75" outlineLevel="1" x14ac:dyDescent="0.2">
      <c r="A405" s="239">
        <v>110</v>
      </c>
      <c r="B405" s="240" t="s">
        <v>2746</v>
      </c>
      <c r="C405" s="249" t="s">
        <v>2747</v>
      </c>
      <c r="D405" s="241" t="s">
        <v>320</v>
      </c>
      <c r="E405" s="242">
        <v>7</v>
      </c>
      <c r="F405" s="243"/>
      <c r="G405" s="244">
        <f>ROUND(E405*F405,2)</f>
        <v>0</v>
      </c>
      <c r="H405" s="243"/>
      <c r="I405" s="244">
        <f>ROUND(E405*H405,2)</f>
        <v>0</v>
      </c>
      <c r="J405" s="243"/>
      <c r="K405" s="244">
        <f>ROUND(E405*J405,2)</f>
        <v>0</v>
      </c>
      <c r="L405" s="244">
        <v>21</v>
      </c>
      <c r="M405" s="244">
        <f>G405*(1+L405/100)</f>
        <v>0</v>
      </c>
      <c r="N405" s="242">
        <v>3.0000000000000001E-5</v>
      </c>
      <c r="O405" s="242">
        <f>ROUND(E405*N405,2)</f>
        <v>0</v>
      </c>
      <c r="P405" s="242">
        <v>0</v>
      </c>
      <c r="Q405" s="242">
        <f>ROUND(E405*P405,2)</f>
        <v>0</v>
      </c>
      <c r="R405" s="244" t="s">
        <v>652</v>
      </c>
      <c r="S405" s="244" t="s">
        <v>302</v>
      </c>
      <c r="T405" s="245" t="s">
        <v>354</v>
      </c>
      <c r="U405" s="220">
        <v>0</v>
      </c>
      <c r="V405" s="220">
        <f>ROUND(E405*U405,2)</f>
        <v>0</v>
      </c>
      <c r="W405" s="220"/>
      <c r="X405" s="220" t="s">
        <v>653</v>
      </c>
      <c r="Y405" s="220" t="s">
        <v>305</v>
      </c>
      <c r="Z405" s="210"/>
      <c r="AA405" s="210"/>
      <c r="AB405" s="210"/>
      <c r="AC405" s="210"/>
      <c r="AD405" s="210"/>
      <c r="AE405" s="210"/>
      <c r="AF405" s="210"/>
      <c r="AG405" s="210" t="s">
        <v>654</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ht="33.75" outlineLevel="1" x14ac:dyDescent="0.2">
      <c r="A406" s="239">
        <v>111</v>
      </c>
      <c r="B406" s="240" t="s">
        <v>2748</v>
      </c>
      <c r="C406" s="249" t="s">
        <v>2749</v>
      </c>
      <c r="D406" s="241" t="s">
        <v>320</v>
      </c>
      <c r="E406" s="242">
        <v>36</v>
      </c>
      <c r="F406" s="243"/>
      <c r="G406" s="244">
        <f>ROUND(E406*F406,2)</f>
        <v>0</v>
      </c>
      <c r="H406" s="243"/>
      <c r="I406" s="244">
        <f>ROUND(E406*H406,2)</f>
        <v>0</v>
      </c>
      <c r="J406" s="243"/>
      <c r="K406" s="244">
        <f>ROUND(E406*J406,2)</f>
        <v>0</v>
      </c>
      <c r="L406" s="244">
        <v>21</v>
      </c>
      <c r="M406" s="244">
        <f>G406*(1+L406/100)</f>
        <v>0</v>
      </c>
      <c r="N406" s="242">
        <v>4.0000000000000003E-5</v>
      </c>
      <c r="O406" s="242">
        <f>ROUND(E406*N406,2)</f>
        <v>0</v>
      </c>
      <c r="P406" s="242">
        <v>0</v>
      </c>
      <c r="Q406" s="242">
        <f>ROUND(E406*P406,2)</f>
        <v>0</v>
      </c>
      <c r="R406" s="244" t="s">
        <v>652</v>
      </c>
      <c r="S406" s="244" t="s">
        <v>302</v>
      </c>
      <c r="T406" s="245" t="s">
        <v>354</v>
      </c>
      <c r="U406" s="220">
        <v>0</v>
      </c>
      <c r="V406" s="220">
        <f>ROUND(E406*U406,2)</f>
        <v>0</v>
      </c>
      <c r="W406" s="220"/>
      <c r="X406" s="220" t="s">
        <v>653</v>
      </c>
      <c r="Y406" s="220" t="s">
        <v>305</v>
      </c>
      <c r="Z406" s="210"/>
      <c r="AA406" s="210"/>
      <c r="AB406" s="210"/>
      <c r="AC406" s="210"/>
      <c r="AD406" s="210"/>
      <c r="AE406" s="210"/>
      <c r="AF406" s="210"/>
      <c r="AG406" s="210" t="s">
        <v>654</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ht="33.75" outlineLevel="1" x14ac:dyDescent="0.2">
      <c r="A407" s="239">
        <v>112</v>
      </c>
      <c r="B407" s="240" t="s">
        <v>2750</v>
      </c>
      <c r="C407" s="249" t="s">
        <v>2751</v>
      </c>
      <c r="D407" s="241" t="s">
        <v>320</v>
      </c>
      <c r="E407" s="242">
        <v>12</v>
      </c>
      <c r="F407" s="243"/>
      <c r="G407" s="244">
        <f>ROUND(E407*F407,2)</f>
        <v>0</v>
      </c>
      <c r="H407" s="243"/>
      <c r="I407" s="244">
        <f>ROUND(E407*H407,2)</f>
        <v>0</v>
      </c>
      <c r="J407" s="243"/>
      <c r="K407" s="244">
        <f>ROUND(E407*J407,2)</f>
        <v>0</v>
      </c>
      <c r="L407" s="244">
        <v>21</v>
      </c>
      <c r="M407" s="244">
        <f>G407*(1+L407/100)</f>
        <v>0</v>
      </c>
      <c r="N407" s="242">
        <v>5.0000000000000002E-5</v>
      </c>
      <c r="O407" s="242">
        <f>ROUND(E407*N407,2)</f>
        <v>0</v>
      </c>
      <c r="P407" s="242">
        <v>0</v>
      </c>
      <c r="Q407" s="242">
        <f>ROUND(E407*P407,2)</f>
        <v>0</v>
      </c>
      <c r="R407" s="244" t="s">
        <v>652</v>
      </c>
      <c r="S407" s="244" t="s">
        <v>302</v>
      </c>
      <c r="T407" s="245" t="s">
        <v>354</v>
      </c>
      <c r="U407" s="220">
        <v>0</v>
      </c>
      <c r="V407" s="220">
        <f>ROUND(E407*U407,2)</f>
        <v>0</v>
      </c>
      <c r="W407" s="220"/>
      <c r="X407" s="220" t="s">
        <v>653</v>
      </c>
      <c r="Y407" s="220" t="s">
        <v>305</v>
      </c>
      <c r="Z407" s="210"/>
      <c r="AA407" s="210"/>
      <c r="AB407" s="210"/>
      <c r="AC407" s="210"/>
      <c r="AD407" s="210"/>
      <c r="AE407" s="210"/>
      <c r="AF407" s="210"/>
      <c r="AG407" s="210" t="s">
        <v>654</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ht="33.75" outlineLevel="1" x14ac:dyDescent="0.2">
      <c r="A408" s="239">
        <v>113</v>
      </c>
      <c r="B408" s="240" t="s">
        <v>2752</v>
      </c>
      <c r="C408" s="249" t="s">
        <v>2753</v>
      </c>
      <c r="D408" s="241" t="s">
        <v>320</v>
      </c>
      <c r="E408" s="242">
        <v>16</v>
      </c>
      <c r="F408" s="243"/>
      <c r="G408" s="244">
        <f>ROUND(E408*F408,2)</f>
        <v>0</v>
      </c>
      <c r="H408" s="243"/>
      <c r="I408" s="244">
        <f>ROUND(E408*H408,2)</f>
        <v>0</v>
      </c>
      <c r="J408" s="243"/>
      <c r="K408" s="244">
        <f>ROUND(E408*J408,2)</f>
        <v>0</v>
      </c>
      <c r="L408" s="244">
        <v>21</v>
      </c>
      <c r="M408" s="244">
        <f>G408*(1+L408/100)</f>
        <v>0</v>
      </c>
      <c r="N408" s="242">
        <v>5.0000000000000002E-5</v>
      </c>
      <c r="O408" s="242">
        <f>ROUND(E408*N408,2)</f>
        <v>0</v>
      </c>
      <c r="P408" s="242">
        <v>0</v>
      </c>
      <c r="Q408" s="242">
        <f>ROUND(E408*P408,2)</f>
        <v>0</v>
      </c>
      <c r="R408" s="244" t="s">
        <v>652</v>
      </c>
      <c r="S408" s="244" t="s">
        <v>302</v>
      </c>
      <c r="T408" s="245" t="s">
        <v>354</v>
      </c>
      <c r="U408" s="220">
        <v>0</v>
      </c>
      <c r="V408" s="220">
        <f>ROUND(E408*U408,2)</f>
        <v>0</v>
      </c>
      <c r="W408" s="220"/>
      <c r="X408" s="220" t="s">
        <v>653</v>
      </c>
      <c r="Y408" s="220" t="s">
        <v>305</v>
      </c>
      <c r="Z408" s="210"/>
      <c r="AA408" s="210"/>
      <c r="AB408" s="210"/>
      <c r="AC408" s="210"/>
      <c r="AD408" s="210"/>
      <c r="AE408" s="210"/>
      <c r="AF408" s="210"/>
      <c r="AG408" s="210" t="s">
        <v>654</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ht="33.75" outlineLevel="1" x14ac:dyDescent="0.2">
      <c r="A409" s="239">
        <v>114</v>
      </c>
      <c r="B409" s="240" t="s">
        <v>2754</v>
      </c>
      <c r="C409" s="249" t="s">
        <v>2755</v>
      </c>
      <c r="D409" s="241" t="s">
        <v>320</v>
      </c>
      <c r="E409" s="242">
        <v>1</v>
      </c>
      <c r="F409" s="243"/>
      <c r="G409" s="244">
        <f>ROUND(E409*F409,2)</f>
        <v>0</v>
      </c>
      <c r="H409" s="243"/>
      <c r="I409" s="244">
        <f>ROUND(E409*H409,2)</f>
        <v>0</v>
      </c>
      <c r="J409" s="243"/>
      <c r="K409" s="244">
        <f>ROUND(E409*J409,2)</f>
        <v>0</v>
      </c>
      <c r="L409" s="244">
        <v>21</v>
      </c>
      <c r="M409" s="244">
        <f>G409*(1+L409/100)</f>
        <v>0</v>
      </c>
      <c r="N409" s="242">
        <v>9.0000000000000006E-5</v>
      </c>
      <c r="O409" s="242">
        <f>ROUND(E409*N409,2)</f>
        <v>0</v>
      </c>
      <c r="P409" s="242">
        <v>0</v>
      </c>
      <c r="Q409" s="242">
        <f>ROUND(E409*P409,2)</f>
        <v>0</v>
      </c>
      <c r="R409" s="244" t="s">
        <v>652</v>
      </c>
      <c r="S409" s="244" t="s">
        <v>302</v>
      </c>
      <c r="T409" s="245" t="s">
        <v>354</v>
      </c>
      <c r="U409" s="220">
        <v>0</v>
      </c>
      <c r="V409" s="220">
        <f>ROUND(E409*U409,2)</f>
        <v>0</v>
      </c>
      <c r="W409" s="220"/>
      <c r="X409" s="220" t="s">
        <v>653</v>
      </c>
      <c r="Y409" s="220" t="s">
        <v>305</v>
      </c>
      <c r="Z409" s="210"/>
      <c r="AA409" s="210"/>
      <c r="AB409" s="210"/>
      <c r="AC409" s="210"/>
      <c r="AD409" s="210"/>
      <c r="AE409" s="210"/>
      <c r="AF409" s="210"/>
      <c r="AG409" s="210" t="s">
        <v>654</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ht="33.75" outlineLevel="1" x14ac:dyDescent="0.2">
      <c r="A410" s="239">
        <v>115</v>
      </c>
      <c r="B410" s="240" t="s">
        <v>2756</v>
      </c>
      <c r="C410" s="249" t="s">
        <v>2757</v>
      </c>
      <c r="D410" s="241" t="s">
        <v>320</v>
      </c>
      <c r="E410" s="242">
        <v>3</v>
      </c>
      <c r="F410" s="243"/>
      <c r="G410" s="244">
        <f>ROUND(E410*F410,2)</f>
        <v>0</v>
      </c>
      <c r="H410" s="243"/>
      <c r="I410" s="244">
        <f>ROUND(E410*H410,2)</f>
        <v>0</v>
      </c>
      <c r="J410" s="243"/>
      <c r="K410" s="244">
        <f>ROUND(E410*J410,2)</f>
        <v>0</v>
      </c>
      <c r="L410" s="244">
        <v>21</v>
      </c>
      <c r="M410" s="244">
        <f>G410*(1+L410/100)</f>
        <v>0</v>
      </c>
      <c r="N410" s="242">
        <v>1.7000000000000001E-4</v>
      </c>
      <c r="O410" s="242">
        <f>ROUND(E410*N410,2)</f>
        <v>0</v>
      </c>
      <c r="P410" s="242">
        <v>0</v>
      </c>
      <c r="Q410" s="242">
        <f>ROUND(E410*P410,2)</f>
        <v>0</v>
      </c>
      <c r="R410" s="244" t="s">
        <v>652</v>
      </c>
      <c r="S410" s="244" t="s">
        <v>302</v>
      </c>
      <c r="T410" s="245" t="s">
        <v>354</v>
      </c>
      <c r="U410" s="220">
        <v>0</v>
      </c>
      <c r="V410" s="220">
        <f>ROUND(E410*U410,2)</f>
        <v>0</v>
      </c>
      <c r="W410" s="220"/>
      <c r="X410" s="220" t="s">
        <v>653</v>
      </c>
      <c r="Y410" s="220" t="s">
        <v>305</v>
      </c>
      <c r="Z410" s="210"/>
      <c r="AA410" s="210"/>
      <c r="AB410" s="210"/>
      <c r="AC410" s="210"/>
      <c r="AD410" s="210"/>
      <c r="AE410" s="210"/>
      <c r="AF410" s="210"/>
      <c r="AG410" s="210" t="s">
        <v>654</v>
      </c>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33.75" outlineLevel="1" x14ac:dyDescent="0.2">
      <c r="A411" s="239">
        <v>116</v>
      </c>
      <c r="B411" s="240" t="s">
        <v>2758</v>
      </c>
      <c r="C411" s="249" t="s">
        <v>2759</v>
      </c>
      <c r="D411" s="241" t="s">
        <v>320</v>
      </c>
      <c r="E411" s="242">
        <v>13</v>
      </c>
      <c r="F411" s="243"/>
      <c r="G411" s="244">
        <f>ROUND(E411*F411,2)</f>
        <v>0</v>
      </c>
      <c r="H411" s="243"/>
      <c r="I411" s="244">
        <f>ROUND(E411*H411,2)</f>
        <v>0</v>
      </c>
      <c r="J411" s="243"/>
      <c r="K411" s="244">
        <f>ROUND(E411*J411,2)</f>
        <v>0</v>
      </c>
      <c r="L411" s="244">
        <v>21</v>
      </c>
      <c r="M411" s="244">
        <f>G411*(1+L411/100)</f>
        <v>0</v>
      </c>
      <c r="N411" s="242">
        <v>1.8000000000000001E-4</v>
      </c>
      <c r="O411" s="242">
        <f>ROUND(E411*N411,2)</f>
        <v>0</v>
      </c>
      <c r="P411" s="242">
        <v>0</v>
      </c>
      <c r="Q411" s="242">
        <f>ROUND(E411*P411,2)</f>
        <v>0</v>
      </c>
      <c r="R411" s="244" t="s">
        <v>652</v>
      </c>
      <c r="S411" s="244" t="s">
        <v>302</v>
      </c>
      <c r="T411" s="245" t="s">
        <v>354</v>
      </c>
      <c r="U411" s="220">
        <v>0</v>
      </c>
      <c r="V411" s="220">
        <f>ROUND(E411*U411,2)</f>
        <v>0</v>
      </c>
      <c r="W411" s="220"/>
      <c r="X411" s="220" t="s">
        <v>653</v>
      </c>
      <c r="Y411" s="220" t="s">
        <v>305</v>
      </c>
      <c r="Z411" s="210"/>
      <c r="AA411" s="210"/>
      <c r="AB411" s="210"/>
      <c r="AC411" s="210"/>
      <c r="AD411" s="210"/>
      <c r="AE411" s="210"/>
      <c r="AF411" s="210"/>
      <c r="AG411" s="210" t="s">
        <v>654</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ht="33.75" outlineLevel="1" x14ac:dyDescent="0.2">
      <c r="A412" s="239">
        <v>117</v>
      </c>
      <c r="B412" s="240" t="s">
        <v>2760</v>
      </c>
      <c r="C412" s="249" t="s">
        <v>2761</v>
      </c>
      <c r="D412" s="241" t="s">
        <v>320</v>
      </c>
      <c r="E412" s="242">
        <v>27</v>
      </c>
      <c r="F412" s="243"/>
      <c r="G412" s="244">
        <f>ROUND(E412*F412,2)</f>
        <v>0</v>
      </c>
      <c r="H412" s="243"/>
      <c r="I412" s="244">
        <f>ROUND(E412*H412,2)</f>
        <v>0</v>
      </c>
      <c r="J412" s="243"/>
      <c r="K412" s="244">
        <f>ROUND(E412*J412,2)</f>
        <v>0</v>
      </c>
      <c r="L412" s="244">
        <v>21</v>
      </c>
      <c r="M412" s="244">
        <f>G412*(1+L412/100)</f>
        <v>0</v>
      </c>
      <c r="N412" s="242">
        <v>2.3000000000000001E-4</v>
      </c>
      <c r="O412" s="242">
        <f>ROUND(E412*N412,2)</f>
        <v>0.01</v>
      </c>
      <c r="P412" s="242">
        <v>0</v>
      </c>
      <c r="Q412" s="242">
        <f>ROUND(E412*P412,2)</f>
        <v>0</v>
      </c>
      <c r="R412" s="244" t="s">
        <v>652</v>
      </c>
      <c r="S412" s="244" t="s">
        <v>302</v>
      </c>
      <c r="T412" s="245" t="s">
        <v>354</v>
      </c>
      <c r="U412" s="220">
        <v>0</v>
      </c>
      <c r="V412" s="220">
        <f>ROUND(E412*U412,2)</f>
        <v>0</v>
      </c>
      <c r="W412" s="220"/>
      <c r="X412" s="220" t="s">
        <v>653</v>
      </c>
      <c r="Y412" s="220" t="s">
        <v>305</v>
      </c>
      <c r="Z412" s="210"/>
      <c r="AA412" s="210"/>
      <c r="AB412" s="210"/>
      <c r="AC412" s="210"/>
      <c r="AD412" s="210"/>
      <c r="AE412" s="210"/>
      <c r="AF412" s="210"/>
      <c r="AG412" s="210" t="s">
        <v>654</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ht="33.75" outlineLevel="1" x14ac:dyDescent="0.2">
      <c r="A413" s="239">
        <v>118</v>
      </c>
      <c r="B413" s="240" t="s">
        <v>2762</v>
      </c>
      <c r="C413" s="249" t="s">
        <v>2763</v>
      </c>
      <c r="D413" s="241" t="s">
        <v>320</v>
      </c>
      <c r="E413" s="242">
        <v>5</v>
      </c>
      <c r="F413" s="243"/>
      <c r="G413" s="244">
        <f>ROUND(E413*F413,2)</f>
        <v>0</v>
      </c>
      <c r="H413" s="243"/>
      <c r="I413" s="244">
        <f>ROUND(E413*H413,2)</f>
        <v>0</v>
      </c>
      <c r="J413" s="243"/>
      <c r="K413" s="244">
        <f>ROUND(E413*J413,2)</f>
        <v>0</v>
      </c>
      <c r="L413" s="244">
        <v>21</v>
      </c>
      <c r="M413" s="244">
        <f>G413*(1+L413/100)</f>
        <v>0</v>
      </c>
      <c r="N413" s="242">
        <v>6.9999999999999994E-5</v>
      </c>
      <c r="O413" s="242">
        <f>ROUND(E413*N413,2)</f>
        <v>0</v>
      </c>
      <c r="P413" s="242">
        <v>0</v>
      </c>
      <c r="Q413" s="242">
        <f>ROUND(E413*P413,2)</f>
        <v>0</v>
      </c>
      <c r="R413" s="244" t="s">
        <v>652</v>
      </c>
      <c r="S413" s="244" t="s">
        <v>302</v>
      </c>
      <c r="T413" s="245" t="s">
        <v>354</v>
      </c>
      <c r="U413" s="220">
        <v>0</v>
      </c>
      <c r="V413" s="220">
        <f>ROUND(E413*U413,2)</f>
        <v>0</v>
      </c>
      <c r="W413" s="220"/>
      <c r="X413" s="220" t="s">
        <v>653</v>
      </c>
      <c r="Y413" s="220" t="s">
        <v>305</v>
      </c>
      <c r="Z413" s="210"/>
      <c r="AA413" s="210"/>
      <c r="AB413" s="210"/>
      <c r="AC413" s="210"/>
      <c r="AD413" s="210"/>
      <c r="AE413" s="210"/>
      <c r="AF413" s="210"/>
      <c r="AG413" s="210" t="s">
        <v>654</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ht="22.5" outlineLevel="1" x14ac:dyDescent="0.2">
      <c r="A414" s="239">
        <v>119</v>
      </c>
      <c r="B414" s="240" t="s">
        <v>2764</v>
      </c>
      <c r="C414" s="249" t="s">
        <v>2765</v>
      </c>
      <c r="D414" s="241" t="s">
        <v>320</v>
      </c>
      <c r="E414" s="242">
        <v>1</v>
      </c>
      <c r="F414" s="243"/>
      <c r="G414" s="244">
        <f>ROUND(E414*F414,2)</f>
        <v>0</v>
      </c>
      <c r="H414" s="243"/>
      <c r="I414" s="244">
        <f>ROUND(E414*H414,2)</f>
        <v>0</v>
      </c>
      <c r="J414" s="243"/>
      <c r="K414" s="244">
        <f>ROUND(E414*J414,2)</f>
        <v>0</v>
      </c>
      <c r="L414" s="244">
        <v>21</v>
      </c>
      <c r="M414" s="244">
        <f>G414*(1+L414/100)</f>
        <v>0</v>
      </c>
      <c r="N414" s="242">
        <v>8.0000000000000007E-5</v>
      </c>
      <c r="O414" s="242">
        <f>ROUND(E414*N414,2)</f>
        <v>0</v>
      </c>
      <c r="P414" s="242">
        <v>0</v>
      </c>
      <c r="Q414" s="242">
        <f>ROUND(E414*P414,2)</f>
        <v>0</v>
      </c>
      <c r="R414" s="244" t="s">
        <v>652</v>
      </c>
      <c r="S414" s="244" t="s">
        <v>302</v>
      </c>
      <c r="T414" s="245" t="s">
        <v>354</v>
      </c>
      <c r="U414" s="220">
        <v>0</v>
      </c>
      <c r="V414" s="220">
        <f>ROUND(E414*U414,2)</f>
        <v>0</v>
      </c>
      <c r="W414" s="220"/>
      <c r="X414" s="220" t="s">
        <v>653</v>
      </c>
      <c r="Y414" s="220" t="s">
        <v>305</v>
      </c>
      <c r="Z414" s="210"/>
      <c r="AA414" s="210"/>
      <c r="AB414" s="210"/>
      <c r="AC414" s="210"/>
      <c r="AD414" s="210"/>
      <c r="AE414" s="210"/>
      <c r="AF414" s="210"/>
      <c r="AG414" s="210" t="s">
        <v>654</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39">
        <v>120</v>
      </c>
      <c r="B415" s="240" t="s">
        <v>2766</v>
      </c>
      <c r="C415" s="249" t="s">
        <v>2767</v>
      </c>
      <c r="D415" s="241" t="s">
        <v>320</v>
      </c>
      <c r="E415" s="242">
        <v>6</v>
      </c>
      <c r="F415" s="243"/>
      <c r="G415" s="244">
        <f>ROUND(E415*F415,2)</f>
        <v>0</v>
      </c>
      <c r="H415" s="243"/>
      <c r="I415" s="244">
        <f>ROUND(E415*H415,2)</f>
        <v>0</v>
      </c>
      <c r="J415" s="243"/>
      <c r="K415" s="244">
        <f>ROUND(E415*J415,2)</f>
        <v>0</v>
      </c>
      <c r="L415" s="244">
        <v>21</v>
      </c>
      <c r="M415" s="244">
        <f>G415*(1+L415/100)</f>
        <v>0</v>
      </c>
      <c r="N415" s="242">
        <v>1.1E-4</v>
      </c>
      <c r="O415" s="242">
        <f>ROUND(E415*N415,2)</f>
        <v>0</v>
      </c>
      <c r="P415" s="242">
        <v>0</v>
      </c>
      <c r="Q415" s="242">
        <f>ROUND(E415*P415,2)</f>
        <v>0</v>
      </c>
      <c r="R415" s="244"/>
      <c r="S415" s="244" t="s">
        <v>313</v>
      </c>
      <c r="T415" s="245" t="s">
        <v>303</v>
      </c>
      <c r="U415" s="220">
        <v>0</v>
      </c>
      <c r="V415" s="220">
        <f>ROUND(E415*U415,2)</f>
        <v>0</v>
      </c>
      <c r="W415" s="220"/>
      <c r="X415" s="220" t="s">
        <v>653</v>
      </c>
      <c r="Y415" s="220" t="s">
        <v>305</v>
      </c>
      <c r="Z415" s="210"/>
      <c r="AA415" s="210"/>
      <c r="AB415" s="210"/>
      <c r="AC415" s="210"/>
      <c r="AD415" s="210"/>
      <c r="AE415" s="210"/>
      <c r="AF415" s="210"/>
      <c r="AG415" s="210" t="s">
        <v>654</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ht="33.75" outlineLevel="1" x14ac:dyDescent="0.2">
      <c r="A416" s="239">
        <v>121</v>
      </c>
      <c r="B416" s="240" t="s">
        <v>2768</v>
      </c>
      <c r="C416" s="249" t="s">
        <v>2769</v>
      </c>
      <c r="D416" s="241" t="s">
        <v>320</v>
      </c>
      <c r="E416" s="242">
        <v>12</v>
      </c>
      <c r="F416" s="243"/>
      <c r="G416" s="244">
        <f>ROUND(E416*F416,2)</f>
        <v>0</v>
      </c>
      <c r="H416" s="243"/>
      <c r="I416" s="244">
        <f>ROUND(E416*H416,2)</f>
        <v>0</v>
      </c>
      <c r="J416" s="243"/>
      <c r="K416" s="244">
        <f>ROUND(E416*J416,2)</f>
        <v>0</v>
      </c>
      <c r="L416" s="244">
        <v>21</v>
      </c>
      <c r="M416" s="244">
        <f>G416*(1+L416/100)</f>
        <v>0</v>
      </c>
      <c r="N416" s="242">
        <v>1.1E-4</v>
      </c>
      <c r="O416" s="242">
        <f>ROUND(E416*N416,2)</f>
        <v>0</v>
      </c>
      <c r="P416" s="242">
        <v>0</v>
      </c>
      <c r="Q416" s="242">
        <f>ROUND(E416*P416,2)</f>
        <v>0</v>
      </c>
      <c r="R416" s="244" t="s">
        <v>652</v>
      </c>
      <c r="S416" s="244" t="s">
        <v>302</v>
      </c>
      <c r="T416" s="245" t="s">
        <v>354</v>
      </c>
      <c r="U416" s="220">
        <v>0</v>
      </c>
      <c r="V416" s="220">
        <f>ROUND(E416*U416,2)</f>
        <v>0</v>
      </c>
      <c r="W416" s="220"/>
      <c r="X416" s="220" t="s">
        <v>653</v>
      </c>
      <c r="Y416" s="220" t="s">
        <v>305</v>
      </c>
      <c r="Z416" s="210"/>
      <c r="AA416" s="210"/>
      <c r="AB416" s="210"/>
      <c r="AC416" s="210"/>
      <c r="AD416" s="210"/>
      <c r="AE416" s="210"/>
      <c r="AF416" s="210"/>
      <c r="AG416" s="210" t="s">
        <v>654</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1" x14ac:dyDescent="0.2">
      <c r="A417" s="239">
        <v>122</v>
      </c>
      <c r="B417" s="240" t="s">
        <v>2770</v>
      </c>
      <c r="C417" s="249" t="s">
        <v>2771</v>
      </c>
      <c r="D417" s="241" t="s">
        <v>320</v>
      </c>
      <c r="E417" s="242">
        <v>3</v>
      </c>
      <c r="F417" s="243"/>
      <c r="G417" s="244">
        <f>ROUND(E417*F417,2)</f>
        <v>0</v>
      </c>
      <c r="H417" s="243"/>
      <c r="I417" s="244">
        <f>ROUND(E417*H417,2)</f>
        <v>0</v>
      </c>
      <c r="J417" s="243"/>
      <c r="K417" s="244">
        <f>ROUND(E417*J417,2)</f>
        <v>0</v>
      </c>
      <c r="L417" s="244">
        <v>21</v>
      </c>
      <c r="M417" s="244">
        <f>G417*(1+L417/100)</f>
        <v>0</v>
      </c>
      <c r="N417" s="242">
        <v>2.5000000000000001E-4</v>
      </c>
      <c r="O417" s="242">
        <f>ROUND(E417*N417,2)</f>
        <v>0</v>
      </c>
      <c r="P417" s="242">
        <v>0</v>
      </c>
      <c r="Q417" s="242">
        <f>ROUND(E417*P417,2)</f>
        <v>0</v>
      </c>
      <c r="R417" s="244"/>
      <c r="S417" s="244" t="s">
        <v>313</v>
      </c>
      <c r="T417" s="245" t="s">
        <v>303</v>
      </c>
      <c r="U417" s="220">
        <v>0</v>
      </c>
      <c r="V417" s="220">
        <f>ROUND(E417*U417,2)</f>
        <v>0</v>
      </c>
      <c r="W417" s="220"/>
      <c r="X417" s="220" t="s">
        <v>653</v>
      </c>
      <c r="Y417" s="220" t="s">
        <v>305</v>
      </c>
      <c r="Z417" s="210"/>
      <c r="AA417" s="210"/>
      <c r="AB417" s="210"/>
      <c r="AC417" s="210"/>
      <c r="AD417" s="210"/>
      <c r="AE417" s="210"/>
      <c r="AF417" s="210"/>
      <c r="AG417" s="210" t="s">
        <v>654</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ht="33.75" outlineLevel="1" x14ac:dyDescent="0.2">
      <c r="A418" s="239">
        <v>123</v>
      </c>
      <c r="B418" s="240" t="s">
        <v>2772</v>
      </c>
      <c r="C418" s="249" t="s">
        <v>2773</v>
      </c>
      <c r="D418" s="241" t="s">
        <v>320</v>
      </c>
      <c r="E418" s="242">
        <v>1</v>
      </c>
      <c r="F418" s="243"/>
      <c r="G418" s="244">
        <f>ROUND(E418*F418,2)</f>
        <v>0</v>
      </c>
      <c r="H418" s="243"/>
      <c r="I418" s="244">
        <f>ROUND(E418*H418,2)</f>
        <v>0</v>
      </c>
      <c r="J418" s="243"/>
      <c r="K418" s="244">
        <f>ROUND(E418*J418,2)</f>
        <v>0</v>
      </c>
      <c r="L418" s="244">
        <v>21</v>
      </c>
      <c r="M418" s="244">
        <f>G418*(1+L418/100)</f>
        <v>0</v>
      </c>
      <c r="N418" s="242">
        <v>2.5000000000000001E-4</v>
      </c>
      <c r="O418" s="242">
        <f>ROUND(E418*N418,2)</f>
        <v>0</v>
      </c>
      <c r="P418" s="242">
        <v>0</v>
      </c>
      <c r="Q418" s="242">
        <f>ROUND(E418*P418,2)</f>
        <v>0</v>
      </c>
      <c r="R418" s="244" t="s">
        <v>652</v>
      </c>
      <c r="S418" s="244" t="s">
        <v>302</v>
      </c>
      <c r="T418" s="245" t="s">
        <v>354</v>
      </c>
      <c r="U418" s="220">
        <v>0</v>
      </c>
      <c r="V418" s="220">
        <f>ROUND(E418*U418,2)</f>
        <v>0</v>
      </c>
      <c r="W418" s="220"/>
      <c r="X418" s="220" t="s">
        <v>653</v>
      </c>
      <c r="Y418" s="220" t="s">
        <v>305</v>
      </c>
      <c r="Z418" s="210"/>
      <c r="AA418" s="210"/>
      <c r="AB418" s="210"/>
      <c r="AC418" s="210"/>
      <c r="AD418" s="210"/>
      <c r="AE418" s="210"/>
      <c r="AF418" s="210"/>
      <c r="AG418" s="210" t="s">
        <v>654</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ht="33.75" outlineLevel="1" x14ac:dyDescent="0.2">
      <c r="A419" s="239">
        <v>124</v>
      </c>
      <c r="B419" s="240" t="s">
        <v>2774</v>
      </c>
      <c r="C419" s="249" t="s">
        <v>2775</v>
      </c>
      <c r="D419" s="241" t="s">
        <v>320</v>
      </c>
      <c r="E419" s="242">
        <v>3</v>
      </c>
      <c r="F419" s="243"/>
      <c r="G419" s="244">
        <f>ROUND(E419*F419,2)</f>
        <v>0</v>
      </c>
      <c r="H419" s="243"/>
      <c r="I419" s="244">
        <f>ROUND(E419*H419,2)</f>
        <v>0</v>
      </c>
      <c r="J419" s="243"/>
      <c r="K419" s="244">
        <f>ROUND(E419*J419,2)</f>
        <v>0</v>
      </c>
      <c r="L419" s="244">
        <v>21</v>
      </c>
      <c r="M419" s="244">
        <f>G419*(1+L419/100)</f>
        <v>0</v>
      </c>
      <c r="N419" s="242">
        <v>2.4000000000000001E-4</v>
      </c>
      <c r="O419" s="242">
        <f>ROUND(E419*N419,2)</f>
        <v>0</v>
      </c>
      <c r="P419" s="242">
        <v>0</v>
      </c>
      <c r="Q419" s="242">
        <f>ROUND(E419*P419,2)</f>
        <v>0</v>
      </c>
      <c r="R419" s="244" t="s">
        <v>652</v>
      </c>
      <c r="S419" s="244" t="s">
        <v>302</v>
      </c>
      <c r="T419" s="245" t="s">
        <v>354</v>
      </c>
      <c r="U419" s="220">
        <v>0</v>
      </c>
      <c r="V419" s="220">
        <f>ROUND(E419*U419,2)</f>
        <v>0</v>
      </c>
      <c r="W419" s="220"/>
      <c r="X419" s="220" t="s">
        <v>653</v>
      </c>
      <c r="Y419" s="220" t="s">
        <v>305</v>
      </c>
      <c r="Z419" s="210"/>
      <c r="AA419" s="210"/>
      <c r="AB419" s="210"/>
      <c r="AC419" s="210"/>
      <c r="AD419" s="210"/>
      <c r="AE419" s="210"/>
      <c r="AF419" s="210"/>
      <c r="AG419" s="210" t="s">
        <v>654</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ht="33.75" outlineLevel="1" x14ac:dyDescent="0.2">
      <c r="A420" s="239">
        <v>125</v>
      </c>
      <c r="B420" s="240" t="s">
        <v>2776</v>
      </c>
      <c r="C420" s="249" t="s">
        <v>2777</v>
      </c>
      <c r="D420" s="241" t="s">
        <v>320</v>
      </c>
      <c r="E420" s="242">
        <v>1</v>
      </c>
      <c r="F420" s="243"/>
      <c r="G420" s="244">
        <f>ROUND(E420*F420,2)</f>
        <v>0</v>
      </c>
      <c r="H420" s="243"/>
      <c r="I420" s="244">
        <f>ROUND(E420*H420,2)</f>
        <v>0</v>
      </c>
      <c r="J420" s="243"/>
      <c r="K420" s="244">
        <f>ROUND(E420*J420,2)</f>
        <v>0</v>
      </c>
      <c r="L420" s="244">
        <v>21</v>
      </c>
      <c r="M420" s="244">
        <f>G420*(1+L420/100)</f>
        <v>0</v>
      </c>
      <c r="N420" s="242">
        <v>2.4000000000000001E-4</v>
      </c>
      <c r="O420" s="242">
        <f>ROUND(E420*N420,2)</f>
        <v>0</v>
      </c>
      <c r="P420" s="242">
        <v>0</v>
      </c>
      <c r="Q420" s="242">
        <f>ROUND(E420*P420,2)</f>
        <v>0</v>
      </c>
      <c r="R420" s="244" t="s">
        <v>652</v>
      </c>
      <c r="S420" s="244" t="s">
        <v>302</v>
      </c>
      <c r="T420" s="245" t="s">
        <v>354</v>
      </c>
      <c r="U420" s="220">
        <v>0</v>
      </c>
      <c r="V420" s="220">
        <f>ROUND(E420*U420,2)</f>
        <v>0</v>
      </c>
      <c r="W420" s="220"/>
      <c r="X420" s="220" t="s">
        <v>653</v>
      </c>
      <c r="Y420" s="220" t="s">
        <v>305</v>
      </c>
      <c r="Z420" s="210"/>
      <c r="AA420" s="210"/>
      <c r="AB420" s="210"/>
      <c r="AC420" s="210"/>
      <c r="AD420" s="210"/>
      <c r="AE420" s="210"/>
      <c r="AF420" s="210"/>
      <c r="AG420" s="210" t="s">
        <v>654</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22.5" outlineLevel="1" x14ac:dyDescent="0.2">
      <c r="A421" s="239">
        <v>126</v>
      </c>
      <c r="B421" s="240" t="s">
        <v>2778</v>
      </c>
      <c r="C421" s="249" t="s">
        <v>2779</v>
      </c>
      <c r="D421" s="241" t="s">
        <v>320</v>
      </c>
      <c r="E421" s="242">
        <v>4</v>
      </c>
      <c r="F421" s="243"/>
      <c r="G421" s="244">
        <f>ROUND(E421*F421,2)</f>
        <v>0</v>
      </c>
      <c r="H421" s="243"/>
      <c r="I421" s="244">
        <f>ROUND(E421*H421,2)</f>
        <v>0</v>
      </c>
      <c r="J421" s="243"/>
      <c r="K421" s="244">
        <f>ROUND(E421*J421,2)</f>
        <v>0</v>
      </c>
      <c r="L421" s="244">
        <v>21</v>
      </c>
      <c r="M421" s="244">
        <f>G421*(1+L421/100)</f>
        <v>0</v>
      </c>
      <c r="N421" s="242">
        <v>3.8999999999999999E-4</v>
      </c>
      <c r="O421" s="242">
        <f>ROUND(E421*N421,2)</f>
        <v>0</v>
      </c>
      <c r="P421" s="242">
        <v>0</v>
      </c>
      <c r="Q421" s="242">
        <f>ROUND(E421*P421,2)</f>
        <v>0</v>
      </c>
      <c r="R421" s="244" t="s">
        <v>652</v>
      </c>
      <c r="S421" s="244" t="s">
        <v>302</v>
      </c>
      <c r="T421" s="245" t="s">
        <v>354</v>
      </c>
      <c r="U421" s="220">
        <v>0</v>
      </c>
      <c r="V421" s="220">
        <f>ROUND(E421*U421,2)</f>
        <v>0</v>
      </c>
      <c r="W421" s="220"/>
      <c r="X421" s="220" t="s">
        <v>653</v>
      </c>
      <c r="Y421" s="220" t="s">
        <v>305</v>
      </c>
      <c r="Z421" s="210"/>
      <c r="AA421" s="210"/>
      <c r="AB421" s="210"/>
      <c r="AC421" s="210"/>
      <c r="AD421" s="210"/>
      <c r="AE421" s="210"/>
      <c r="AF421" s="210"/>
      <c r="AG421" s="210" t="s">
        <v>654</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ht="22.5" outlineLevel="1" x14ac:dyDescent="0.2">
      <c r="A422" s="239">
        <v>127</v>
      </c>
      <c r="B422" s="240" t="s">
        <v>2780</v>
      </c>
      <c r="C422" s="249" t="s">
        <v>2781</v>
      </c>
      <c r="D422" s="241" t="s">
        <v>320</v>
      </c>
      <c r="E422" s="242">
        <v>16</v>
      </c>
      <c r="F422" s="243"/>
      <c r="G422" s="244">
        <f>ROUND(E422*F422,2)</f>
        <v>0</v>
      </c>
      <c r="H422" s="243"/>
      <c r="I422" s="244">
        <f>ROUND(E422*H422,2)</f>
        <v>0</v>
      </c>
      <c r="J422" s="243"/>
      <c r="K422" s="244">
        <f>ROUND(E422*J422,2)</f>
        <v>0</v>
      </c>
      <c r="L422" s="244">
        <v>21</v>
      </c>
      <c r="M422" s="244">
        <f>G422*(1+L422/100)</f>
        <v>0</v>
      </c>
      <c r="N422" s="242">
        <v>3.2000000000000003E-4</v>
      </c>
      <c r="O422" s="242">
        <f>ROUND(E422*N422,2)</f>
        <v>0.01</v>
      </c>
      <c r="P422" s="242">
        <v>0</v>
      </c>
      <c r="Q422" s="242">
        <f>ROUND(E422*P422,2)</f>
        <v>0</v>
      </c>
      <c r="R422" s="244" t="s">
        <v>652</v>
      </c>
      <c r="S422" s="244" t="s">
        <v>302</v>
      </c>
      <c r="T422" s="245" t="s">
        <v>354</v>
      </c>
      <c r="U422" s="220">
        <v>0</v>
      </c>
      <c r="V422" s="220">
        <f>ROUND(E422*U422,2)</f>
        <v>0</v>
      </c>
      <c r="W422" s="220"/>
      <c r="X422" s="220" t="s">
        <v>653</v>
      </c>
      <c r="Y422" s="220" t="s">
        <v>305</v>
      </c>
      <c r="Z422" s="210"/>
      <c r="AA422" s="210"/>
      <c r="AB422" s="210"/>
      <c r="AC422" s="210"/>
      <c r="AD422" s="210"/>
      <c r="AE422" s="210"/>
      <c r="AF422" s="210"/>
      <c r="AG422" s="210" t="s">
        <v>654</v>
      </c>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1" x14ac:dyDescent="0.2">
      <c r="A423" s="239">
        <v>128</v>
      </c>
      <c r="B423" s="240" t="s">
        <v>2782</v>
      </c>
      <c r="C423" s="249" t="s">
        <v>2783</v>
      </c>
      <c r="D423" s="241" t="s">
        <v>320</v>
      </c>
      <c r="E423" s="242">
        <v>4</v>
      </c>
      <c r="F423" s="243"/>
      <c r="G423" s="244">
        <f>ROUND(E423*F423,2)</f>
        <v>0</v>
      </c>
      <c r="H423" s="243"/>
      <c r="I423" s="244">
        <f>ROUND(E423*H423,2)</f>
        <v>0</v>
      </c>
      <c r="J423" s="243"/>
      <c r="K423" s="244">
        <f>ROUND(E423*J423,2)</f>
        <v>0</v>
      </c>
      <c r="L423" s="244">
        <v>21</v>
      </c>
      <c r="M423" s="244">
        <f>G423*(1+L423/100)</f>
        <v>0</v>
      </c>
      <c r="N423" s="242">
        <v>5.0000000000000002E-5</v>
      </c>
      <c r="O423" s="242">
        <f>ROUND(E423*N423,2)</f>
        <v>0</v>
      </c>
      <c r="P423" s="242">
        <v>0</v>
      </c>
      <c r="Q423" s="242">
        <f>ROUND(E423*P423,2)</f>
        <v>0</v>
      </c>
      <c r="R423" s="244"/>
      <c r="S423" s="244" t="s">
        <v>313</v>
      </c>
      <c r="T423" s="245" t="s">
        <v>303</v>
      </c>
      <c r="U423" s="220">
        <v>0</v>
      </c>
      <c r="V423" s="220">
        <f>ROUND(E423*U423,2)</f>
        <v>0</v>
      </c>
      <c r="W423" s="220"/>
      <c r="X423" s="220" t="s">
        <v>653</v>
      </c>
      <c r="Y423" s="220" t="s">
        <v>305</v>
      </c>
      <c r="Z423" s="210"/>
      <c r="AA423" s="210"/>
      <c r="AB423" s="210"/>
      <c r="AC423" s="210"/>
      <c r="AD423" s="210"/>
      <c r="AE423" s="210"/>
      <c r="AF423" s="210"/>
      <c r="AG423" s="210" t="s">
        <v>654</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ht="22.5" outlineLevel="1" x14ac:dyDescent="0.2">
      <c r="A424" s="239">
        <v>129</v>
      </c>
      <c r="B424" s="240" t="s">
        <v>2784</v>
      </c>
      <c r="C424" s="249" t="s">
        <v>2785</v>
      </c>
      <c r="D424" s="241" t="s">
        <v>320</v>
      </c>
      <c r="E424" s="242">
        <v>2</v>
      </c>
      <c r="F424" s="243"/>
      <c r="G424" s="244">
        <f>ROUND(E424*F424,2)</f>
        <v>0</v>
      </c>
      <c r="H424" s="243"/>
      <c r="I424" s="244">
        <f>ROUND(E424*H424,2)</f>
        <v>0</v>
      </c>
      <c r="J424" s="243"/>
      <c r="K424" s="244">
        <f>ROUND(E424*J424,2)</f>
        <v>0</v>
      </c>
      <c r="L424" s="244">
        <v>21</v>
      </c>
      <c r="M424" s="244">
        <f>G424*(1+L424/100)</f>
        <v>0</v>
      </c>
      <c r="N424" s="242">
        <v>1E-4</v>
      </c>
      <c r="O424" s="242">
        <f>ROUND(E424*N424,2)</f>
        <v>0</v>
      </c>
      <c r="P424" s="242">
        <v>0</v>
      </c>
      <c r="Q424" s="242">
        <f>ROUND(E424*P424,2)</f>
        <v>0</v>
      </c>
      <c r="R424" s="244"/>
      <c r="S424" s="244" t="s">
        <v>313</v>
      </c>
      <c r="T424" s="245" t="s">
        <v>303</v>
      </c>
      <c r="U424" s="220">
        <v>0</v>
      </c>
      <c r="V424" s="220">
        <f>ROUND(E424*U424,2)</f>
        <v>0</v>
      </c>
      <c r="W424" s="220"/>
      <c r="X424" s="220" t="s">
        <v>653</v>
      </c>
      <c r="Y424" s="220" t="s">
        <v>305</v>
      </c>
      <c r="Z424" s="210"/>
      <c r="AA424" s="210"/>
      <c r="AB424" s="210"/>
      <c r="AC424" s="210"/>
      <c r="AD424" s="210"/>
      <c r="AE424" s="210"/>
      <c r="AF424" s="210"/>
      <c r="AG424" s="210" t="s">
        <v>654</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ht="22.5" outlineLevel="1" x14ac:dyDescent="0.2">
      <c r="A425" s="239">
        <v>130</v>
      </c>
      <c r="B425" s="240" t="s">
        <v>2786</v>
      </c>
      <c r="C425" s="249" t="s">
        <v>2787</v>
      </c>
      <c r="D425" s="241" t="s">
        <v>320</v>
      </c>
      <c r="E425" s="242">
        <v>1</v>
      </c>
      <c r="F425" s="243"/>
      <c r="G425" s="244">
        <f>ROUND(E425*F425,2)</f>
        <v>0</v>
      </c>
      <c r="H425" s="243"/>
      <c r="I425" s="244">
        <f>ROUND(E425*H425,2)</f>
        <v>0</v>
      </c>
      <c r="J425" s="243"/>
      <c r="K425" s="244">
        <f>ROUND(E425*J425,2)</f>
        <v>0</v>
      </c>
      <c r="L425" s="244">
        <v>21</v>
      </c>
      <c r="M425" s="244">
        <f>G425*(1+L425/100)</f>
        <v>0</v>
      </c>
      <c r="N425" s="242">
        <v>1E-4</v>
      </c>
      <c r="O425" s="242">
        <f>ROUND(E425*N425,2)</f>
        <v>0</v>
      </c>
      <c r="P425" s="242">
        <v>0</v>
      </c>
      <c r="Q425" s="242">
        <f>ROUND(E425*P425,2)</f>
        <v>0</v>
      </c>
      <c r="R425" s="244"/>
      <c r="S425" s="244" t="s">
        <v>313</v>
      </c>
      <c r="T425" s="245" t="s">
        <v>303</v>
      </c>
      <c r="U425" s="220">
        <v>0</v>
      </c>
      <c r="V425" s="220">
        <f>ROUND(E425*U425,2)</f>
        <v>0</v>
      </c>
      <c r="W425" s="220"/>
      <c r="X425" s="220" t="s">
        <v>653</v>
      </c>
      <c r="Y425" s="220" t="s">
        <v>305</v>
      </c>
      <c r="Z425" s="210"/>
      <c r="AA425" s="210"/>
      <c r="AB425" s="210"/>
      <c r="AC425" s="210"/>
      <c r="AD425" s="210"/>
      <c r="AE425" s="210"/>
      <c r="AF425" s="210"/>
      <c r="AG425" s="210" t="s">
        <v>654</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22.5" outlineLevel="1" x14ac:dyDescent="0.2">
      <c r="A426" s="239">
        <v>131</v>
      </c>
      <c r="B426" s="240" t="s">
        <v>2788</v>
      </c>
      <c r="C426" s="249" t="s">
        <v>2789</v>
      </c>
      <c r="D426" s="241" t="s">
        <v>320</v>
      </c>
      <c r="E426" s="242">
        <v>14</v>
      </c>
      <c r="F426" s="243"/>
      <c r="G426" s="244">
        <f>ROUND(E426*F426,2)</f>
        <v>0</v>
      </c>
      <c r="H426" s="243"/>
      <c r="I426" s="244">
        <f>ROUND(E426*H426,2)</f>
        <v>0</v>
      </c>
      <c r="J426" s="243"/>
      <c r="K426" s="244">
        <f>ROUND(E426*J426,2)</f>
        <v>0</v>
      </c>
      <c r="L426" s="244">
        <v>21</v>
      </c>
      <c r="M426" s="244">
        <f>G426*(1+L426/100)</f>
        <v>0</v>
      </c>
      <c r="N426" s="242">
        <v>3.8000000000000002E-4</v>
      </c>
      <c r="O426" s="242">
        <f>ROUND(E426*N426,2)</f>
        <v>0.01</v>
      </c>
      <c r="P426" s="242">
        <v>0</v>
      </c>
      <c r="Q426" s="242">
        <f>ROUND(E426*P426,2)</f>
        <v>0</v>
      </c>
      <c r="R426" s="244" t="s">
        <v>652</v>
      </c>
      <c r="S426" s="244" t="s">
        <v>302</v>
      </c>
      <c r="T426" s="245" t="s">
        <v>354</v>
      </c>
      <c r="U426" s="220">
        <v>0</v>
      </c>
      <c r="V426" s="220">
        <f>ROUND(E426*U426,2)</f>
        <v>0</v>
      </c>
      <c r="W426" s="220"/>
      <c r="X426" s="220" t="s">
        <v>653</v>
      </c>
      <c r="Y426" s="220" t="s">
        <v>305</v>
      </c>
      <c r="Z426" s="210"/>
      <c r="AA426" s="210"/>
      <c r="AB426" s="210"/>
      <c r="AC426" s="210"/>
      <c r="AD426" s="210"/>
      <c r="AE426" s="210"/>
      <c r="AF426" s="210"/>
      <c r="AG426" s="210" t="s">
        <v>654</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ht="22.5" outlineLevel="1" x14ac:dyDescent="0.2">
      <c r="A427" s="232">
        <v>132</v>
      </c>
      <c r="B427" s="233" t="s">
        <v>2790</v>
      </c>
      <c r="C427" s="250" t="s">
        <v>2791</v>
      </c>
      <c r="D427" s="234" t="s">
        <v>320</v>
      </c>
      <c r="E427" s="235">
        <v>10</v>
      </c>
      <c r="F427" s="236"/>
      <c r="G427" s="237">
        <f>ROUND(E427*F427,2)</f>
        <v>0</v>
      </c>
      <c r="H427" s="236"/>
      <c r="I427" s="237">
        <f>ROUND(E427*H427,2)</f>
        <v>0</v>
      </c>
      <c r="J427" s="236"/>
      <c r="K427" s="237">
        <f>ROUND(E427*J427,2)</f>
        <v>0</v>
      </c>
      <c r="L427" s="237">
        <v>21</v>
      </c>
      <c r="M427" s="237">
        <f>G427*(1+L427/100)</f>
        <v>0</v>
      </c>
      <c r="N427" s="235">
        <v>4.3600000000000002E-3</v>
      </c>
      <c r="O427" s="235">
        <f>ROUND(E427*N427,2)</f>
        <v>0.04</v>
      </c>
      <c r="P427" s="235">
        <v>0</v>
      </c>
      <c r="Q427" s="235">
        <f>ROUND(E427*P427,2)</f>
        <v>0</v>
      </c>
      <c r="R427" s="237" t="s">
        <v>652</v>
      </c>
      <c r="S427" s="237" t="s">
        <v>302</v>
      </c>
      <c r="T427" s="238" t="s">
        <v>354</v>
      </c>
      <c r="U427" s="220">
        <v>0</v>
      </c>
      <c r="V427" s="220">
        <f>ROUND(E427*U427,2)</f>
        <v>0</v>
      </c>
      <c r="W427" s="220"/>
      <c r="X427" s="220" t="s">
        <v>653</v>
      </c>
      <c r="Y427" s="220" t="s">
        <v>305</v>
      </c>
      <c r="Z427" s="210"/>
      <c r="AA427" s="210"/>
      <c r="AB427" s="210"/>
      <c r="AC427" s="210"/>
      <c r="AD427" s="210"/>
      <c r="AE427" s="210"/>
      <c r="AF427" s="210"/>
      <c r="AG427" s="210" t="s">
        <v>654</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
      <c r="A428" s="217"/>
      <c r="B428" s="218"/>
      <c r="C428" s="251" t="s">
        <v>2727</v>
      </c>
      <c r="D428" s="247"/>
      <c r="E428" s="247"/>
      <c r="F428" s="247"/>
      <c r="G428" s="247"/>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317</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3" x14ac:dyDescent="0.2">
      <c r="A429" s="217"/>
      <c r="B429" s="218"/>
      <c r="C429" s="270" t="s">
        <v>1126</v>
      </c>
      <c r="D429" s="264"/>
      <c r="E429" s="264"/>
      <c r="F429" s="264"/>
      <c r="G429" s="264"/>
      <c r="H429" s="220"/>
      <c r="I429" s="220"/>
      <c r="J429" s="220"/>
      <c r="K429" s="220"/>
      <c r="L429" s="220"/>
      <c r="M429" s="220"/>
      <c r="N429" s="219"/>
      <c r="O429" s="219"/>
      <c r="P429" s="219"/>
      <c r="Q429" s="219"/>
      <c r="R429" s="220"/>
      <c r="S429" s="220"/>
      <c r="T429" s="220"/>
      <c r="U429" s="220"/>
      <c r="V429" s="220"/>
      <c r="W429" s="220"/>
      <c r="X429" s="220"/>
      <c r="Y429" s="220"/>
      <c r="Z429" s="210"/>
      <c r="AA429" s="210"/>
      <c r="AB429" s="210"/>
      <c r="AC429" s="210"/>
      <c r="AD429" s="210"/>
      <c r="AE429" s="210"/>
      <c r="AF429" s="210"/>
      <c r="AG429" s="210" t="s">
        <v>317</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
      <c r="A430" s="217"/>
      <c r="B430" s="218"/>
      <c r="C430" s="265" t="s">
        <v>2619</v>
      </c>
      <c r="D430" s="255"/>
      <c r="E430" s="256">
        <v>10</v>
      </c>
      <c r="F430" s="220"/>
      <c r="G430" s="220"/>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356</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ht="22.5" outlineLevel="1" x14ac:dyDescent="0.2">
      <c r="A431" s="232">
        <v>133</v>
      </c>
      <c r="B431" s="233" t="s">
        <v>2792</v>
      </c>
      <c r="C431" s="250" t="s">
        <v>2793</v>
      </c>
      <c r="D431" s="234" t="s">
        <v>320</v>
      </c>
      <c r="E431" s="235">
        <v>2</v>
      </c>
      <c r="F431" s="236"/>
      <c r="G431" s="237">
        <f>ROUND(E431*F431,2)</f>
        <v>0</v>
      </c>
      <c r="H431" s="236"/>
      <c r="I431" s="237">
        <f>ROUND(E431*H431,2)</f>
        <v>0</v>
      </c>
      <c r="J431" s="236"/>
      <c r="K431" s="237">
        <f>ROUND(E431*J431,2)</f>
        <v>0</v>
      </c>
      <c r="L431" s="237">
        <v>21</v>
      </c>
      <c r="M431" s="237">
        <f>G431*(1+L431/100)</f>
        <v>0</v>
      </c>
      <c r="N431" s="235">
        <v>5.3400000000000001E-3</v>
      </c>
      <c r="O431" s="235">
        <f>ROUND(E431*N431,2)</f>
        <v>0.01</v>
      </c>
      <c r="P431" s="235">
        <v>0</v>
      </c>
      <c r="Q431" s="235">
        <f>ROUND(E431*P431,2)</f>
        <v>0</v>
      </c>
      <c r="R431" s="237" t="s">
        <v>652</v>
      </c>
      <c r="S431" s="237" t="s">
        <v>302</v>
      </c>
      <c r="T431" s="238" t="s">
        <v>354</v>
      </c>
      <c r="U431" s="220">
        <v>0</v>
      </c>
      <c r="V431" s="220">
        <f>ROUND(E431*U431,2)</f>
        <v>0</v>
      </c>
      <c r="W431" s="220"/>
      <c r="X431" s="220" t="s">
        <v>653</v>
      </c>
      <c r="Y431" s="220" t="s">
        <v>305</v>
      </c>
      <c r="Z431" s="210"/>
      <c r="AA431" s="210"/>
      <c r="AB431" s="210"/>
      <c r="AC431" s="210"/>
      <c r="AD431" s="210"/>
      <c r="AE431" s="210"/>
      <c r="AF431" s="210"/>
      <c r="AG431" s="210" t="s">
        <v>654</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2" x14ac:dyDescent="0.2">
      <c r="A432" s="217"/>
      <c r="B432" s="218"/>
      <c r="C432" s="251" t="s">
        <v>2727</v>
      </c>
      <c r="D432" s="247"/>
      <c r="E432" s="247"/>
      <c r="F432" s="247"/>
      <c r="G432" s="247"/>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317</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3" x14ac:dyDescent="0.2">
      <c r="A433" s="217"/>
      <c r="B433" s="218"/>
      <c r="C433" s="270" t="s">
        <v>1126</v>
      </c>
      <c r="D433" s="264"/>
      <c r="E433" s="264"/>
      <c r="F433" s="264"/>
      <c r="G433" s="264"/>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317</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
      <c r="A434" s="217"/>
      <c r="B434" s="218"/>
      <c r="C434" s="265" t="s">
        <v>2562</v>
      </c>
      <c r="D434" s="255"/>
      <c r="E434" s="256">
        <v>2</v>
      </c>
      <c r="F434" s="220"/>
      <c r="G434" s="220"/>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356</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32">
        <v>134</v>
      </c>
      <c r="B435" s="233" t="s">
        <v>2794</v>
      </c>
      <c r="C435" s="250" t="s">
        <v>2795</v>
      </c>
      <c r="D435" s="234" t="s">
        <v>320</v>
      </c>
      <c r="E435" s="235">
        <v>10</v>
      </c>
      <c r="F435" s="236"/>
      <c r="G435" s="237">
        <f>ROUND(E435*F435,2)</f>
        <v>0</v>
      </c>
      <c r="H435" s="236"/>
      <c r="I435" s="237">
        <f>ROUND(E435*H435,2)</f>
        <v>0</v>
      </c>
      <c r="J435" s="236"/>
      <c r="K435" s="237">
        <f>ROUND(E435*J435,2)</f>
        <v>0</v>
      </c>
      <c r="L435" s="237">
        <v>21</v>
      </c>
      <c r="M435" s="237">
        <f>G435*(1+L435/100)</f>
        <v>0</v>
      </c>
      <c r="N435" s="235">
        <v>8.5999999999999998E-4</v>
      </c>
      <c r="O435" s="235">
        <f>ROUND(E435*N435,2)</f>
        <v>0.01</v>
      </c>
      <c r="P435" s="235">
        <v>0</v>
      </c>
      <c r="Q435" s="235">
        <f>ROUND(E435*P435,2)</f>
        <v>0</v>
      </c>
      <c r="R435" s="237" t="s">
        <v>652</v>
      </c>
      <c r="S435" s="237" t="s">
        <v>302</v>
      </c>
      <c r="T435" s="238" t="s">
        <v>354</v>
      </c>
      <c r="U435" s="220">
        <v>0</v>
      </c>
      <c r="V435" s="220">
        <f>ROUND(E435*U435,2)</f>
        <v>0</v>
      </c>
      <c r="W435" s="220"/>
      <c r="X435" s="220" t="s">
        <v>653</v>
      </c>
      <c r="Y435" s="220" t="s">
        <v>305</v>
      </c>
      <c r="Z435" s="210"/>
      <c r="AA435" s="210"/>
      <c r="AB435" s="210"/>
      <c r="AC435" s="210"/>
      <c r="AD435" s="210"/>
      <c r="AE435" s="210"/>
      <c r="AF435" s="210"/>
      <c r="AG435" s="210" t="s">
        <v>654</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2" x14ac:dyDescent="0.2">
      <c r="A436" s="217"/>
      <c r="B436" s="218"/>
      <c r="C436" s="251" t="s">
        <v>2727</v>
      </c>
      <c r="D436" s="247"/>
      <c r="E436" s="247"/>
      <c r="F436" s="247"/>
      <c r="G436" s="247"/>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317</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
      <c r="A437" s="217"/>
      <c r="B437" s="218"/>
      <c r="C437" s="270" t="s">
        <v>1126</v>
      </c>
      <c r="D437" s="264"/>
      <c r="E437" s="264"/>
      <c r="F437" s="264"/>
      <c r="G437" s="264"/>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317</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2" x14ac:dyDescent="0.2">
      <c r="A438" s="217"/>
      <c r="B438" s="218"/>
      <c r="C438" s="265" t="s">
        <v>2619</v>
      </c>
      <c r="D438" s="255"/>
      <c r="E438" s="256">
        <v>10</v>
      </c>
      <c r="F438" s="220"/>
      <c r="G438" s="220"/>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356</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32">
        <v>135</v>
      </c>
      <c r="B439" s="233" t="s">
        <v>2796</v>
      </c>
      <c r="C439" s="250" t="s">
        <v>2797</v>
      </c>
      <c r="D439" s="234" t="s">
        <v>320</v>
      </c>
      <c r="E439" s="235">
        <v>2</v>
      </c>
      <c r="F439" s="236"/>
      <c r="G439" s="237">
        <f>ROUND(E439*F439,2)</f>
        <v>0</v>
      </c>
      <c r="H439" s="236"/>
      <c r="I439" s="237">
        <f>ROUND(E439*H439,2)</f>
        <v>0</v>
      </c>
      <c r="J439" s="236"/>
      <c r="K439" s="237">
        <f>ROUND(E439*J439,2)</f>
        <v>0</v>
      </c>
      <c r="L439" s="237">
        <v>21</v>
      </c>
      <c r="M439" s="237">
        <f>G439*(1+L439/100)</f>
        <v>0</v>
      </c>
      <c r="N439" s="235">
        <v>1.1199999999999999E-3</v>
      </c>
      <c r="O439" s="235">
        <f>ROUND(E439*N439,2)</f>
        <v>0</v>
      </c>
      <c r="P439" s="235">
        <v>0</v>
      </c>
      <c r="Q439" s="235">
        <f>ROUND(E439*P439,2)</f>
        <v>0</v>
      </c>
      <c r="R439" s="237" t="s">
        <v>652</v>
      </c>
      <c r="S439" s="237" t="s">
        <v>302</v>
      </c>
      <c r="T439" s="238" t="s">
        <v>354</v>
      </c>
      <c r="U439" s="220">
        <v>0</v>
      </c>
      <c r="V439" s="220">
        <f>ROUND(E439*U439,2)</f>
        <v>0</v>
      </c>
      <c r="W439" s="220"/>
      <c r="X439" s="220" t="s">
        <v>653</v>
      </c>
      <c r="Y439" s="220" t="s">
        <v>305</v>
      </c>
      <c r="Z439" s="210"/>
      <c r="AA439" s="210"/>
      <c r="AB439" s="210"/>
      <c r="AC439" s="210"/>
      <c r="AD439" s="210"/>
      <c r="AE439" s="210"/>
      <c r="AF439" s="210"/>
      <c r="AG439" s="210" t="s">
        <v>654</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2" x14ac:dyDescent="0.2">
      <c r="A440" s="217"/>
      <c r="B440" s="218"/>
      <c r="C440" s="251" t="s">
        <v>2727</v>
      </c>
      <c r="D440" s="247"/>
      <c r="E440" s="247"/>
      <c r="F440" s="247"/>
      <c r="G440" s="247"/>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317</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
      <c r="A441" s="217"/>
      <c r="B441" s="218"/>
      <c r="C441" s="270" t="s">
        <v>1126</v>
      </c>
      <c r="D441" s="264"/>
      <c r="E441" s="264"/>
      <c r="F441" s="264"/>
      <c r="G441" s="264"/>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317</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2" x14ac:dyDescent="0.2">
      <c r="A442" s="217"/>
      <c r="B442" s="218"/>
      <c r="C442" s="265" t="s">
        <v>2562</v>
      </c>
      <c r="D442" s="255"/>
      <c r="E442" s="256">
        <v>2</v>
      </c>
      <c r="F442" s="220"/>
      <c r="G442" s="220"/>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356</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32">
        <v>136</v>
      </c>
      <c r="B443" s="233" t="s">
        <v>2798</v>
      </c>
      <c r="C443" s="250" t="s">
        <v>2799</v>
      </c>
      <c r="D443" s="234" t="s">
        <v>701</v>
      </c>
      <c r="E443" s="235">
        <v>1.0905199999999999</v>
      </c>
      <c r="F443" s="236"/>
      <c r="G443" s="237">
        <f>ROUND(E443*F443,2)</f>
        <v>0</v>
      </c>
      <c r="H443" s="236"/>
      <c r="I443" s="237">
        <f>ROUND(E443*H443,2)</f>
        <v>0</v>
      </c>
      <c r="J443" s="236"/>
      <c r="K443" s="237">
        <f>ROUND(E443*J443,2)</f>
        <v>0</v>
      </c>
      <c r="L443" s="237">
        <v>21</v>
      </c>
      <c r="M443" s="237">
        <f>G443*(1+L443/100)</f>
        <v>0</v>
      </c>
      <c r="N443" s="235">
        <v>0</v>
      </c>
      <c r="O443" s="235">
        <f>ROUND(E443*N443,2)</f>
        <v>0</v>
      </c>
      <c r="P443" s="235">
        <v>0</v>
      </c>
      <c r="Q443" s="235">
        <f>ROUND(E443*P443,2)</f>
        <v>0</v>
      </c>
      <c r="R443" s="237" t="s">
        <v>2232</v>
      </c>
      <c r="S443" s="237" t="s">
        <v>302</v>
      </c>
      <c r="T443" s="238" t="s">
        <v>354</v>
      </c>
      <c r="U443" s="220">
        <v>1.5229999999999999</v>
      </c>
      <c r="V443" s="220">
        <f>ROUND(E443*U443,2)</f>
        <v>1.66</v>
      </c>
      <c r="W443" s="220"/>
      <c r="X443" s="220" t="s">
        <v>314</v>
      </c>
      <c r="Y443" s="220" t="s">
        <v>305</v>
      </c>
      <c r="Z443" s="210"/>
      <c r="AA443" s="210"/>
      <c r="AB443" s="210"/>
      <c r="AC443" s="210"/>
      <c r="AD443" s="210"/>
      <c r="AE443" s="210"/>
      <c r="AF443" s="210"/>
      <c r="AG443" s="210" t="s">
        <v>642</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2" x14ac:dyDescent="0.2">
      <c r="A444" s="217"/>
      <c r="B444" s="218"/>
      <c r="C444" s="266" t="s">
        <v>2800</v>
      </c>
      <c r="D444" s="263"/>
      <c r="E444" s="263"/>
      <c r="F444" s="263"/>
      <c r="G444" s="263"/>
      <c r="H444" s="220"/>
      <c r="I444" s="220"/>
      <c r="J444" s="220"/>
      <c r="K444" s="220"/>
      <c r="L444" s="220"/>
      <c r="M444" s="220"/>
      <c r="N444" s="219"/>
      <c r="O444" s="219"/>
      <c r="P444" s="219"/>
      <c r="Q444" s="219"/>
      <c r="R444" s="220"/>
      <c r="S444" s="220"/>
      <c r="T444" s="220"/>
      <c r="U444" s="220"/>
      <c r="V444" s="220"/>
      <c r="W444" s="220"/>
      <c r="X444" s="220"/>
      <c r="Y444" s="220"/>
      <c r="Z444" s="210"/>
      <c r="AA444" s="210"/>
      <c r="AB444" s="210"/>
      <c r="AC444" s="210"/>
      <c r="AD444" s="210"/>
      <c r="AE444" s="210"/>
      <c r="AF444" s="210"/>
      <c r="AG444" s="210" t="s">
        <v>374</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x14ac:dyDescent="0.2">
      <c r="A445" s="225" t="s">
        <v>297</v>
      </c>
      <c r="B445" s="226" t="s">
        <v>208</v>
      </c>
      <c r="C445" s="248" t="s">
        <v>209</v>
      </c>
      <c r="D445" s="227"/>
      <c r="E445" s="228"/>
      <c r="F445" s="229"/>
      <c r="G445" s="229">
        <f>SUMIF(AG446:AG587,"&lt;&gt;NOR",G446:G587)</f>
        <v>0</v>
      </c>
      <c r="H445" s="229"/>
      <c r="I445" s="229">
        <f>SUM(I446:I587)</f>
        <v>0</v>
      </c>
      <c r="J445" s="229"/>
      <c r="K445" s="229">
        <f>SUM(K446:K587)</f>
        <v>0</v>
      </c>
      <c r="L445" s="229"/>
      <c r="M445" s="229">
        <f>SUM(M446:M587)</f>
        <v>0</v>
      </c>
      <c r="N445" s="228"/>
      <c r="O445" s="228">
        <f>SUM(O446:O587)</f>
        <v>3.8399999999999972</v>
      </c>
      <c r="P445" s="228"/>
      <c r="Q445" s="228">
        <f>SUM(Q446:Q587)</f>
        <v>0</v>
      </c>
      <c r="R445" s="229"/>
      <c r="S445" s="229"/>
      <c r="T445" s="230"/>
      <c r="U445" s="224"/>
      <c r="V445" s="224">
        <f>SUM(V446:V587)</f>
        <v>322.01999999999992</v>
      </c>
      <c r="W445" s="224"/>
      <c r="X445" s="224"/>
      <c r="Y445" s="224"/>
      <c r="AG445" t="s">
        <v>298</v>
      </c>
    </row>
    <row r="446" spans="1:60" ht="22.5" outlineLevel="1" x14ac:dyDescent="0.2">
      <c r="A446" s="232">
        <v>137</v>
      </c>
      <c r="B446" s="233" t="s">
        <v>2801</v>
      </c>
      <c r="C446" s="250" t="s">
        <v>2802</v>
      </c>
      <c r="D446" s="234" t="s">
        <v>450</v>
      </c>
      <c r="E446" s="235">
        <v>18.100000000000001</v>
      </c>
      <c r="F446" s="236"/>
      <c r="G446" s="237">
        <f>ROUND(E446*F446,2)</f>
        <v>0</v>
      </c>
      <c r="H446" s="236"/>
      <c r="I446" s="237">
        <f>ROUND(E446*H446,2)</f>
        <v>0</v>
      </c>
      <c r="J446" s="236"/>
      <c r="K446" s="237">
        <f>ROUND(E446*J446,2)</f>
        <v>0</v>
      </c>
      <c r="L446" s="237">
        <v>21</v>
      </c>
      <c r="M446" s="237">
        <f>G446*(1+L446/100)</f>
        <v>0</v>
      </c>
      <c r="N446" s="235">
        <v>3.2799999999999999E-3</v>
      </c>
      <c r="O446" s="235">
        <f>ROUND(E446*N446,2)</f>
        <v>0.06</v>
      </c>
      <c r="P446" s="235">
        <v>0</v>
      </c>
      <c r="Q446" s="235">
        <f>ROUND(E446*P446,2)</f>
        <v>0</v>
      </c>
      <c r="R446" s="237" t="s">
        <v>2232</v>
      </c>
      <c r="S446" s="237" t="s">
        <v>302</v>
      </c>
      <c r="T446" s="238" t="s">
        <v>354</v>
      </c>
      <c r="U446" s="220">
        <v>0.28499999999999998</v>
      </c>
      <c r="V446" s="220">
        <f>ROUND(E446*U446,2)</f>
        <v>5.16</v>
      </c>
      <c r="W446" s="220"/>
      <c r="X446" s="220" t="s">
        <v>314</v>
      </c>
      <c r="Y446" s="220" t="s">
        <v>305</v>
      </c>
      <c r="Z446" s="210"/>
      <c r="AA446" s="210"/>
      <c r="AB446" s="210"/>
      <c r="AC446" s="210"/>
      <c r="AD446" s="210"/>
      <c r="AE446" s="210"/>
      <c r="AF446" s="210"/>
      <c r="AG446" s="210" t="s">
        <v>642</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2" x14ac:dyDescent="0.2">
      <c r="A447" s="217"/>
      <c r="B447" s="218"/>
      <c r="C447" s="266" t="s">
        <v>2803</v>
      </c>
      <c r="D447" s="263"/>
      <c r="E447" s="263"/>
      <c r="F447" s="263"/>
      <c r="G447" s="263"/>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374</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2" x14ac:dyDescent="0.2">
      <c r="A448" s="217"/>
      <c r="B448" s="218"/>
      <c r="C448" s="265" t="s">
        <v>2804</v>
      </c>
      <c r="D448" s="255"/>
      <c r="E448" s="256">
        <v>18.100000000000001</v>
      </c>
      <c r="F448" s="220"/>
      <c r="G448" s="220"/>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356</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ht="22.5" outlineLevel="1" x14ac:dyDescent="0.2">
      <c r="A449" s="232">
        <v>138</v>
      </c>
      <c r="B449" s="233" t="s">
        <v>2805</v>
      </c>
      <c r="C449" s="250" t="s">
        <v>2806</v>
      </c>
      <c r="D449" s="234" t="s">
        <v>450</v>
      </c>
      <c r="E449" s="235">
        <v>35.700000000000003</v>
      </c>
      <c r="F449" s="236"/>
      <c r="G449" s="237">
        <f>ROUND(E449*F449,2)</f>
        <v>0</v>
      </c>
      <c r="H449" s="236"/>
      <c r="I449" s="237">
        <f>ROUND(E449*H449,2)</f>
        <v>0</v>
      </c>
      <c r="J449" s="236"/>
      <c r="K449" s="237">
        <f>ROUND(E449*J449,2)</f>
        <v>0</v>
      </c>
      <c r="L449" s="237">
        <v>21</v>
      </c>
      <c r="M449" s="237">
        <f>G449*(1+L449/100)</f>
        <v>0</v>
      </c>
      <c r="N449" s="235">
        <v>4.8500000000000001E-3</v>
      </c>
      <c r="O449" s="235">
        <f>ROUND(E449*N449,2)</f>
        <v>0.17</v>
      </c>
      <c r="P449" s="235">
        <v>0</v>
      </c>
      <c r="Q449" s="235">
        <f>ROUND(E449*P449,2)</f>
        <v>0</v>
      </c>
      <c r="R449" s="237" t="s">
        <v>2232</v>
      </c>
      <c r="S449" s="237" t="s">
        <v>302</v>
      </c>
      <c r="T449" s="238" t="s">
        <v>354</v>
      </c>
      <c r="U449" s="220">
        <v>0.33200000000000002</v>
      </c>
      <c r="V449" s="220">
        <f>ROUND(E449*U449,2)</f>
        <v>11.85</v>
      </c>
      <c r="W449" s="220"/>
      <c r="X449" s="220" t="s">
        <v>314</v>
      </c>
      <c r="Y449" s="220" t="s">
        <v>305</v>
      </c>
      <c r="Z449" s="210"/>
      <c r="AA449" s="210"/>
      <c r="AB449" s="210"/>
      <c r="AC449" s="210"/>
      <c r="AD449" s="210"/>
      <c r="AE449" s="210"/>
      <c r="AF449" s="210"/>
      <c r="AG449" s="210" t="s">
        <v>642</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2" x14ac:dyDescent="0.2">
      <c r="A450" s="217"/>
      <c r="B450" s="218"/>
      <c r="C450" s="266" t="s">
        <v>2803</v>
      </c>
      <c r="D450" s="263"/>
      <c r="E450" s="263"/>
      <c r="F450" s="263"/>
      <c r="G450" s="263"/>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374</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2" x14ac:dyDescent="0.2">
      <c r="A451" s="217"/>
      <c r="B451" s="218"/>
      <c r="C451" s="265" t="s">
        <v>2807</v>
      </c>
      <c r="D451" s="255"/>
      <c r="E451" s="256">
        <v>35.700000000000003</v>
      </c>
      <c r="F451" s="220"/>
      <c r="G451" s="220"/>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356</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32">
        <v>139</v>
      </c>
      <c r="B452" s="233" t="s">
        <v>2808</v>
      </c>
      <c r="C452" s="250" t="s">
        <v>2809</v>
      </c>
      <c r="D452" s="234" t="s">
        <v>450</v>
      </c>
      <c r="E452" s="235">
        <v>528.29999999999995</v>
      </c>
      <c r="F452" s="236"/>
      <c r="G452" s="237">
        <f>ROUND(E452*F452,2)</f>
        <v>0</v>
      </c>
      <c r="H452" s="236"/>
      <c r="I452" s="237">
        <f>ROUND(E452*H452,2)</f>
        <v>0</v>
      </c>
      <c r="J452" s="236"/>
      <c r="K452" s="237">
        <f>ROUND(E452*J452,2)</f>
        <v>0</v>
      </c>
      <c r="L452" s="237">
        <v>21</v>
      </c>
      <c r="M452" s="237">
        <f>G452*(1+L452/100)</f>
        <v>0</v>
      </c>
      <c r="N452" s="235">
        <v>5.6299999999999996E-3</v>
      </c>
      <c r="O452" s="235">
        <f>ROUND(E452*N452,2)</f>
        <v>2.97</v>
      </c>
      <c r="P452" s="235">
        <v>0</v>
      </c>
      <c r="Q452" s="235">
        <f>ROUND(E452*P452,2)</f>
        <v>0</v>
      </c>
      <c r="R452" s="237"/>
      <c r="S452" s="237" t="s">
        <v>313</v>
      </c>
      <c r="T452" s="238" t="s">
        <v>303</v>
      </c>
      <c r="U452" s="220">
        <v>0</v>
      </c>
      <c r="V452" s="220">
        <f>ROUND(E452*U452,2)</f>
        <v>0</v>
      </c>
      <c r="W452" s="220"/>
      <c r="X452" s="220" t="s">
        <v>314</v>
      </c>
      <c r="Y452" s="220" t="s">
        <v>305</v>
      </c>
      <c r="Z452" s="210"/>
      <c r="AA452" s="210"/>
      <c r="AB452" s="210"/>
      <c r="AC452" s="210"/>
      <c r="AD452" s="210"/>
      <c r="AE452" s="210"/>
      <c r="AF452" s="210"/>
      <c r="AG452" s="210" t="s">
        <v>642</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51" t="s">
        <v>2810</v>
      </c>
      <c r="D453" s="247"/>
      <c r="E453" s="247"/>
      <c r="F453" s="247"/>
      <c r="G453" s="247"/>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317</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2" x14ac:dyDescent="0.2">
      <c r="A454" s="217"/>
      <c r="B454" s="218"/>
      <c r="C454" s="265" t="s">
        <v>2811</v>
      </c>
      <c r="D454" s="255"/>
      <c r="E454" s="256">
        <v>528.29999999999995</v>
      </c>
      <c r="F454" s="220"/>
      <c r="G454" s="220"/>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356</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ht="22.5" outlineLevel="1" x14ac:dyDescent="0.2">
      <c r="A455" s="232">
        <v>140</v>
      </c>
      <c r="B455" s="233" t="s">
        <v>2812</v>
      </c>
      <c r="C455" s="250" t="s">
        <v>2813</v>
      </c>
      <c r="D455" s="234" t="s">
        <v>450</v>
      </c>
      <c r="E455" s="235">
        <v>119.1</v>
      </c>
      <c r="F455" s="236"/>
      <c r="G455" s="237">
        <f>ROUND(E455*F455,2)</f>
        <v>0</v>
      </c>
      <c r="H455" s="236"/>
      <c r="I455" s="237">
        <f>ROUND(E455*H455,2)</f>
        <v>0</v>
      </c>
      <c r="J455" s="236"/>
      <c r="K455" s="237">
        <f>ROUND(E455*J455,2)</f>
        <v>0</v>
      </c>
      <c r="L455" s="237">
        <v>21</v>
      </c>
      <c r="M455" s="237">
        <f>G455*(1+L455/100)</f>
        <v>0</v>
      </c>
      <c r="N455" s="235">
        <v>3.1E-4</v>
      </c>
      <c r="O455" s="235">
        <f>ROUND(E455*N455,2)</f>
        <v>0.04</v>
      </c>
      <c r="P455" s="235">
        <v>0</v>
      </c>
      <c r="Q455" s="235">
        <f>ROUND(E455*P455,2)</f>
        <v>0</v>
      </c>
      <c r="R455" s="237" t="s">
        <v>2232</v>
      </c>
      <c r="S455" s="237" t="s">
        <v>1510</v>
      </c>
      <c r="T455" s="238" t="s">
        <v>1510</v>
      </c>
      <c r="U455" s="220">
        <v>0.26790000000000003</v>
      </c>
      <c r="V455" s="220">
        <f>ROUND(E455*U455,2)</f>
        <v>31.91</v>
      </c>
      <c r="W455" s="220"/>
      <c r="X455" s="220" t="s">
        <v>314</v>
      </c>
      <c r="Y455" s="220" t="s">
        <v>305</v>
      </c>
      <c r="Z455" s="210"/>
      <c r="AA455" s="210"/>
      <c r="AB455" s="210"/>
      <c r="AC455" s="210"/>
      <c r="AD455" s="210"/>
      <c r="AE455" s="210"/>
      <c r="AF455" s="210"/>
      <c r="AG455" s="210" t="s">
        <v>642</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
      <c r="A456" s="217"/>
      <c r="B456" s="218"/>
      <c r="C456" s="266" t="s">
        <v>2814</v>
      </c>
      <c r="D456" s="263"/>
      <c r="E456" s="263"/>
      <c r="F456" s="263"/>
      <c r="G456" s="263"/>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374</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2" x14ac:dyDescent="0.2">
      <c r="A457" s="217"/>
      <c r="B457" s="218"/>
      <c r="C457" s="265" t="s">
        <v>2815</v>
      </c>
      <c r="D457" s="255"/>
      <c r="E457" s="256">
        <v>119.1</v>
      </c>
      <c r="F457" s="220"/>
      <c r="G457" s="220"/>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356</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ht="22.5" outlineLevel="1" x14ac:dyDescent="0.2">
      <c r="A458" s="232">
        <v>141</v>
      </c>
      <c r="B458" s="233" t="s">
        <v>2816</v>
      </c>
      <c r="C458" s="250" t="s">
        <v>2817</v>
      </c>
      <c r="D458" s="234" t="s">
        <v>450</v>
      </c>
      <c r="E458" s="235">
        <v>39.799999999999997</v>
      </c>
      <c r="F458" s="236"/>
      <c r="G458" s="237">
        <f>ROUND(E458*F458,2)</f>
        <v>0</v>
      </c>
      <c r="H458" s="236"/>
      <c r="I458" s="237">
        <f>ROUND(E458*H458,2)</f>
        <v>0</v>
      </c>
      <c r="J458" s="236"/>
      <c r="K458" s="237">
        <f>ROUND(E458*J458,2)</f>
        <v>0</v>
      </c>
      <c r="L458" s="237">
        <v>21</v>
      </c>
      <c r="M458" s="237">
        <f>G458*(1+L458/100)</f>
        <v>0</v>
      </c>
      <c r="N458" s="235">
        <v>6.6E-4</v>
      </c>
      <c r="O458" s="235">
        <f>ROUND(E458*N458,2)</f>
        <v>0.03</v>
      </c>
      <c r="P458" s="235">
        <v>0</v>
      </c>
      <c r="Q458" s="235">
        <f>ROUND(E458*P458,2)</f>
        <v>0</v>
      </c>
      <c r="R458" s="237" t="s">
        <v>2232</v>
      </c>
      <c r="S458" s="237" t="s">
        <v>1510</v>
      </c>
      <c r="T458" s="238" t="s">
        <v>1510</v>
      </c>
      <c r="U458" s="220">
        <v>0.29730000000000001</v>
      </c>
      <c r="V458" s="220">
        <f>ROUND(E458*U458,2)</f>
        <v>11.83</v>
      </c>
      <c r="W458" s="220"/>
      <c r="X458" s="220" t="s">
        <v>314</v>
      </c>
      <c r="Y458" s="220" t="s">
        <v>305</v>
      </c>
      <c r="Z458" s="210"/>
      <c r="AA458" s="210"/>
      <c r="AB458" s="210"/>
      <c r="AC458" s="210"/>
      <c r="AD458" s="210"/>
      <c r="AE458" s="210"/>
      <c r="AF458" s="210"/>
      <c r="AG458" s="210" t="s">
        <v>642</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2" x14ac:dyDescent="0.2">
      <c r="A459" s="217"/>
      <c r="B459" s="218"/>
      <c r="C459" s="266" t="s">
        <v>2814</v>
      </c>
      <c r="D459" s="263"/>
      <c r="E459" s="263"/>
      <c r="F459" s="263"/>
      <c r="G459" s="263"/>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374</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2" x14ac:dyDescent="0.2">
      <c r="A460" s="217"/>
      <c r="B460" s="218"/>
      <c r="C460" s="265" t="s">
        <v>2818</v>
      </c>
      <c r="D460" s="255"/>
      <c r="E460" s="256">
        <v>39.799999999999997</v>
      </c>
      <c r="F460" s="220"/>
      <c r="G460" s="220"/>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356</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ht="22.5" outlineLevel="1" x14ac:dyDescent="0.2">
      <c r="A461" s="232">
        <v>142</v>
      </c>
      <c r="B461" s="233" t="s">
        <v>2819</v>
      </c>
      <c r="C461" s="250" t="s">
        <v>2820</v>
      </c>
      <c r="D461" s="234" t="s">
        <v>450</v>
      </c>
      <c r="E461" s="235">
        <v>3.6</v>
      </c>
      <c r="F461" s="236"/>
      <c r="G461" s="237">
        <f>ROUND(E461*F461,2)</f>
        <v>0</v>
      </c>
      <c r="H461" s="236"/>
      <c r="I461" s="237">
        <f>ROUND(E461*H461,2)</f>
        <v>0</v>
      </c>
      <c r="J461" s="236"/>
      <c r="K461" s="237">
        <f>ROUND(E461*J461,2)</f>
        <v>0</v>
      </c>
      <c r="L461" s="237">
        <v>21</v>
      </c>
      <c r="M461" s="237">
        <f>G461*(1+L461/100)</f>
        <v>0</v>
      </c>
      <c r="N461" s="235">
        <v>8.4999999999999995E-4</v>
      </c>
      <c r="O461" s="235">
        <f>ROUND(E461*N461,2)</f>
        <v>0</v>
      </c>
      <c r="P461" s="235">
        <v>0</v>
      </c>
      <c r="Q461" s="235">
        <f>ROUND(E461*P461,2)</f>
        <v>0</v>
      </c>
      <c r="R461" s="237" t="s">
        <v>2232</v>
      </c>
      <c r="S461" s="237" t="s">
        <v>1510</v>
      </c>
      <c r="T461" s="238" t="s">
        <v>1510</v>
      </c>
      <c r="U461" s="220">
        <v>0.33279999999999998</v>
      </c>
      <c r="V461" s="220">
        <f>ROUND(E461*U461,2)</f>
        <v>1.2</v>
      </c>
      <c r="W461" s="220"/>
      <c r="X461" s="220" t="s">
        <v>314</v>
      </c>
      <c r="Y461" s="220" t="s">
        <v>305</v>
      </c>
      <c r="Z461" s="210"/>
      <c r="AA461" s="210"/>
      <c r="AB461" s="210"/>
      <c r="AC461" s="210"/>
      <c r="AD461" s="210"/>
      <c r="AE461" s="210"/>
      <c r="AF461" s="210"/>
      <c r="AG461" s="210" t="s">
        <v>642</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2" x14ac:dyDescent="0.2">
      <c r="A462" s="217"/>
      <c r="B462" s="218"/>
      <c r="C462" s="266" t="s">
        <v>2814</v>
      </c>
      <c r="D462" s="263"/>
      <c r="E462" s="263"/>
      <c r="F462" s="263"/>
      <c r="G462" s="263"/>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374</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2" x14ac:dyDescent="0.2">
      <c r="A463" s="217"/>
      <c r="B463" s="218"/>
      <c r="C463" s="265" t="s">
        <v>2821</v>
      </c>
      <c r="D463" s="255"/>
      <c r="E463" s="256">
        <v>3.6</v>
      </c>
      <c r="F463" s="220"/>
      <c r="G463" s="220"/>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356</v>
      </c>
      <c r="AH463" s="210">
        <v>0</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ht="22.5" outlineLevel="1" x14ac:dyDescent="0.2">
      <c r="A464" s="232">
        <v>143</v>
      </c>
      <c r="B464" s="233" t="s">
        <v>2822</v>
      </c>
      <c r="C464" s="250" t="s">
        <v>2823</v>
      </c>
      <c r="D464" s="234" t="s">
        <v>450</v>
      </c>
      <c r="E464" s="235">
        <v>18.600000000000001</v>
      </c>
      <c r="F464" s="236"/>
      <c r="G464" s="237">
        <f>ROUND(E464*F464,2)</f>
        <v>0</v>
      </c>
      <c r="H464" s="236"/>
      <c r="I464" s="237">
        <f>ROUND(E464*H464,2)</f>
        <v>0</v>
      </c>
      <c r="J464" s="236"/>
      <c r="K464" s="237">
        <f>ROUND(E464*J464,2)</f>
        <v>0</v>
      </c>
      <c r="L464" s="237">
        <v>21</v>
      </c>
      <c r="M464" s="237">
        <f>G464*(1+L464/100)</f>
        <v>0</v>
      </c>
      <c r="N464" s="235">
        <v>1.1000000000000001E-3</v>
      </c>
      <c r="O464" s="235">
        <f>ROUND(E464*N464,2)</f>
        <v>0.02</v>
      </c>
      <c r="P464" s="235">
        <v>0</v>
      </c>
      <c r="Q464" s="235">
        <f>ROUND(E464*P464,2)</f>
        <v>0</v>
      </c>
      <c r="R464" s="237" t="s">
        <v>2232</v>
      </c>
      <c r="S464" s="237" t="s">
        <v>1510</v>
      </c>
      <c r="T464" s="238" t="s">
        <v>1510</v>
      </c>
      <c r="U464" s="220">
        <v>0.38469999999999999</v>
      </c>
      <c r="V464" s="220">
        <f>ROUND(E464*U464,2)</f>
        <v>7.16</v>
      </c>
      <c r="W464" s="220"/>
      <c r="X464" s="220" t="s">
        <v>314</v>
      </c>
      <c r="Y464" s="220" t="s">
        <v>305</v>
      </c>
      <c r="Z464" s="210"/>
      <c r="AA464" s="210"/>
      <c r="AB464" s="210"/>
      <c r="AC464" s="210"/>
      <c r="AD464" s="210"/>
      <c r="AE464" s="210"/>
      <c r="AF464" s="210"/>
      <c r="AG464" s="210" t="s">
        <v>642</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2" x14ac:dyDescent="0.2">
      <c r="A465" s="217"/>
      <c r="B465" s="218"/>
      <c r="C465" s="266" t="s">
        <v>2814</v>
      </c>
      <c r="D465" s="263"/>
      <c r="E465" s="263"/>
      <c r="F465" s="263"/>
      <c r="G465" s="263"/>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374</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
      <c r="A466" s="217"/>
      <c r="B466" s="218"/>
      <c r="C466" s="265" t="s">
        <v>2824</v>
      </c>
      <c r="D466" s="255"/>
      <c r="E466" s="256">
        <v>18.600000000000001</v>
      </c>
      <c r="F466" s="220"/>
      <c r="G466" s="220"/>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356</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ht="22.5" outlineLevel="1" x14ac:dyDescent="0.2">
      <c r="A467" s="232">
        <v>144</v>
      </c>
      <c r="B467" s="233" t="s">
        <v>2825</v>
      </c>
      <c r="C467" s="250" t="s">
        <v>2826</v>
      </c>
      <c r="D467" s="234" t="s">
        <v>450</v>
      </c>
      <c r="E467" s="235">
        <v>5.7</v>
      </c>
      <c r="F467" s="236"/>
      <c r="G467" s="237">
        <f>ROUND(E467*F467,2)</f>
        <v>0</v>
      </c>
      <c r="H467" s="236"/>
      <c r="I467" s="237">
        <f>ROUND(E467*H467,2)</f>
        <v>0</v>
      </c>
      <c r="J467" s="236"/>
      <c r="K467" s="237">
        <f>ROUND(E467*J467,2)</f>
        <v>0</v>
      </c>
      <c r="L467" s="237">
        <v>21</v>
      </c>
      <c r="M467" s="237">
        <f>G467*(1+L467/100)</f>
        <v>0</v>
      </c>
      <c r="N467" s="235">
        <v>1.39E-3</v>
      </c>
      <c r="O467" s="235">
        <f>ROUND(E467*N467,2)</f>
        <v>0.01</v>
      </c>
      <c r="P467" s="235">
        <v>0</v>
      </c>
      <c r="Q467" s="235">
        <f>ROUND(E467*P467,2)</f>
        <v>0</v>
      </c>
      <c r="R467" s="237" t="s">
        <v>2232</v>
      </c>
      <c r="S467" s="237" t="s">
        <v>1510</v>
      </c>
      <c r="T467" s="238" t="s">
        <v>1510</v>
      </c>
      <c r="U467" s="220">
        <v>0.47670000000000001</v>
      </c>
      <c r="V467" s="220">
        <f>ROUND(E467*U467,2)</f>
        <v>2.72</v>
      </c>
      <c r="W467" s="220"/>
      <c r="X467" s="220" t="s">
        <v>314</v>
      </c>
      <c r="Y467" s="220" t="s">
        <v>305</v>
      </c>
      <c r="Z467" s="210"/>
      <c r="AA467" s="210"/>
      <c r="AB467" s="210"/>
      <c r="AC467" s="210"/>
      <c r="AD467" s="210"/>
      <c r="AE467" s="210"/>
      <c r="AF467" s="210"/>
      <c r="AG467" s="210" t="s">
        <v>642</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2" x14ac:dyDescent="0.2">
      <c r="A468" s="217"/>
      <c r="B468" s="218"/>
      <c r="C468" s="266" t="s">
        <v>2814</v>
      </c>
      <c r="D468" s="263"/>
      <c r="E468" s="263"/>
      <c r="F468" s="263"/>
      <c r="G468" s="263"/>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374</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
      <c r="A469" s="217"/>
      <c r="B469" s="218"/>
      <c r="C469" s="265" t="s">
        <v>2827</v>
      </c>
      <c r="D469" s="255"/>
      <c r="E469" s="256">
        <v>5.7</v>
      </c>
      <c r="F469" s="220"/>
      <c r="G469" s="220"/>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356</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ht="22.5" outlineLevel="1" x14ac:dyDescent="0.2">
      <c r="A470" s="232">
        <v>145</v>
      </c>
      <c r="B470" s="233" t="s">
        <v>2828</v>
      </c>
      <c r="C470" s="250" t="s">
        <v>2829</v>
      </c>
      <c r="D470" s="234" t="s">
        <v>450</v>
      </c>
      <c r="E470" s="235">
        <v>36.1</v>
      </c>
      <c r="F470" s="236"/>
      <c r="G470" s="237">
        <f>ROUND(E470*F470,2)</f>
        <v>0</v>
      </c>
      <c r="H470" s="236"/>
      <c r="I470" s="237">
        <f>ROUND(E470*H470,2)</f>
        <v>0</v>
      </c>
      <c r="J470" s="236"/>
      <c r="K470" s="237">
        <f>ROUND(E470*J470,2)</f>
        <v>0</v>
      </c>
      <c r="L470" s="237">
        <v>21</v>
      </c>
      <c r="M470" s="237">
        <f>G470*(1+L470/100)</f>
        <v>0</v>
      </c>
      <c r="N470" s="235">
        <v>2.5200000000000001E-3</v>
      </c>
      <c r="O470" s="235">
        <f>ROUND(E470*N470,2)</f>
        <v>0.09</v>
      </c>
      <c r="P470" s="235">
        <v>0</v>
      </c>
      <c r="Q470" s="235">
        <f>ROUND(E470*P470,2)</f>
        <v>0</v>
      </c>
      <c r="R470" s="237" t="s">
        <v>2232</v>
      </c>
      <c r="S470" s="237" t="s">
        <v>1510</v>
      </c>
      <c r="T470" s="238" t="s">
        <v>1510</v>
      </c>
      <c r="U470" s="220">
        <v>0.59899999999999998</v>
      </c>
      <c r="V470" s="220">
        <f>ROUND(E470*U470,2)</f>
        <v>21.62</v>
      </c>
      <c r="W470" s="220"/>
      <c r="X470" s="220" t="s">
        <v>314</v>
      </c>
      <c r="Y470" s="220" t="s">
        <v>305</v>
      </c>
      <c r="Z470" s="210"/>
      <c r="AA470" s="210"/>
      <c r="AB470" s="210"/>
      <c r="AC470" s="210"/>
      <c r="AD470" s="210"/>
      <c r="AE470" s="210"/>
      <c r="AF470" s="210"/>
      <c r="AG470" s="210" t="s">
        <v>642</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2" x14ac:dyDescent="0.2">
      <c r="A471" s="217"/>
      <c r="B471" s="218"/>
      <c r="C471" s="266" t="s">
        <v>2814</v>
      </c>
      <c r="D471" s="263"/>
      <c r="E471" s="263"/>
      <c r="F471" s="263"/>
      <c r="G471" s="263"/>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374</v>
      </c>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2" x14ac:dyDescent="0.2">
      <c r="A472" s="217"/>
      <c r="B472" s="218"/>
      <c r="C472" s="265" t="s">
        <v>2830</v>
      </c>
      <c r="D472" s="255"/>
      <c r="E472" s="256">
        <v>36.1</v>
      </c>
      <c r="F472" s="220"/>
      <c r="G472" s="220"/>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356</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ht="22.5" outlineLevel="1" x14ac:dyDescent="0.2">
      <c r="A473" s="232">
        <v>146</v>
      </c>
      <c r="B473" s="233" t="s">
        <v>2831</v>
      </c>
      <c r="C473" s="250" t="s">
        <v>2832</v>
      </c>
      <c r="D473" s="234" t="s">
        <v>450</v>
      </c>
      <c r="E473" s="235">
        <v>12.9</v>
      </c>
      <c r="F473" s="236"/>
      <c r="G473" s="237">
        <f>ROUND(E473*F473,2)</f>
        <v>0</v>
      </c>
      <c r="H473" s="236"/>
      <c r="I473" s="237">
        <f>ROUND(E473*H473,2)</f>
        <v>0</v>
      </c>
      <c r="J473" s="236"/>
      <c r="K473" s="237">
        <f>ROUND(E473*J473,2)</f>
        <v>0</v>
      </c>
      <c r="L473" s="237">
        <v>21</v>
      </c>
      <c r="M473" s="237">
        <f>G473*(1+L473/100)</f>
        <v>0</v>
      </c>
      <c r="N473" s="235">
        <v>3.5799999999999998E-3</v>
      </c>
      <c r="O473" s="235">
        <f>ROUND(E473*N473,2)</f>
        <v>0.05</v>
      </c>
      <c r="P473" s="235">
        <v>0</v>
      </c>
      <c r="Q473" s="235">
        <f>ROUND(E473*P473,2)</f>
        <v>0</v>
      </c>
      <c r="R473" s="237" t="s">
        <v>2232</v>
      </c>
      <c r="S473" s="237" t="s">
        <v>1510</v>
      </c>
      <c r="T473" s="238" t="s">
        <v>1510</v>
      </c>
      <c r="U473" s="220">
        <v>0.53449999999999998</v>
      </c>
      <c r="V473" s="220">
        <f>ROUND(E473*U473,2)</f>
        <v>6.9</v>
      </c>
      <c r="W473" s="220"/>
      <c r="X473" s="220" t="s">
        <v>314</v>
      </c>
      <c r="Y473" s="220" t="s">
        <v>305</v>
      </c>
      <c r="Z473" s="210"/>
      <c r="AA473" s="210"/>
      <c r="AB473" s="210"/>
      <c r="AC473" s="210"/>
      <c r="AD473" s="210"/>
      <c r="AE473" s="210"/>
      <c r="AF473" s="210"/>
      <c r="AG473" s="210" t="s">
        <v>642</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2" x14ac:dyDescent="0.2">
      <c r="A474" s="217"/>
      <c r="B474" s="218"/>
      <c r="C474" s="266" t="s">
        <v>2814</v>
      </c>
      <c r="D474" s="263"/>
      <c r="E474" s="263"/>
      <c r="F474" s="263"/>
      <c r="G474" s="263"/>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374</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
      <c r="A475" s="217"/>
      <c r="B475" s="218"/>
      <c r="C475" s="265" t="s">
        <v>2833</v>
      </c>
      <c r="D475" s="255"/>
      <c r="E475" s="256">
        <v>12.9</v>
      </c>
      <c r="F475" s="220"/>
      <c r="G475" s="220"/>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356</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ht="22.5" outlineLevel="1" x14ac:dyDescent="0.2">
      <c r="A476" s="232">
        <v>147</v>
      </c>
      <c r="B476" s="233" t="s">
        <v>2834</v>
      </c>
      <c r="C476" s="250" t="s">
        <v>2835</v>
      </c>
      <c r="D476" s="234" t="s">
        <v>450</v>
      </c>
      <c r="E476" s="235">
        <v>162.1</v>
      </c>
      <c r="F476" s="236"/>
      <c r="G476" s="237">
        <f>ROUND(E476*F476,2)</f>
        <v>0</v>
      </c>
      <c r="H476" s="236"/>
      <c r="I476" s="237">
        <f>ROUND(E476*H476,2)</f>
        <v>0</v>
      </c>
      <c r="J476" s="236"/>
      <c r="K476" s="237">
        <f>ROUND(E476*J476,2)</f>
        <v>0</v>
      </c>
      <c r="L476" s="237">
        <v>21</v>
      </c>
      <c r="M476" s="237">
        <f>G476*(1+L476/100)</f>
        <v>0</v>
      </c>
      <c r="N476" s="235">
        <v>4.2999999999999999E-4</v>
      </c>
      <c r="O476" s="235">
        <f>ROUND(E476*N476,2)</f>
        <v>7.0000000000000007E-2</v>
      </c>
      <c r="P476" s="235">
        <v>0</v>
      </c>
      <c r="Q476" s="235">
        <f>ROUND(E476*P476,2)</f>
        <v>0</v>
      </c>
      <c r="R476" s="237" t="s">
        <v>2232</v>
      </c>
      <c r="S476" s="237" t="s">
        <v>302</v>
      </c>
      <c r="T476" s="238" t="s">
        <v>354</v>
      </c>
      <c r="U476" s="220">
        <v>0.27889999999999998</v>
      </c>
      <c r="V476" s="220">
        <f>ROUND(E476*U476,2)</f>
        <v>45.21</v>
      </c>
      <c r="W476" s="220"/>
      <c r="X476" s="220" t="s">
        <v>314</v>
      </c>
      <c r="Y476" s="220" t="s">
        <v>305</v>
      </c>
      <c r="Z476" s="210"/>
      <c r="AA476" s="210"/>
      <c r="AB476" s="210"/>
      <c r="AC476" s="210"/>
      <c r="AD476" s="210"/>
      <c r="AE476" s="210"/>
      <c r="AF476" s="210"/>
      <c r="AG476" s="210" t="s">
        <v>642</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2" x14ac:dyDescent="0.2">
      <c r="A477" s="217"/>
      <c r="B477" s="218"/>
      <c r="C477" s="266" t="s">
        <v>2814</v>
      </c>
      <c r="D477" s="263"/>
      <c r="E477" s="263"/>
      <c r="F477" s="263"/>
      <c r="G477" s="263"/>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374</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2" x14ac:dyDescent="0.2">
      <c r="A478" s="217"/>
      <c r="B478" s="218"/>
      <c r="C478" s="265" t="s">
        <v>2836</v>
      </c>
      <c r="D478" s="255"/>
      <c r="E478" s="256">
        <v>162.1</v>
      </c>
      <c r="F478" s="220"/>
      <c r="G478" s="220"/>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356</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ht="22.5" outlineLevel="1" x14ac:dyDescent="0.2">
      <c r="A479" s="232">
        <v>148</v>
      </c>
      <c r="B479" s="233" t="s">
        <v>2837</v>
      </c>
      <c r="C479" s="250" t="s">
        <v>2838</v>
      </c>
      <c r="D479" s="234" t="s">
        <v>450</v>
      </c>
      <c r="E479" s="235">
        <v>17.5</v>
      </c>
      <c r="F479" s="236"/>
      <c r="G479" s="237">
        <f>ROUND(E479*F479,2)</f>
        <v>0</v>
      </c>
      <c r="H479" s="236"/>
      <c r="I479" s="237">
        <f>ROUND(E479*H479,2)</f>
        <v>0</v>
      </c>
      <c r="J479" s="236"/>
      <c r="K479" s="237">
        <f>ROUND(E479*J479,2)</f>
        <v>0</v>
      </c>
      <c r="L479" s="237">
        <v>21</v>
      </c>
      <c r="M479" s="237">
        <f>G479*(1+L479/100)</f>
        <v>0</v>
      </c>
      <c r="N479" s="235">
        <v>5.2999999999999998E-4</v>
      </c>
      <c r="O479" s="235">
        <f>ROUND(E479*N479,2)</f>
        <v>0.01</v>
      </c>
      <c r="P479" s="235">
        <v>0</v>
      </c>
      <c r="Q479" s="235">
        <f>ROUND(E479*P479,2)</f>
        <v>0</v>
      </c>
      <c r="R479" s="237" t="s">
        <v>2232</v>
      </c>
      <c r="S479" s="237" t="s">
        <v>302</v>
      </c>
      <c r="T479" s="238" t="s">
        <v>354</v>
      </c>
      <c r="U479" s="220">
        <v>0.29730000000000001</v>
      </c>
      <c r="V479" s="220">
        <f>ROUND(E479*U479,2)</f>
        <v>5.2</v>
      </c>
      <c r="W479" s="220"/>
      <c r="X479" s="220" t="s">
        <v>314</v>
      </c>
      <c r="Y479" s="220" t="s">
        <v>305</v>
      </c>
      <c r="Z479" s="210"/>
      <c r="AA479" s="210"/>
      <c r="AB479" s="210"/>
      <c r="AC479" s="210"/>
      <c r="AD479" s="210"/>
      <c r="AE479" s="210"/>
      <c r="AF479" s="210"/>
      <c r="AG479" s="210" t="s">
        <v>642</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2" x14ac:dyDescent="0.2">
      <c r="A480" s="217"/>
      <c r="B480" s="218"/>
      <c r="C480" s="266" t="s">
        <v>2814</v>
      </c>
      <c r="D480" s="263"/>
      <c r="E480" s="263"/>
      <c r="F480" s="263"/>
      <c r="G480" s="263"/>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374</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2" x14ac:dyDescent="0.2">
      <c r="A481" s="217"/>
      <c r="B481" s="218"/>
      <c r="C481" s="265" t="s">
        <v>2839</v>
      </c>
      <c r="D481" s="255"/>
      <c r="E481" s="256">
        <v>17.5</v>
      </c>
      <c r="F481" s="220"/>
      <c r="G481" s="220"/>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356</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ht="22.5" outlineLevel="1" x14ac:dyDescent="0.2">
      <c r="A482" s="232">
        <v>149</v>
      </c>
      <c r="B482" s="233" t="s">
        <v>2840</v>
      </c>
      <c r="C482" s="250" t="s">
        <v>2841</v>
      </c>
      <c r="D482" s="234" t="s">
        <v>450</v>
      </c>
      <c r="E482" s="235">
        <v>29.5</v>
      </c>
      <c r="F482" s="236"/>
      <c r="G482" s="237">
        <f>ROUND(E482*F482,2)</f>
        <v>0</v>
      </c>
      <c r="H482" s="236"/>
      <c r="I482" s="237">
        <f>ROUND(E482*H482,2)</f>
        <v>0</v>
      </c>
      <c r="J482" s="236"/>
      <c r="K482" s="237">
        <f>ROUND(E482*J482,2)</f>
        <v>0</v>
      </c>
      <c r="L482" s="237">
        <v>21</v>
      </c>
      <c r="M482" s="237">
        <f>G482*(1+L482/100)</f>
        <v>0</v>
      </c>
      <c r="N482" s="235">
        <v>7.2999999999999996E-4</v>
      </c>
      <c r="O482" s="235">
        <f>ROUND(E482*N482,2)</f>
        <v>0.02</v>
      </c>
      <c r="P482" s="235">
        <v>0</v>
      </c>
      <c r="Q482" s="235">
        <f>ROUND(E482*P482,2)</f>
        <v>0</v>
      </c>
      <c r="R482" s="237" t="s">
        <v>2232</v>
      </c>
      <c r="S482" s="237" t="s">
        <v>302</v>
      </c>
      <c r="T482" s="238" t="s">
        <v>354</v>
      </c>
      <c r="U482" s="220">
        <v>0.33279999999999998</v>
      </c>
      <c r="V482" s="220">
        <f>ROUND(E482*U482,2)</f>
        <v>9.82</v>
      </c>
      <c r="W482" s="220"/>
      <c r="X482" s="220" t="s">
        <v>314</v>
      </c>
      <c r="Y482" s="220" t="s">
        <v>305</v>
      </c>
      <c r="Z482" s="210"/>
      <c r="AA482" s="210"/>
      <c r="AB482" s="210"/>
      <c r="AC482" s="210"/>
      <c r="AD482" s="210"/>
      <c r="AE482" s="210"/>
      <c r="AF482" s="210"/>
      <c r="AG482" s="210" t="s">
        <v>642</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2" x14ac:dyDescent="0.2">
      <c r="A483" s="217"/>
      <c r="B483" s="218"/>
      <c r="C483" s="266" t="s">
        <v>2814</v>
      </c>
      <c r="D483" s="263"/>
      <c r="E483" s="263"/>
      <c r="F483" s="263"/>
      <c r="G483" s="263"/>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374</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2" x14ac:dyDescent="0.2">
      <c r="A484" s="217"/>
      <c r="B484" s="218"/>
      <c r="C484" s="265" t="s">
        <v>2842</v>
      </c>
      <c r="D484" s="255"/>
      <c r="E484" s="256">
        <v>29.5</v>
      </c>
      <c r="F484" s="220"/>
      <c r="G484" s="220"/>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356</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ht="22.5" outlineLevel="1" x14ac:dyDescent="0.2">
      <c r="A485" s="232">
        <v>150</v>
      </c>
      <c r="B485" s="233" t="s">
        <v>2843</v>
      </c>
      <c r="C485" s="250" t="s">
        <v>2844</v>
      </c>
      <c r="D485" s="234" t="s">
        <v>450</v>
      </c>
      <c r="E485" s="235">
        <v>9.6999999999999993</v>
      </c>
      <c r="F485" s="236"/>
      <c r="G485" s="237">
        <f>ROUND(E485*F485,2)</f>
        <v>0</v>
      </c>
      <c r="H485" s="236"/>
      <c r="I485" s="237">
        <f>ROUND(E485*H485,2)</f>
        <v>0</v>
      </c>
      <c r="J485" s="236"/>
      <c r="K485" s="237">
        <f>ROUND(E485*J485,2)</f>
        <v>0</v>
      </c>
      <c r="L485" s="237">
        <v>21</v>
      </c>
      <c r="M485" s="237">
        <f>G485*(1+L485/100)</f>
        <v>0</v>
      </c>
      <c r="N485" s="235">
        <v>1.0200000000000001E-3</v>
      </c>
      <c r="O485" s="235">
        <f>ROUND(E485*N485,2)</f>
        <v>0.01</v>
      </c>
      <c r="P485" s="235">
        <v>0</v>
      </c>
      <c r="Q485" s="235">
        <f>ROUND(E485*P485,2)</f>
        <v>0</v>
      </c>
      <c r="R485" s="237" t="s">
        <v>2232</v>
      </c>
      <c r="S485" s="237" t="s">
        <v>302</v>
      </c>
      <c r="T485" s="238" t="s">
        <v>354</v>
      </c>
      <c r="U485" s="220">
        <v>0.38469999999999999</v>
      </c>
      <c r="V485" s="220">
        <f>ROUND(E485*U485,2)</f>
        <v>3.73</v>
      </c>
      <c r="W485" s="220"/>
      <c r="X485" s="220" t="s">
        <v>314</v>
      </c>
      <c r="Y485" s="220" t="s">
        <v>305</v>
      </c>
      <c r="Z485" s="210"/>
      <c r="AA485" s="210"/>
      <c r="AB485" s="210"/>
      <c r="AC485" s="210"/>
      <c r="AD485" s="210"/>
      <c r="AE485" s="210"/>
      <c r="AF485" s="210"/>
      <c r="AG485" s="210" t="s">
        <v>642</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2" x14ac:dyDescent="0.2">
      <c r="A486" s="217"/>
      <c r="B486" s="218"/>
      <c r="C486" s="266" t="s">
        <v>2814</v>
      </c>
      <c r="D486" s="263"/>
      <c r="E486" s="263"/>
      <c r="F486" s="263"/>
      <c r="G486" s="263"/>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374</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2" x14ac:dyDescent="0.2">
      <c r="A487" s="217"/>
      <c r="B487" s="218"/>
      <c r="C487" s="265" t="s">
        <v>2845</v>
      </c>
      <c r="D487" s="255"/>
      <c r="E487" s="256">
        <v>9.6999999999999993</v>
      </c>
      <c r="F487" s="220"/>
      <c r="G487" s="220"/>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356</v>
      </c>
      <c r="AH487" s="210">
        <v>0</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ht="22.5" outlineLevel="1" x14ac:dyDescent="0.2">
      <c r="A488" s="232">
        <v>151</v>
      </c>
      <c r="B488" s="233" t="s">
        <v>2846</v>
      </c>
      <c r="C488" s="250" t="s">
        <v>2847</v>
      </c>
      <c r="D488" s="234" t="s">
        <v>450</v>
      </c>
      <c r="E488" s="235">
        <v>12.9</v>
      </c>
      <c r="F488" s="236"/>
      <c r="G488" s="237">
        <f>ROUND(E488*F488,2)</f>
        <v>0</v>
      </c>
      <c r="H488" s="236"/>
      <c r="I488" s="237">
        <f>ROUND(E488*H488,2)</f>
        <v>0</v>
      </c>
      <c r="J488" s="236"/>
      <c r="K488" s="237">
        <f>ROUND(E488*J488,2)</f>
        <v>0</v>
      </c>
      <c r="L488" s="237">
        <v>21</v>
      </c>
      <c r="M488" s="237">
        <f>G488*(1+L488/100)</f>
        <v>0</v>
      </c>
      <c r="N488" s="235">
        <v>1.3799999999999999E-3</v>
      </c>
      <c r="O488" s="235">
        <f>ROUND(E488*N488,2)</f>
        <v>0.02</v>
      </c>
      <c r="P488" s="235">
        <v>0</v>
      </c>
      <c r="Q488" s="235">
        <f>ROUND(E488*P488,2)</f>
        <v>0</v>
      </c>
      <c r="R488" s="237" t="s">
        <v>2232</v>
      </c>
      <c r="S488" s="237" t="s">
        <v>302</v>
      </c>
      <c r="T488" s="238" t="s">
        <v>354</v>
      </c>
      <c r="U488" s="220">
        <v>0.47670000000000001</v>
      </c>
      <c r="V488" s="220">
        <f>ROUND(E488*U488,2)</f>
        <v>6.15</v>
      </c>
      <c r="W488" s="220"/>
      <c r="X488" s="220" t="s">
        <v>314</v>
      </c>
      <c r="Y488" s="220" t="s">
        <v>305</v>
      </c>
      <c r="Z488" s="210"/>
      <c r="AA488" s="210"/>
      <c r="AB488" s="210"/>
      <c r="AC488" s="210"/>
      <c r="AD488" s="210"/>
      <c r="AE488" s="210"/>
      <c r="AF488" s="210"/>
      <c r="AG488" s="210" t="s">
        <v>642</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2" x14ac:dyDescent="0.2">
      <c r="A489" s="217"/>
      <c r="B489" s="218"/>
      <c r="C489" s="266" t="s">
        <v>2814</v>
      </c>
      <c r="D489" s="263"/>
      <c r="E489" s="263"/>
      <c r="F489" s="263"/>
      <c r="G489" s="263"/>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374</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2" x14ac:dyDescent="0.2">
      <c r="A490" s="217"/>
      <c r="B490" s="218"/>
      <c r="C490" s="265" t="s">
        <v>2833</v>
      </c>
      <c r="D490" s="255"/>
      <c r="E490" s="256">
        <v>12.9</v>
      </c>
      <c r="F490" s="220"/>
      <c r="G490" s="220"/>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356</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ht="22.5" outlineLevel="1" x14ac:dyDescent="0.2">
      <c r="A491" s="232">
        <v>152</v>
      </c>
      <c r="B491" s="233" t="s">
        <v>2848</v>
      </c>
      <c r="C491" s="250" t="s">
        <v>2849</v>
      </c>
      <c r="D491" s="234" t="s">
        <v>450</v>
      </c>
      <c r="E491" s="235">
        <v>2.4</v>
      </c>
      <c r="F491" s="236"/>
      <c r="G491" s="237">
        <f>ROUND(E491*F491,2)</f>
        <v>0</v>
      </c>
      <c r="H491" s="236"/>
      <c r="I491" s="237">
        <f>ROUND(E491*H491,2)</f>
        <v>0</v>
      </c>
      <c r="J491" s="236"/>
      <c r="K491" s="237">
        <f>ROUND(E491*J491,2)</f>
        <v>0</v>
      </c>
      <c r="L491" s="237">
        <v>21</v>
      </c>
      <c r="M491" s="237">
        <f>G491*(1+L491/100)</f>
        <v>0</v>
      </c>
      <c r="N491" s="235">
        <v>2.0999999999999999E-3</v>
      </c>
      <c r="O491" s="235">
        <f>ROUND(E491*N491,2)</f>
        <v>0.01</v>
      </c>
      <c r="P491" s="235">
        <v>0</v>
      </c>
      <c r="Q491" s="235">
        <f>ROUND(E491*P491,2)</f>
        <v>0</v>
      </c>
      <c r="R491" s="237" t="s">
        <v>2232</v>
      </c>
      <c r="S491" s="237" t="s">
        <v>302</v>
      </c>
      <c r="T491" s="238" t="s">
        <v>354</v>
      </c>
      <c r="U491" s="220">
        <v>0.56179999999999997</v>
      </c>
      <c r="V491" s="220">
        <f>ROUND(E491*U491,2)</f>
        <v>1.35</v>
      </c>
      <c r="W491" s="220"/>
      <c r="X491" s="220" t="s">
        <v>314</v>
      </c>
      <c r="Y491" s="220" t="s">
        <v>305</v>
      </c>
      <c r="Z491" s="210"/>
      <c r="AA491" s="210"/>
      <c r="AB491" s="210"/>
      <c r="AC491" s="210"/>
      <c r="AD491" s="210"/>
      <c r="AE491" s="210"/>
      <c r="AF491" s="210"/>
      <c r="AG491" s="210" t="s">
        <v>642</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2" x14ac:dyDescent="0.2">
      <c r="A492" s="217"/>
      <c r="B492" s="218"/>
      <c r="C492" s="266" t="s">
        <v>2814</v>
      </c>
      <c r="D492" s="263"/>
      <c r="E492" s="263"/>
      <c r="F492" s="263"/>
      <c r="G492" s="263"/>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374</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2" x14ac:dyDescent="0.2">
      <c r="A493" s="217"/>
      <c r="B493" s="218"/>
      <c r="C493" s="265" t="s">
        <v>2850</v>
      </c>
      <c r="D493" s="255"/>
      <c r="E493" s="256">
        <v>2.4</v>
      </c>
      <c r="F493" s="220"/>
      <c r="G493" s="220"/>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356</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ht="22.5" outlineLevel="1" x14ac:dyDescent="0.2">
      <c r="A494" s="232">
        <v>153</v>
      </c>
      <c r="B494" s="233" t="s">
        <v>2851</v>
      </c>
      <c r="C494" s="250" t="s">
        <v>2852</v>
      </c>
      <c r="D494" s="234" t="s">
        <v>450</v>
      </c>
      <c r="E494" s="235">
        <v>4.5999999999999996</v>
      </c>
      <c r="F494" s="236"/>
      <c r="G494" s="237">
        <f>ROUND(E494*F494,2)</f>
        <v>0</v>
      </c>
      <c r="H494" s="236"/>
      <c r="I494" s="237">
        <f>ROUND(E494*H494,2)</f>
        <v>0</v>
      </c>
      <c r="J494" s="236"/>
      <c r="K494" s="237">
        <f>ROUND(E494*J494,2)</f>
        <v>0</v>
      </c>
      <c r="L494" s="237">
        <v>21</v>
      </c>
      <c r="M494" s="237">
        <f>G494*(1+L494/100)</f>
        <v>0</v>
      </c>
      <c r="N494" s="235">
        <v>2.5699999999999998E-3</v>
      </c>
      <c r="O494" s="235">
        <f>ROUND(E494*N494,2)</f>
        <v>0.01</v>
      </c>
      <c r="P494" s="235">
        <v>0</v>
      </c>
      <c r="Q494" s="235">
        <f>ROUND(E494*P494,2)</f>
        <v>0</v>
      </c>
      <c r="R494" s="237" t="s">
        <v>2232</v>
      </c>
      <c r="S494" s="237" t="s">
        <v>302</v>
      </c>
      <c r="T494" s="238" t="s">
        <v>354</v>
      </c>
      <c r="U494" s="220">
        <v>0.59899999999999998</v>
      </c>
      <c r="V494" s="220">
        <f>ROUND(E494*U494,2)</f>
        <v>2.76</v>
      </c>
      <c r="W494" s="220"/>
      <c r="X494" s="220" t="s">
        <v>314</v>
      </c>
      <c r="Y494" s="220" t="s">
        <v>305</v>
      </c>
      <c r="Z494" s="210"/>
      <c r="AA494" s="210"/>
      <c r="AB494" s="210"/>
      <c r="AC494" s="210"/>
      <c r="AD494" s="210"/>
      <c r="AE494" s="210"/>
      <c r="AF494" s="210"/>
      <c r="AG494" s="210" t="s">
        <v>642</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2" x14ac:dyDescent="0.2">
      <c r="A495" s="217"/>
      <c r="B495" s="218"/>
      <c r="C495" s="266" t="s">
        <v>2814</v>
      </c>
      <c r="D495" s="263"/>
      <c r="E495" s="263"/>
      <c r="F495" s="263"/>
      <c r="G495" s="263"/>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374</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2" x14ac:dyDescent="0.2">
      <c r="A496" s="217"/>
      <c r="B496" s="218"/>
      <c r="C496" s="265" t="s">
        <v>2853</v>
      </c>
      <c r="D496" s="255"/>
      <c r="E496" s="256">
        <v>4.5999999999999996</v>
      </c>
      <c r="F496" s="220"/>
      <c r="G496" s="220"/>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356</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ht="22.5" outlineLevel="1" x14ac:dyDescent="0.2">
      <c r="A497" s="232">
        <v>154</v>
      </c>
      <c r="B497" s="233" t="s">
        <v>2854</v>
      </c>
      <c r="C497" s="250" t="s">
        <v>2855</v>
      </c>
      <c r="D497" s="234" t="s">
        <v>450</v>
      </c>
      <c r="E497" s="235">
        <v>119.1</v>
      </c>
      <c r="F497" s="236"/>
      <c r="G497" s="237">
        <f>ROUND(E497*F497,2)</f>
        <v>0</v>
      </c>
      <c r="H497" s="236"/>
      <c r="I497" s="237">
        <f>ROUND(E497*H497,2)</f>
        <v>0</v>
      </c>
      <c r="J497" s="236"/>
      <c r="K497" s="237">
        <f>ROUND(E497*J497,2)</f>
        <v>0</v>
      </c>
      <c r="L497" s="237">
        <v>21</v>
      </c>
      <c r="M497" s="237">
        <f>G497*(1+L497/100)</f>
        <v>0</v>
      </c>
      <c r="N497" s="235">
        <v>2.0000000000000002E-5</v>
      </c>
      <c r="O497" s="235">
        <f>ROUND(E497*N497,2)</f>
        <v>0</v>
      </c>
      <c r="P497" s="235">
        <v>0</v>
      </c>
      <c r="Q497" s="235">
        <f>ROUND(E497*P497,2)</f>
        <v>0</v>
      </c>
      <c r="R497" s="237" t="s">
        <v>2232</v>
      </c>
      <c r="S497" s="237" t="s">
        <v>302</v>
      </c>
      <c r="T497" s="238" t="s">
        <v>354</v>
      </c>
      <c r="U497" s="220">
        <v>0.129</v>
      </c>
      <c r="V497" s="220">
        <f>ROUND(E497*U497,2)</f>
        <v>15.36</v>
      </c>
      <c r="W497" s="220"/>
      <c r="X497" s="220" t="s">
        <v>314</v>
      </c>
      <c r="Y497" s="220" t="s">
        <v>305</v>
      </c>
      <c r="Z497" s="210"/>
      <c r="AA497" s="210"/>
      <c r="AB497" s="210"/>
      <c r="AC497" s="210"/>
      <c r="AD497" s="210"/>
      <c r="AE497" s="210"/>
      <c r="AF497" s="210"/>
      <c r="AG497" s="210" t="s">
        <v>642</v>
      </c>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2" x14ac:dyDescent="0.2">
      <c r="A498" s="217"/>
      <c r="B498" s="218"/>
      <c r="C498" s="265" t="s">
        <v>2815</v>
      </c>
      <c r="D498" s="255"/>
      <c r="E498" s="256">
        <v>119.1</v>
      </c>
      <c r="F498" s="220"/>
      <c r="G498" s="220"/>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356</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ht="22.5" outlineLevel="1" x14ac:dyDescent="0.2">
      <c r="A499" s="232">
        <v>155</v>
      </c>
      <c r="B499" s="233" t="s">
        <v>2856</v>
      </c>
      <c r="C499" s="250" t="s">
        <v>2857</v>
      </c>
      <c r="D499" s="234" t="s">
        <v>450</v>
      </c>
      <c r="E499" s="235">
        <v>39.799999999999997</v>
      </c>
      <c r="F499" s="236"/>
      <c r="G499" s="237">
        <f>ROUND(E499*F499,2)</f>
        <v>0</v>
      </c>
      <c r="H499" s="236"/>
      <c r="I499" s="237">
        <f>ROUND(E499*H499,2)</f>
        <v>0</v>
      </c>
      <c r="J499" s="236"/>
      <c r="K499" s="237">
        <f>ROUND(E499*J499,2)</f>
        <v>0</v>
      </c>
      <c r="L499" s="237">
        <v>21</v>
      </c>
      <c r="M499" s="237">
        <f>G499*(1+L499/100)</f>
        <v>0</v>
      </c>
      <c r="N499" s="235">
        <v>4.0000000000000003E-5</v>
      </c>
      <c r="O499" s="235">
        <f>ROUND(E499*N499,2)</f>
        <v>0</v>
      </c>
      <c r="P499" s="235">
        <v>0</v>
      </c>
      <c r="Q499" s="235">
        <f>ROUND(E499*P499,2)</f>
        <v>0</v>
      </c>
      <c r="R499" s="237" t="s">
        <v>2232</v>
      </c>
      <c r="S499" s="237" t="s">
        <v>302</v>
      </c>
      <c r="T499" s="238" t="s">
        <v>354</v>
      </c>
      <c r="U499" s="220">
        <v>0.129</v>
      </c>
      <c r="V499" s="220">
        <f>ROUND(E499*U499,2)</f>
        <v>5.13</v>
      </c>
      <c r="W499" s="220"/>
      <c r="X499" s="220" t="s">
        <v>314</v>
      </c>
      <c r="Y499" s="220" t="s">
        <v>305</v>
      </c>
      <c r="Z499" s="210"/>
      <c r="AA499" s="210"/>
      <c r="AB499" s="210"/>
      <c r="AC499" s="210"/>
      <c r="AD499" s="210"/>
      <c r="AE499" s="210"/>
      <c r="AF499" s="210"/>
      <c r="AG499" s="210" t="s">
        <v>642</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2" x14ac:dyDescent="0.2">
      <c r="A500" s="217"/>
      <c r="B500" s="218"/>
      <c r="C500" s="265" t="s">
        <v>2818</v>
      </c>
      <c r="D500" s="255"/>
      <c r="E500" s="256">
        <v>39.799999999999997</v>
      </c>
      <c r="F500" s="220"/>
      <c r="G500" s="220"/>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356</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ht="22.5" outlineLevel="1" x14ac:dyDescent="0.2">
      <c r="A501" s="232">
        <v>156</v>
      </c>
      <c r="B501" s="233" t="s">
        <v>2858</v>
      </c>
      <c r="C501" s="250" t="s">
        <v>2859</v>
      </c>
      <c r="D501" s="234" t="s">
        <v>450</v>
      </c>
      <c r="E501" s="235">
        <v>21.7</v>
      </c>
      <c r="F501" s="236"/>
      <c r="G501" s="237">
        <f>ROUND(E501*F501,2)</f>
        <v>0</v>
      </c>
      <c r="H501" s="236"/>
      <c r="I501" s="237">
        <f>ROUND(E501*H501,2)</f>
        <v>0</v>
      </c>
      <c r="J501" s="236"/>
      <c r="K501" s="237">
        <f>ROUND(E501*J501,2)</f>
        <v>0</v>
      </c>
      <c r="L501" s="237">
        <v>21</v>
      </c>
      <c r="M501" s="237">
        <f>G501*(1+L501/100)</f>
        <v>0</v>
      </c>
      <c r="N501" s="235">
        <v>5.0000000000000002E-5</v>
      </c>
      <c r="O501" s="235">
        <f>ROUND(E501*N501,2)</f>
        <v>0</v>
      </c>
      <c r="P501" s="235">
        <v>0</v>
      </c>
      <c r="Q501" s="235">
        <f>ROUND(E501*P501,2)</f>
        <v>0</v>
      </c>
      <c r="R501" s="237" t="s">
        <v>2232</v>
      </c>
      <c r="S501" s="237" t="s">
        <v>302</v>
      </c>
      <c r="T501" s="238" t="s">
        <v>354</v>
      </c>
      <c r="U501" s="220">
        <v>0.14199999999999999</v>
      </c>
      <c r="V501" s="220">
        <f>ROUND(E501*U501,2)</f>
        <v>3.08</v>
      </c>
      <c r="W501" s="220"/>
      <c r="X501" s="220" t="s">
        <v>314</v>
      </c>
      <c r="Y501" s="220" t="s">
        <v>305</v>
      </c>
      <c r="Z501" s="210"/>
      <c r="AA501" s="210"/>
      <c r="AB501" s="210"/>
      <c r="AC501" s="210"/>
      <c r="AD501" s="210"/>
      <c r="AE501" s="210"/>
      <c r="AF501" s="210"/>
      <c r="AG501" s="210" t="s">
        <v>642</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2" x14ac:dyDescent="0.2">
      <c r="A502" s="217"/>
      <c r="B502" s="218"/>
      <c r="C502" s="265" t="s">
        <v>2694</v>
      </c>
      <c r="D502" s="255"/>
      <c r="E502" s="256">
        <v>21.7</v>
      </c>
      <c r="F502" s="220"/>
      <c r="G502" s="220"/>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356</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ht="22.5" outlineLevel="1" x14ac:dyDescent="0.2">
      <c r="A503" s="232">
        <v>157</v>
      </c>
      <c r="B503" s="233" t="s">
        <v>2860</v>
      </c>
      <c r="C503" s="250" t="s">
        <v>2861</v>
      </c>
      <c r="D503" s="234" t="s">
        <v>450</v>
      </c>
      <c r="E503" s="235">
        <v>18.600000000000001</v>
      </c>
      <c r="F503" s="236"/>
      <c r="G503" s="237">
        <f>ROUND(E503*F503,2)</f>
        <v>0</v>
      </c>
      <c r="H503" s="236"/>
      <c r="I503" s="237">
        <f>ROUND(E503*H503,2)</f>
        <v>0</v>
      </c>
      <c r="J503" s="236"/>
      <c r="K503" s="237">
        <f>ROUND(E503*J503,2)</f>
        <v>0</v>
      </c>
      <c r="L503" s="237">
        <v>21</v>
      </c>
      <c r="M503" s="237">
        <f>G503*(1+L503/100)</f>
        <v>0</v>
      </c>
      <c r="N503" s="235">
        <v>9.0000000000000006E-5</v>
      </c>
      <c r="O503" s="235">
        <f>ROUND(E503*N503,2)</f>
        <v>0</v>
      </c>
      <c r="P503" s="235">
        <v>0</v>
      </c>
      <c r="Q503" s="235">
        <f>ROUND(E503*P503,2)</f>
        <v>0</v>
      </c>
      <c r="R503" s="237" t="s">
        <v>2232</v>
      </c>
      <c r="S503" s="237" t="s">
        <v>302</v>
      </c>
      <c r="T503" s="238" t="s">
        <v>354</v>
      </c>
      <c r="U503" s="220">
        <v>0.157</v>
      </c>
      <c r="V503" s="220">
        <f>ROUND(E503*U503,2)</f>
        <v>2.92</v>
      </c>
      <c r="W503" s="220"/>
      <c r="X503" s="220" t="s">
        <v>314</v>
      </c>
      <c r="Y503" s="220" t="s">
        <v>305</v>
      </c>
      <c r="Z503" s="210"/>
      <c r="AA503" s="210"/>
      <c r="AB503" s="210"/>
      <c r="AC503" s="210"/>
      <c r="AD503" s="210"/>
      <c r="AE503" s="210"/>
      <c r="AF503" s="210"/>
      <c r="AG503" s="210" t="s">
        <v>642</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2" x14ac:dyDescent="0.2">
      <c r="A504" s="217"/>
      <c r="B504" s="218"/>
      <c r="C504" s="265" t="s">
        <v>2824</v>
      </c>
      <c r="D504" s="255"/>
      <c r="E504" s="256">
        <v>18.600000000000001</v>
      </c>
      <c r="F504" s="220"/>
      <c r="G504" s="220"/>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356</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ht="22.5" outlineLevel="1" x14ac:dyDescent="0.2">
      <c r="A505" s="232">
        <v>158</v>
      </c>
      <c r="B505" s="233" t="s">
        <v>2862</v>
      </c>
      <c r="C505" s="250" t="s">
        <v>2863</v>
      </c>
      <c r="D505" s="234" t="s">
        <v>450</v>
      </c>
      <c r="E505" s="235">
        <v>35.700000000000003</v>
      </c>
      <c r="F505" s="236"/>
      <c r="G505" s="237">
        <f>ROUND(E505*F505,2)</f>
        <v>0</v>
      </c>
      <c r="H505" s="236"/>
      <c r="I505" s="237">
        <f>ROUND(E505*H505,2)</f>
        <v>0</v>
      </c>
      <c r="J505" s="236"/>
      <c r="K505" s="237">
        <f>ROUND(E505*J505,2)</f>
        <v>0</v>
      </c>
      <c r="L505" s="237">
        <v>21</v>
      </c>
      <c r="M505" s="237">
        <f>G505*(1+L505/100)</f>
        <v>0</v>
      </c>
      <c r="N505" s="235">
        <v>1.2E-4</v>
      </c>
      <c r="O505" s="235">
        <f>ROUND(E505*N505,2)</f>
        <v>0</v>
      </c>
      <c r="P505" s="235">
        <v>0</v>
      </c>
      <c r="Q505" s="235">
        <f>ROUND(E505*P505,2)</f>
        <v>0</v>
      </c>
      <c r="R505" s="237" t="s">
        <v>2232</v>
      </c>
      <c r="S505" s="237" t="s">
        <v>302</v>
      </c>
      <c r="T505" s="238" t="s">
        <v>354</v>
      </c>
      <c r="U505" s="220">
        <v>0.17</v>
      </c>
      <c r="V505" s="220">
        <f>ROUND(E505*U505,2)</f>
        <v>6.07</v>
      </c>
      <c r="W505" s="220"/>
      <c r="X505" s="220" t="s">
        <v>314</v>
      </c>
      <c r="Y505" s="220" t="s">
        <v>305</v>
      </c>
      <c r="Z505" s="210"/>
      <c r="AA505" s="210"/>
      <c r="AB505" s="210"/>
      <c r="AC505" s="210"/>
      <c r="AD505" s="210"/>
      <c r="AE505" s="210"/>
      <c r="AF505" s="210"/>
      <c r="AG505" s="210" t="s">
        <v>642</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2" x14ac:dyDescent="0.2">
      <c r="A506" s="217"/>
      <c r="B506" s="218"/>
      <c r="C506" s="265" t="s">
        <v>2807</v>
      </c>
      <c r="D506" s="255"/>
      <c r="E506" s="256">
        <v>35.700000000000003</v>
      </c>
      <c r="F506" s="220"/>
      <c r="G506" s="220"/>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356</v>
      </c>
      <c r="AH506" s="210">
        <v>0</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ht="22.5" outlineLevel="1" x14ac:dyDescent="0.2">
      <c r="A507" s="232">
        <v>159</v>
      </c>
      <c r="B507" s="233" t="s">
        <v>2864</v>
      </c>
      <c r="C507" s="250" t="s">
        <v>2865</v>
      </c>
      <c r="D507" s="234" t="s">
        <v>450</v>
      </c>
      <c r="E507" s="235">
        <v>5.7</v>
      </c>
      <c r="F507" s="236"/>
      <c r="G507" s="237">
        <f>ROUND(E507*F507,2)</f>
        <v>0</v>
      </c>
      <c r="H507" s="236"/>
      <c r="I507" s="237">
        <f>ROUND(E507*H507,2)</f>
        <v>0</v>
      </c>
      <c r="J507" s="236"/>
      <c r="K507" s="237">
        <f>ROUND(E507*J507,2)</f>
        <v>0</v>
      </c>
      <c r="L507" s="237">
        <v>21</v>
      </c>
      <c r="M507" s="237">
        <f>G507*(1+L507/100)</f>
        <v>0</v>
      </c>
      <c r="N507" s="235">
        <v>1.2E-4</v>
      </c>
      <c r="O507" s="235">
        <f>ROUND(E507*N507,2)</f>
        <v>0</v>
      </c>
      <c r="P507" s="235">
        <v>0</v>
      </c>
      <c r="Q507" s="235">
        <f>ROUND(E507*P507,2)</f>
        <v>0</v>
      </c>
      <c r="R507" s="237" t="s">
        <v>2232</v>
      </c>
      <c r="S507" s="237" t="s">
        <v>302</v>
      </c>
      <c r="T507" s="238" t="s">
        <v>354</v>
      </c>
      <c r="U507" s="220">
        <v>0.17</v>
      </c>
      <c r="V507" s="220">
        <f>ROUND(E507*U507,2)</f>
        <v>0.97</v>
      </c>
      <c r="W507" s="220"/>
      <c r="X507" s="220" t="s">
        <v>314</v>
      </c>
      <c r="Y507" s="220" t="s">
        <v>305</v>
      </c>
      <c r="Z507" s="210"/>
      <c r="AA507" s="210"/>
      <c r="AB507" s="210"/>
      <c r="AC507" s="210"/>
      <c r="AD507" s="210"/>
      <c r="AE507" s="210"/>
      <c r="AF507" s="210"/>
      <c r="AG507" s="210" t="s">
        <v>642</v>
      </c>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2" x14ac:dyDescent="0.2">
      <c r="A508" s="217"/>
      <c r="B508" s="218"/>
      <c r="C508" s="265" t="s">
        <v>2827</v>
      </c>
      <c r="D508" s="255"/>
      <c r="E508" s="256">
        <v>5.7</v>
      </c>
      <c r="F508" s="220"/>
      <c r="G508" s="220"/>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356</v>
      </c>
      <c r="AH508" s="210">
        <v>0</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ht="22.5" outlineLevel="1" x14ac:dyDescent="0.2">
      <c r="A509" s="232">
        <v>160</v>
      </c>
      <c r="B509" s="233" t="s">
        <v>2866</v>
      </c>
      <c r="C509" s="250" t="s">
        <v>2867</v>
      </c>
      <c r="D509" s="234" t="s">
        <v>450</v>
      </c>
      <c r="E509" s="235">
        <v>36.1</v>
      </c>
      <c r="F509" s="236"/>
      <c r="G509" s="237">
        <f>ROUND(E509*F509,2)</f>
        <v>0</v>
      </c>
      <c r="H509" s="236"/>
      <c r="I509" s="237">
        <f>ROUND(E509*H509,2)</f>
        <v>0</v>
      </c>
      <c r="J509" s="236"/>
      <c r="K509" s="237">
        <f>ROUND(E509*J509,2)</f>
        <v>0</v>
      </c>
      <c r="L509" s="237">
        <v>21</v>
      </c>
      <c r="M509" s="237">
        <f>G509*(1+L509/100)</f>
        <v>0</v>
      </c>
      <c r="N509" s="235">
        <v>1.9000000000000001E-4</v>
      </c>
      <c r="O509" s="235">
        <f>ROUND(E509*N509,2)</f>
        <v>0.01</v>
      </c>
      <c r="P509" s="235">
        <v>0</v>
      </c>
      <c r="Q509" s="235">
        <f>ROUND(E509*P509,2)</f>
        <v>0</v>
      </c>
      <c r="R509" s="237" t="s">
        <v>2232</v>
      </c>
      <c r="S509" s="237" t="s">
        <v>302</v>
      </c>
      <c r="T509" s="238" t="s">
        <v>354</v>
      </c>
      <c r="U509" s="220">
        <v>0.215</v>
      </c>
      <c r="V509" s="220">
        <f>ROUND(E509*U509,2)</f>
        <v>7.76</v>
      </c>
      <c r="W509" s="220"/>
      <c r="X509" s="220" t="s">
        <v>314</v>
      </c>
      <c r="Y509" s="220" t="s">
        <v>305</v>
      </c>
      <c r="Z509" s="210"/>
      <c r="AA509" s="210"/>
      <c r="AB509" s="210"/>
      <c r="AC509" s="210"/>
      <c r="AD509" s="210"/>
      <c r="AE509" s="210"/>
      <c r="AF509" s="210"/>
      <c r="AG509" s="210" t="s">
        <v>642</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2" x14ac:dyDescent="0.2">
      <c r="A510" s="217"/>
      <c r="B510" s="218"/>
      <c r="C510" s="265" t="s">
        <v>2830</v>
      </c>
      <c r="D510" s="255"/>
      <c r="E510" s="256">
        <v>36.1</v>
      </c>
      <c r="F510" s="220"/>
      <c r="G510" s="220"/>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356</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ht="22.5" outlineLevel="1" x14ac:dyDescent="0.2">
      <c r="A511" s="232">
        <v>161</v>
      </c>
      <c r="B511" s="233" t="s">
        <v>2868</v>
      </c>
      <c r="C511" s="250" t="s">
        <v>2869</v>
      </c>
      <c r="D511" s="234" t="s">
        <v>450</v>
      </c>
      <c r="E511" s="235">
        <v>12.9</v>
      </c>
      <c r="F511" s="236"/>
      <c r="G511" s="237">
        <f>ROUND(E511*F511,2)</f>
        <v>0</v>
      </c>
      <c r="H511" s="236"/>
      <c r="I511" s="237">
        <f>ROUND(E511*H511,2)</f>
        <v>0</v>
      </c>
      <c r="J511" s="236"/>
      <c r="K511" s="237">
        <f>ROUND(E511*J511,2)</f>
        <v>0</v>
      </c>
      <c r="L511" s="237">
        <v>21</v>
      </c>
      <c r="M511" s="237">
        <f>G511*(1+L511/100)</f>
        <v>0</v>
      </c>
      <c r="N511" s="235">
        <v>2.5000000000000001E-4</v>
      </c>
      <c r="O511" s="235">
        <f>ROUND(E511*N511,2)</f>
        <v>0</v>
      </c>
      <c r="P511" s="235">
        <v>0</v>
      </c>
      <c r="Q511" s="235">
        <f>ROUND(E511*P511,2)</f>
        <v>0</v>
      </c>
      <c r="R511" s="237" t="s">
        <v>2232</v>
      </c>
      <c r="S511" s="237" t="s">
        <v>302</v>
      </c>
      <c r="T511" s="238" t="s">
        <v>354</v>
      </c>
      <c r="U511" s="220">
        <v>0.22700000000000001</v>
      </c>
      <c r="V511" s="220">
        <f>ROUND(E511*U511,2)</f>
        <v>2.93</v>
      </c>
      <c r="W511" s="220"/>
      <c r="X511" s="220" t="s">
        <v>314</v>
      </c>
      <c r="Y511" s="220" t="s">
        <v>305</v>
      </c>
      <c r="Z511" s="210"/>
      <c r="AA511" s="210"/>
      <c r="AB511" s="210"/>
      <c r="AC511" s="210"/>
      <c r="AD511" s="210"/>
      <c r="AE511" s="210"/>
      <c r="AF511" s="210"/>
      <c r="AG511" s="210" t="s">
        <v>642</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2" x14ac:dyDescent="0.2">
      <c r="A512" s="217"/>
      <c r="B512" s="218"/>
      <c r="C512" s="265" t="s">
        <v>2833</v>
      </c>
      <c r="D512" s="255"/>
      <c r="E512" s="256">
        <v>12.9</v>
      </c>
      <c r="F512" s="220"/>
      <c r="G512" s="220"/>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356</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1" x14ac:dyDescent="0.2">
      <c r="A513" s="232">
        <v>162</v>
      </c>
      <c r="B513" s="233" t="s">
        <v>2870</v>
      </c>
      <c r="C513" s="250" t="s">
        <v>2871</v>
      </c>
      <c r="D513" s="234" t="s">
        <v>450</v>
      </c>
      <c r="E513" s="235">
        <v>218.9</v>
      </c>
      <c r="F513" s="236"/>
      <c r="G513" s="237">
        <f>ROUND(E513*F513,2)</f>
        <v>0</v>
      </c>
      <c r="H513" s="236"/>
      <c r="I513" s="237">
        <f>ROUND(E513*H513,2)</f>
        <v>0</v>
      </c>
      <c r="J513" s="236"/>
      <c r="K513" s="237">
        <f>ROUND(E513*J513,2)</f>
        <v>0</v>
      </c>
      <c r="L513" s="237">
        <v>21</v>
      </c>
      <c r="M513" s="237">
        <f>G513*(1+L513/100)</f>
        <v>0</v>
      </c>
      <c r="N513" s="235">
        <v>0</v>
      </c>
      <c r="O513" s="235">
        <f>ROUND(E513*N513,2)</f>
        <v>0</v>
      </c>
      <c r="P513" s="235">
        <v>0</v>
      </c>
      <c r="Q513" s="235">
        <f>ROUND(E513*P513,2)</f>
        <v>0</v>
      </c>
      <c r="R513" s="237" t="s">
        <v>2232</v>
      </c>
      <c r="S513" s="237" t="s">
        <v>302</v>
      </c>
      <c r="T513" s="238" t="s">
        <v>354</v>
      </c>
      <c r="U513" s="220">
        <v>0.114</v>
      </c>
      <c r="V513" s="220">
        <f>ROUND(E513*U513,2)</f>
        <v>24.95</v>
      </c>
      <c r="W513" s="220"/>
      <c r="X513" s="220" t="s">
        <v>314</v>
      </c>
      <c r="Y513" s="220" t="s">
        <v>305</v>
      </c>
      <c r="Z513" s="210"/>
      <c r="AA513" s="210"/>
      <c r="AB513" s="210"/>
      <c r="AC513" s="210"/>
      <c r="AD513" s="210"/>
      <c r="AE513" s="210"/>
      <c r="AF513" s="210"/>
      <c r="AG513" s="210" t="s">
        <v>642</v>
      </c>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2" x14ac:dyDescent="0.2">
      <c r="A514" s="217"/>
      <c r="B514" s="218"/>
      <c r="C514" s="265" t="s">
        <v>2872</v>
      </c>
      <c r="D514" s="255"/>
      <c r="E514" s="256">
        <v>179.7</v>
      </c>
      <c r="F514" s="220"/>
      <c r="G514" s="220"/>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356</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3" x14ac:dyDescent="0.2">
      <c r="A515" s="217"/>
      <c r="B515" s="218"/>
      <c r="C515" s="265" t="s">
        <v>2873</v>
      </c>
      <c r="D515" s="255"/>
      <c r="E515" s="256">
        <v>39.200000000000003</v>
      </c>
      <c r="F515" s="220"/>
      <c r="G515" s="220"/>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356</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
      <c r="A516" s="232">
        <v>163</v>
      </c>
      <c r="B516" s="233" t="s">
        <v>2874</v>
      </c>
      <c r="C516" s="250" t="s">
        <v>2875</v>
      </c>
      <c r="D516" s="234" t="s">
        <v>450</v>
      </c>
      <c r="E516" s="235">
        <v>19.899999999999999</v>
      </c>
      <c r="F516" s="236"/>
      <c r="G516" s="237">
        <f>ROUND(E516*F516,2)</f>
        <v>0</v>
      </c>
      <c r="H516" s="236"/>
      <c r="I516" s="237">
        <f>ROUND(E516*H516,2)</f>
        <v>0</v>
      </c>
      <c r="J516" s="236"/>
      <c r="K516" s="237">
        <f>ROUND(E516*J516,2)</f>
        <v>0</v>
      </c>
      <c r="L516" s="237">
        <v>21</v>
      </c>
      <c r="M516" s="237">
        <f>G516*(1+L516/100)</f>
        <v>0</v>
      </c>
      <c r="N516" s="235">
        <v>0</v>
      </c>
      <c r="O516" s="235">
        <f>ROUND(E516*N516,2)</f>
        <v>0</v>
      </c>
      <c r="P516" s="235">
        <v>0</v>
      </c>
      <c r="Q516" s="235">
        <f>ROUND(E516*P516,2)</f>
        <v>0</v>
      </c>
      <c r="R516" s="237" t="s">
        <v>2232</v>
      </c>
      <c r="S516" s="237" t="s">
        <v>302</v>
      </c>
      <c r="T516" s="238" t="s">
        <v>354</v>
      </c>
      <c r="U516" s="220">
        <v>0.155</v>
      </c>
      <c r="V516" s="220">
        <f>ROUND(E516*U516,2)</f>
        <v>3.08</v>
      </c>
      <c r="W516" s="220"/>
      <c r="X516" s="220" t="s">
        <v>314</v>
      </c>
      <c r="Y516" s="220" t="s">
        <v>305</v>
      </c>
      <c r="Z516" s="210"/>
      <c r="AA516" s="210"/>
      <c r="AB516" s="210"/>
      <c r="AC516" s="210"/>
      <c r="AD516" s="210"/>
      <c r="AE516" s="210"/>
      <c r="AF516" s="210"/>
      <c r="AG516" s="210" t="s">
        <v>642</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2" x14ac:dyDescent="0.2">
      <c r="A517" s="217"/>
      <c r="B517" s="218"/>
      <c r="C517" s="265" t="s">
        <v>2876</v>
      </c>
      <c r="D517" s="255"/>
      <c r="E517" s="256">
        <v>12.9</v>
      </c>
      <c r="F517" s="220"/>
      <c r="G517" s="220"/>
      <c r="H517" s="220"/>
      <c r="I517" s="220"/>
      <c r="J517" s="220"/>
      <c r="K517" s="220"/>
      <c r="L517" s="220"/>
      <c r="M517" s="220"/>
      <c r="N517" s="219"/>
      <c r="O517" s="219"/>
      <c r="P517" s="219"/>
      <c r="Q517" s="219"/>
      <c r="R517" s="220"/>
      <c r="S517" s="220"/>
      <c r="T517" s="220"/>
      <c r="U517" s="220"/>
      <c r="V517" s="220"/>
      <c r="W517" s="220"/>
      <c r="X517" s="220"/>
      <c r="Y517" s="220"/>
      <c r="Z517" s="210"/>
      <c r="AA517" s="210"/>
      <c r="AB517" s="210"/>
      <c r="AC517" s="210"/>
      <c r="AD517" s="210"/>
      <c r="AE517" s="210"/>
      <c r="AF517" s="210"/>
      <c r="AG517" s="210" t="s">
        <v>356</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3" x14ac:dyDescent="0.2">
      <c r="A518" s="217"/>
      <c r="B518" s="218"/>
      <c r="C518" s="265" t="s">
        <v>2877</v>
      </c>
      <c r="D518" s="255"/>
      <c r="E518" s="256">
        <v>2.4</v>
      </c>
      <c r="F518" s="220"/>
      <c r="G518" s="220"/>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356</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3" x14ac:dyDescent="0.2">
      <c r="A519" s="217"/>
      <c r="B519" s="218"/>
      <c r="C519" s="265" t="s">
        <v>2878</v>
      </c>
      <c r="D519" s="255"/>
      <c r="E519" s="256">
        <v>4.5999999999999996</v>
      </c>
      <c r="F519" s="220"/>
      <c r="G519" s="220"/>
      <c r="H519" s="220"/>
      <c r="I519" s="220"/>
      <c r="J519" s="220"/>
      <c r="K519" s="220"/>
      <c r="L519" s="220"/>
      <c r="M519" s="220"/>
      <c r="N519" s="219"/>
      <c r="O519" s="219"/>
      <c r="P519" s="219"/>
      <c r="Q519" s="219"/>
      <c r="R519" s="220"/>
      <c r="S519" s="220"/>
      <c r="T519" s="220"/>
      <c r="U519" s="220"/>
      <c r="V519" s="220"/>
      <c r="W519" s="220"/>
      <c r="X519" s="220"/>
      <c r="Y519" s="220"/>
      <c r="Z519" s="210"/>
      <c r="AA519" s="210"/>
      <c r="AB519" s="210"/>
      <c r="AC519" s="210"/>
      <c r="AD519" s="210"/>
      <c r="AE519" s="210"/>
      <c r="AF519" s="210"/>
      <c r="AG519" s="210" t="s">
        <v>356</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
      <c r="A520" s="232">
        <v>164</v>
      </c>
      <c r="B520" s="233" t="s">
        <v>2879</v>
      </c>
      <c r="C520" s="250" t="s">
        <v>2880</v>
      </c>
      <c r="D520" s="234" t="s">
        <v>320</v>
      </c>
      <c r="E520" s="235">
        <v>21</v>
      </c>
      <c r="F520" s="236"/>
      <c r="G520" s="237">
        <f>ROUND(E520*F520,2)</f>
        <v>0</v>
      </c>
      <c r="H520" s="236"/>
      <c r="I520" s="237">
        <f>ROUND(E520*H520,2)</f>
        <v>0</v>
      </c>
      <c r="J520" s="236"/>
      <c r="K520" s="237">
        <f>ROUND(E520*J520,2)</f>
        <v>0</v>
      </c>
      <c r="L520" s="237">
        <v>21</v>
      </c>
      <c r="M520" s="237">
        <f>G520*(1+L520/100)</f>
        <v>0</v>
      </c>
      <c r="N520" s="235">
        <v>1E-4</v>
      </c>
      <c r="O520" s="235">
        <f>ROUND(E520*N520,2)</f>
        <v>0</v>
      </c>
      <c r="P520" s="235">
        <v>0</v>
      </c>
      <c r="Q520" s="235">
        <f>ROUND(E520*P520,2)</f>
        <v>0</v>
      </c>
      <c r="R520" s="237" t="s">
        <v>2232</v>
      </c>
      <c r="S520" s="237" t="s">
        <v>302</v>
      </c>
      <c r="T520" s="238" t="s">
        <v>354</v>
      </c>
      <c r="U520" s="220">
        <v>0.16675999999999999</v>
      </c>
      <c r="V520" s="220">
        <f>ROUND(E520*U520,2)</f>
        <v>3.5</v>
      </c>
      <c r="W520" s="220"/>
      <c r="X520" s="220" t="s">
        <v>314</v>
      </c>
      <c r="Y520" s="220" t="s">
        <v>305</v>
      </c>
      <c r="Z520" s="210"/>
      <c r="AA520" s="210"/>
      <c r="AB520" s="210"/>
      <c r="AC520" s="210"/>
      <c r="AD520" s="210"/>
      <c r="AE520" s="210"/>
      <c r="AF520" s="210"/>
      <c r="AG520" s="210" t="s">
        <v>642</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2" x14ac:dyDescent="0.2">
      <c r="A521" s="217"/>
      <c r="B521" s="218"/>
      <c r="C521" s="265" t="s">
        <v>2881</v>
      </c>
      <c r="D521" s="255"/>
      <c r="E521" s="256">
        <v>21</v>
      </c>
      <c r="F521" s="220"/>
      <c r="G521" s="220"/>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356</v>
      </c>
      <c r="AH521" s="210">
        <v>0</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
      <c r="A522" s="232">
        <v>165</v>
      </c>
      <c r="B522" s="233" t="s">
        <v>2882</v>
      </c>
      <c r="C522" s="250" t="s">
        <v>2883</v>
      </c>
      <c r="D522" s="234" t="s">
        <v>320</v>
      </c>
      <c r="E522" s="235">
        <v>7</v>
      </c>
      <c r="F522" s="236"/>
      <c r="G522" s="237">
        <f>ROUND(E522*F522,2)</f>
        <v>0</v>
      </c>
      <c r="H522" s="236"/>
      <c r="I522" s="237">
        <f>ROUND(E522*H522,2)</f>
        <v>0</v>
      </c>
      <c r="J522" s="236"/>
      <c r="K522" s="237">
        <f>ROUND(E522*J522,2)</f>
        <v>0</v>
      </c>
      <c r="L522" s="237">
        <v>21</v>
      </c>
      <c r="M522" s="237">
        <f>G522*(1+L522/100)</f>
        <v>0</v>
      </c>
      <c r="N522" s="235">
        <v>1.2E-4</v>
      </c>
      <c r="O522" s="235">
        <f>ROUND(E522*N522,2)</f>
        <v>0</v>
      </c>
      <c r="P522" s="235">
        <v>0</v>
      </c>
      <c r="Q522" s="235">
        <f>ROUND(E522*P522,2)</f>
        <v>0</v>
      </c>
      <c r="R522" s="237" t="s">
        <v>2232</v>
      </c>
      <c r="S522" s="237" t="s">
        <v>302</v>
      </c>
      <c r="T522" s="238" t="s">
        <v>354</v>
      </c>
      <c r="U522" s="220">
        <v>0.18554999999999999</v>
      </c>
      <c r="V522" s="220">
        <f>ROUND(E522*U522,2)</f>
        <v>1.3</v>
      </c>
      <c r="W522" s="220"/>
      <c r="X522" s="220" t="s">
        <v>314</v>
      </c>
      <c r="Y522" s="220" t="s">
        <v>305</v>
      </c>
      <c r="Z522" s="210"/>
      <c r="AA522" s="210"/>
      <c r="AB522" s="210"/>
      <c r="AC522" s="210"/>
      <c r="AD522" s="210"/>
      <c r="AE522" s="210"/>
      <c r="AF522" s="210"/>
      <c r="AG522" s="210" t="s">
        <v>642</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2" x14ac:dyDescent="0.2">
      <c r="A523" s="217"/>
      <c r="B523" s="218"/>
      <c r="C523" s="265" t="s">
        <v>2501</v>
      </c>
      <c r="D523" s="255"/>
      <c r="E523" s="256">
        <v>7</v>
      </c>
      <c r="F523" s="220"/>
      <c r="G523" s="220"/>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356</v>
      </c>
      <c r="AH523" s="210">
        <v>0</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1" x14ac:dyDescent="0.2">
      <c r="A524" s="232">
        <v>166</v>
      </c>
      <c r="B524" s="233" t="s">
        <v>2884</v>
      </c>
      <c r="C524" s="250" t="s">
        <v>2885</v>
      </c>
      <c r="D524" s="234" t="s">
        <v>320</v>
      </c>
      <c r="E524" s="235">
        <v>6</v>
      </c>
      <c r="F524" s="236"/>
      <c r="G524" s="237">
        <f>ROUND(E524*F524,2)</f>
        <v>0</v>
      </c>
      <c r="H524" s="236"/>
      <c r="I524" s="237">
        <f>ROUND(E524*H524,2)</f>
        <v>0</v>
      </c>
      <c r="J524" s="236"/>
      <c r="K524" s="237">
        <f>ROUND(E524*J524,2)</f>
        <v>0</v>
      </c>
      <c r="L524" s="237">
        <v>21</v>
      </c>
      <c r="M524" s="237">
        <f>G524*(1+L524/100)</f>
        <v>0</v>
      </c>
      <c r="N524" s="235">
        <v>1.2999999999999999E-4</v>
      </c>
      <c r="O524" s="235">
        <f>ROUND(E524*N524,2)</f>
        <v>0</v>
      </c>
      <c r="P524" s="235">
        <v>0</v>
      </c>
      <c r="Q524" s="235">
        <f>ROUND(E524*P524,2)</f>
        <v>0</v>
      </c>
      <c r="R524" s="237" t="s">
        <v>2232</v>
      </c>
      <c r="S524" s="237" t="s">
        <v>302</v>
      </c>
      <c r="T524" s="238" t="s">
        <v>354</v>
      </c>
      <c r="U524" s="220">
        <v>0.20269000000000001</v>
      </c>
      <c r="V524" s="220">
        <f>ROUND(E524*U524,2)</f>
        <v>1.22</v>
      </c>
      <c r="W524" s="220"/>
      <c r="X524" s="220" t="s">
        <v>314</v>
      </c>
      <c r="Y524" s="220" t="s">
        <v>305</v>
      </c>
      <c r="Z524" s="210"/>
      <c r="AA524" s="210"/>
      <c r="AB524" s="210"/>
      <c r="AC524" s="210"/>
      <c r="AD524" s="210"/>
      <c r="AE524" s="210"/>
      <c r="AF524" s="210"/>
      <c r="AG524" s="210" t="s">
        <v>642</v>
      </c>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2" x14ac:dyDescent="0.2">
      <c r="A525" s="217"/>
      <c r="B525" s="218"/>
      <c r="C525" s="265" t="s">
        <v>2553</v>
      </c>
      <c r="D525" s="255"/>
      <c r="E525" s="256">
        <v>6</v>
      </c>
      <c r="F525" s="220"/>
      <c r="G525" s="220"/>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356</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
      <c r="A526" s="232">
        <v>167</v>
      </c>
      <c r="B526" s="233" t="s">
        <v>2886</v>
      </c>
      <c r="C526" s="250" t="s">
        <v>2887</v>
      </c>
      <c r="D526" s="234" t="s">
        <v>320</v>
      </c>
      <c r="E526" s="235">
        <v>3</v>
      </c>
      <c r="F526" s="236"/>
      <c r="G526" s="237">
        <f>ROUND(E526*F526,2)</f>
        <v>0</v>
      </c>
      <c r="H526" s="236"/>
      <c r="I526" s="237">
        <f>ROUND(E526*H526,2)</f>
        <v>0</v>
      </c>
      <c r="J526" s="236"/>
      <c r="K526" s="237">
        <f>ROUND(E526*J526,2)</f>
        <v>0</v>
      </c>
      <c r="L526" s="237">
        <v>21</v>
      </c>
      <c r="M526" s="237">
        <f>G526*(1+L526/100)</f>
        <v>0</v>
      </c>
      <c r="N526" s="235">
        <v>2.3000000000000001E-4</v>
      </c>
      <c r="O526" s="235">
        <f>ROUND(E526*N526,2)</f>
        <v>0</v>
      </c>
      <c r="P526" s="235">
        <v>0</v>
      </c>
      <c r="Q526" s="235">
        <f>ROUND(E526*P526,2)</f>
        <v>0</v>
      </c>
      <c r="R526" s="237" t="s">
        <v>2232</v>
      </c>
      <c r="S526" s="237" t="s">
        <v>302</v>
      </c>
      <c r="T526" s="238" t="s">
        <v>354</v>
      </c>
      <c r="U526" s="220">
        <v>0.24107000000000001</v>
      </c>
      <c r="V526" s="220">
        <f>ROUND(E526*U526,2)</f>
        <v>0.72</v>
      </c>
      <c r="W526" s="220"/>
      <c r="X526" s="220" t="s">
        <v>314</v>
      </c>
      <c r="Y526" s="220" t="s">
        <v>305</v>
      </c>
      <c r="Z526" s="210"/>
      <c r="AA526" s="210"/>
      <c r="AB526" s="210"/>
      <c r="AC526" s="210"/>
      <c r="AD526" s="210"/>
      <c r="AE526" s="210"/>
      <c r="AF526" s="210"/>
      <c r="AG526" s="210" t="s">
        <v>642</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2" x14ac:dyDescent="0.2">
      <c r="A527" s="217"/>
      <c r="B527" s="218"/>
      <c r="C527" s="265" t="s">
        <v>2558</v>
      </c>
      <c r="D527" s="255"/>
      <c r="E527" s="256">
        <v>3</v>
      </c>
      <c r="F527" s="220"/>
      <c r="G527" s="220"/>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356</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1" x14ac:dyDescent="0.2">
      <c r="A528" s="232">
        <v>168</v>
      </c>
      <c r="B528" s="233" t="s">
        <v>2888</v>
      </c>
      <c r="C528" s="250" t="s">
        <v>2889</v>
      </c>
      <c r="D528" s="234" t="s">
        <v>320</v>
      </c>
      <c r="E528" s="235">
        <v>4</v>
      </c>
      <c r="F528" s="236"/>
      <c r="G528" s="237">
        <f>ROUND(E528*F528,2)</f>
        <v>0</v>
      </c>
      <c r="H528" s="236"/>
      <c r="I528" s="237">
        <f>ROUND(E528*H528,2)</f>
        <v>0</v>
      </c>
      <c r="J528" s="236"/>
      <c r="K528" s="237">
        <f>ROUND(E528*J528,2)</f>
        <v>0</v>
      </c>
      <c r="L528" s="237">
        <v>21</v>
      </c>
      <c r="M528" s="237">
        <f>G528*(1+L528/100)</f>
        <v>0</v>
      </c>
      <c r="N528" s="235">
        <v>3.8000000000000002E-4</v>
      </c>
      <c r="O528" s="235">
        <f>ROUND(E528*N528,2)</f>
        <v>0</v>
      </c>
      <c r="P528" s="235">
        <v>0</v>
      </c>
      <c r="Q528" s="235">
        <f>ROUND(E528*P528,2)</f>
        <v>0</v>
      </c>
      <c r="R528" s="237" t="s">
        <v>2232</v>
      </c>
      <c r="S528" s="237" t="s">
        <v>302</v>
      </c>
      <c r="T528" s="238" t="s">
        <v>354</v>
      </c>
      <c r="U528" s="220">
        <v>0.27782000000000001</v>
      </c>
      <c r="V528" s="220">
        <f>ROUND(E528*U528,2)</f>
        <v>1.1100000000000001</v>
      </c>
      <c r="W528" s="220"/>
      <c r="X528" s="220" t="s">
        <v>314</v>
      </c>
      <c r="Y528" s="220" t="s">
        <v>305</v>
      </c>
      <c r="Z528" s="210"/>
      <c r="AA528" s="210"/>
      <c r="AB528" s="210"/>
      <c r="AC528" s="210"/>
      <c r="AD528" s="210"/>
      <c r="AE528" s="210"/>
      <c r="AF528" s="210"/>
      <c r="AG528" s="210" t="s">
        <v>642</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
      <c r="A529" s="217"/>
      <c r="B529" s="218"/>
      <c r="C529" s="265" t="s">
        <v>2563</v>
      </c>
      <c r="D529" s="255"/>
      <c r="E529" s="256">
        <v>4</v>
      </c>
      <c r="F529" s="220"/>
      <c r="G529" s="220"/>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356</v>
      </c>
      <c r="AH529" s="210">
        <v>0</v>
      </c>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1" x14ac:dyDescent="0.2">
      <c r="A530" s="232">
        <v>169</v>
      </c>
      <c r="B530" s="233" t="s">
        <v>2890</v>
      </c>
      <c r="C530" s="250" t="s">
        <v>2891</v>
      </c>
      <c r="D530" s="234" t="s">
        <v>320</v>
      </c>
      <c r="E530" s="235">
        <v>1</v>
      </c>
      <c r="F530" s="236"/>
      <c r="G530" s="237">
        <f>ROUND(E530*F530,2)</f>
        <v>0</v>
      </c>
      <c r="H530" s="236"/>
      <c r="I530" s="237">
        <f>ROUND(E530*H530,2)</f>
        <v>0</v>
      </c>
      <c r="J530" s="236"/>
      <c r="K530" s="237">
        <f>ROUND(E530*J530,2)</f>
        <v>0</v>
      </c>
      <c r="L530" s="237">
        <v>21</v>
      </c>
      <c r="M530" s="237">
        <f>G530*(1+L530/100)</f>
        <v>0</v>
      </c>
      <c r="N530" s="235">
        <v>6.0999999999999997E-4</v>
      </c>
      <c r="O530" s="235">
        <f>ROUND(E530*N530,2)</f>
        <v>0</v>
      </c>
      <c r="P530" s="235">
        <v>0</v>
      </c>
      <c r="Q530" s="235">
        <f>ROUND(E530*P530,2)</f>
        <v>0</v>
      </c>
      <c r="R530" s="237" t="s">
        <v>2232</v>
      </c>
      <c r="S530" s="237" t="s">
        <v>302</v>
      </c>
      <c r="T530" s="238" t="s">
        <v>354</v>
      </c>
      <c r="U530" s="220">
        <v>0.35375000000000001</v>
      </c>
      <c r="V530" s="220">
        <f>ROUND(E530*U530,2)</f>
        <v>0.35</v>
      </c>
      <c r="W530" s="220"/>
      <c r="X530" s="220" t="s">
        <v>314</v>
      </c>
      <c r="Y530" s="220" t="s">
        <v>305</v>
      </c>
      <c r="Z530" s="210"/>
      <c r="AA530" s="210"/>
      <c r="AB530" s="210"/>
      <c r="AC530" s="210"/>
      <c r="AD530" s="210"/>
      <c r="AE530" s="210"/>
      <c r="AF530" s="210"/>
      <c r="AG530" s="210" t="s">
        <v>642</v>
      </c>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2" x14ac:dyDescent="0.2">
      <c r="A531" s="217"/>
      <c r="B531" s="218"/>
      <c r="C531" s="265" t="s">
        <v>2566</v>
      </c>
      <c r="D531" s="255"/>
      <c r="E531" s="256">
        <v>1</v>
      </c>
      <c r="F531" s="220"/>
      <c r="G531" s="220"/>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356</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1" x14ac:dyDescent="0.2">
      <c r="A532" s="232">
        <v>170</v>
      </c>
      <c r="B532" s="233" t="s">
        <v>2892</v>
      </c>
      <c r="C532" s="250" t="s">
        <v>2893</v>
      </c>
      <c r="D532" s="234" t="s">
        <v>320</v>
      </c>
      <c r="E532" s="235">
        <v>2</v>
      </c>
      <c r="F532" s="236"/>
      <c r="G532" s="237">
        <f>ROUND(E532*F532,2)</f>
        <v>0</v>
      </c>
      <c r="H532" s="236"/>
      <c r="I532" s="237">
        <f>ROUND(E532*H532,2)</f>
        <v>0</v>
      </c>
      <c r="J532" s="236"/>
      <c r="K532" s="237">
        <f>ROUND(E532*J532,2)</f>
        <v>0</v>
      </c>
      <c r="L532" s="237">
        <v>21</v>
      </c>
      <c r="M532" s="237">
        <f>G532*(1+L532/100)</f>
        <v>0</v>
      </c>
      <c r="N532" s="235">
        <v>9.6000000000000002E-4</v>
      </c>
      <c r="O532" s="235">
        <f>ROUND(E532*N532,2)</f>
        <v>0</v>
      </c>
      <c r="P532" s="235">
        <v>0</v>
      </c>
      <c r="Q532" s="235">
        <f>ROUND(E532*P532,2)</f>
        <v>0</v>
      </c>
      <c r="R532" s="237" t="s">
        <v>2232</v>
      </c>
      <c r="S532" s="237" t="s">
        <v>302</v>
      </c>
      <c r="T532" s="238" t="s">
        <v>354</v>
      </c>
      <c r="U532" s="220">
        <v>0.41825000000000001</v>
      </c>
      <c r="V532" s="220">
        <f>ROUND(E532*U532,2)</f>
        <v>0.84</v>
      </c>
      <c r="W532" s="220"/>
      <c r="X532" s="220" t="s">
        <v>314</v>
      </c>
      <c r="Y532" s="220" t="s">
        <v>305</v>
      </c>
      <c r="Z532" s="210"/>
      <c r="AA532" s="210"/>
      <c r="AB532" s="210"/>
      <c r="AC532" s="210"/>
      <c r="AD532" s="210"/>
      <c r="AE532" s="210"/>
      <c r="AF532" s="210"/>
      <c r="AG532" s="210" t="s">
        <v>642</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2" x14ac:dyDescent="0.2">
      <c r="A533" s="217"/>
      <c r="B533" s="218"/>
      <c r="C533" s="265" t="s">
        <v>2562</v>
      </c>
      <c r="D533" s="255"/>
      <c r="E533" s="256">
        <v>2</v>
      </c>
      <c r="F533" s="220"/>
      <c r="G533" s="220"/>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356</v>
      </c>
      <c r="AH533" s="210">
        <v>0</v>
      </c>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1" x14ac:dyDescent="0.2">
      <c r="A534" s="232">
        <v>171</v>
      </c>
      <c r="B534" s="233" t="s">
        <v>2894</v>
      </c>
      <c r="C534" s="250" t="s">
        <v>2895</v>
      </c>
      <c r="D534" s="234" t="s">
        <v>320</v>
      </c>
      <c r="E534" s="235">
        <v>2</v>
      </c>
      <c r="F534" s="236"/>
      <c r="G534" s="237">
        <f>ROUND(E534*F534,2)</f>
        <v>0</v>
      </c>
      <c r="H534" s="236"/>
      <c r="I534" s="237">
        <f>ROUND(E534*H534,2)</f>
        <v>0</v>
      </c>
      <c r="J534" s="236"/>
      <c r="K534" s="237">
        <f>ROUND(E534*J534,2)</f>
        <v>0</v>
      </c>
      <c r="L534" s="237">
        <v>21</v>
      </c>
      <c r="M534" s="237">
        <f>G534*(1+L534/100)</f>
        <v>0</v>
      </c>
      <c r="N534" s="235">
        <v>1.6100000000000001E-3</v>
      </c>
      <c r="O534" s="235">
        <f>ROUND(E534*N534,2)</f>
        <v>0</v>
      </c>
      <c r="P534" s="235">
        <v>0</v>
      </c>
      <c r="Q534" s="235">
        <f>ROUND(E534*P534,2)</f>
        <v>0</v>
      </c>
      <c r="R534" s="237" t="s">
        <v>2232</v>
      </c>
      <c r="S534" s="237" t="s">
        <v>302</v>
      </c>
      <c r="T534" s="238" t="s">
        <v>354</v>
      </c>
      <c r="U534" s="220">
        <v>0.53664000000000001</v>
      </c>
      <c r="V534" s="220">
        <f>ROUND(E534*U534,2)</f>
        <v>1.07</v>
      </c>
      <c r="W534" s="220"/>
      <c r="X534" s="220" t="s">
        <v>314</v>
      </c>
      <c r="Y534" s="220" t="s">
        <v>305</v>
      </c>
      <c r="Z534" s="210"/>
      <c r="AA534" s="210"/>
      <c r="AB534" s="210"/>
      <c r="AC534" s="210"/>
      <c r="AD534" s="210"/>
      <c r="AE534" s="210"/>
      <c r="AF534" s="210"/>
      <c r="AG534" s="210" t="s">
        <v>642</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2" x14ac:dyDescent="0.2">
      <c r="A535" s="217"/>
      <c r="B535" s="218"/>
      <c r="C535" s="265" t="s">
        <v>2562</v>
      </c>
      <c r="D535" s="255"/>
      <c r="E535" s="256">
        <v>2</v>
      </c>
      <c r="F535" s="220"/>
      <c r="G535" s="220"/>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356</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ht="22.5" outlineLevel="1" x14ac:dyDescent="0.2">
      <c r="A536" s="232">
        <v>172</v>
      </c>
      <c r="B536" s="233" t="s">
        <v>2896</v>
      </c>
      <c r="C536" s="250" t="s">
        <v>2897</v>
      </c>
      <c r="D536" s="234" t="s">
        <v>320</v>
      </c>
      <c r="E536" s="235">
        <v>1</v>
      </c>
      <c r="F536" s="236"/>
      <c r="G536" s="237">
        <f>ROUND(E536*F536,2)</f>
        <v>0</v>
      </c>
      <c r="H536" s="236"/>
      <c r="I536" s="237">
        <f>ROUND(E536*H536,2)</f>
        <v>0</v>
      </c>
      <c r="J536" s="236"/>
      <c r="K536" s="237">
        <f>ROUND(E536*J536,2)</f>
        <v>0</v>
      </c>
      <c r="L536" s="237">
        <v>21</v>
      </c>
      <c r="M536" s="237">
        <f>G536*(1+L536/100)</f>
        <v>0</v>
      </c>
      <c r="N536" s="235">
        <v>2.4399999999999999E-3</v>
      </c>
      <c r="O536" s="235">
        <f>ROUND(E536*N536,2)</f>
        <v>0</v>
      </c>
      <c r="P536" s="235">
        <v>0</v>
      </c>
      <c r="Q536" s="235">
        <f>ROUND(E536*P536,2)</f>
        <v>0</v>
      </c>
      <c r="R536" s="237" t="s">
        <v>2232</v>
      </c>
      <c r="S536" s="237" t="s">
        <v>302</v>
      </c>
      <c r="T536" s="238" t="s">
        <v>354</v>
      </c>
      <c r="U536" s="220">
        <v>0.53664000000000001</v>
      </c>
      <c r="V536" s="220">
        <f>ROUND(E536*U536,2)</f>
        <v>0.54</v>
      </c>
      <c r="W536" s="220"/>
      <c r="X536" s="220" t="s">
        <v>314</v>
      </c>
      <c r="Y536" s="220" t="s">
        <v>305</v>
      </c>
      <c r="Z536" s="210"/>
      <c r="AA536" s="210"/>
      <c r="AB536" s="210"/>
      <c r="AC536" s="210"/>
      <c r="AD536" s="210"/>
      <c r="AE536" s="210"/>
      <c r="AF536" s="210"/>
      <c r="AG536" s="210" t="s">
        <v>642</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
      <c r="A537" s="217"/>
      <c r="B537" s="218"/>
      <c r="C537" s="265" t="s">
        <v>2566</v>
      </c>
      <c r="D537" s="255"/>
      <c r="E537" s="256">
        <v>1</v>
      </c>
      <c r="F537" s="220"/>
      <c r="G537" s="220"/>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356</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ht="22.5" outlineLevel="1" x14ac:dyDescent="0.2">
      <c r="A538" s="232">
        <v>173</v>
      </c>
      <c r="B538" s="233" t="s">
        <v>2898</v>
      </c>
      <c r="C538" s="250" t="s">
        <v>2899</v>
      </c>
      <c r="D538" s="234" t="s">
        <v>320</v>
      </c>
      <c r="E538" s="235">
        <v>1</v>
      </c>
      <c r="F538" s="236"/>
      <c r="G538" s="237">
        <f>ROUND(E538*F538,2)</f>
        <v>0</v>
      </c>
      <c r="H538" s="236"/>
      <c r="I538" s="237">
        <f>ROUND(E538*H538,2)</f>
        <v>0</v>
      </c>
      <c r="J538" s="236"/>
      <c r="K538" s="237">
        <f>ROUND(E538*J538,2)</f>
        <v>0</v>
      </c>
      <c r="L538" s="237">
        <v>21</v>
      </c>
      <c r="M538" s="237">
        <f>G538*(1+L538/100)</f>
        <v>0</v>
      </c>
      <c r="N538" s="235">
        <v>3.4000000000000002E-4</v>
      </c>
      <c r="O538" s="235">
        <f>ROUND(E538*N538,2)</f>
        <v>0</v>
      </c>
      <c r="P538" s="235">
        <v>0</v>
      </c>
      <c r="Q538" s="235">
        <f>ROUND(E538*P538,2)</f>
        <v>0</v>
      </c>
      <c r="R538" s="237" t="s">
        <v>2232</v>
      </c>
      <c r="S538" s="237" t="s">
        <v>302</v>
      </c>
      <c r="T538" s="238" t="s">
        <v>354</v>
      </c>
      <c r="U538" s="220">
        <v>0.20699999999999999</v>
      </c>
      <c r="V538" s="220">
        <f>ROUND(E538*U538,2)</f>
        <v>0.21</v>
      </c>
      <c r="W538" s="220"/>
      <c r="X538" s="220" t="s">
        <v>314</v>
      </c>
      <c r="Y538" s="220" t="s">
        <v>305</v>
      </c>
      <c r="Z538" s="210"/>
      <c r="AA538" s="210"/>
      <c r="AB538" s="210"/>
      <c r="AC538" s="210"/>
      <c r="AD538" s="210"/>
      <c r="AE538" s="210"/>
      <c r="AF538" s="210"/>
      <c r="AG538" s="210" t="s">
        <v>642</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2" x14ac:dyDescent="0.2">
      <c r="A539" s="217"/>
      <c r="B539" s="218"/>
      <c r="C539" s="265" t="s">
        <v>2566</v>
      </c>
      <c r="D539" s="255"/>
      <c r="E539" s="256">
        <v>1</v>
      </c>
      <c r="F539" s="220"/>
      <c r="G539" s="220"/>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356</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
      <c r="A540" s="232">
        <v>174</v>
      </c>
      <c r="B540" s="233" t="s">
        <v>2900</v>
      </c>
      <c r="C540" s="250" t="s">
        <v>2901</v>
      </c>
      <c r="D540" s="234" t="s">
        <v>320</v>
      </c>
      <c r="E540" s="235">
        <v>6</v>
      </c>
      <c r="F540" s="236"/>
      <c r="G540" s="237">
        <f>ROUND(E540*F540,2)</f>
        <v>0</v>
      </c>
      <c r="H540" s="236"/>
      <c r="I540" s="237">
        <f>ROUND(E540*H540,2)</f>
        <v>0</v>
      </c>
      <c r="J540" s="236"/>
      <c r="K540" s="237">
        <f>ROUND(E540*J540,2)</f>
        <v>0</v>
      </c>
      <c r="L540" s="237">
        <v>21</v>
      </c>
      <c r="M540" s="237">
        <f>G540*(1+L540/100)</f>
        <v>0</v>
      </c>
      <c r="N540" s="235">
        <v>2.9999999999999997E-4</v>
      </c>
      <c r="O540" s="235">
        <f>ROUND(E540*N540,2)</f>
        <v>0</v>
      </c>
      <c r="P540" s="235">
        <v>0</v>
      </c>
      <c r="Q540" s="235">
        <f>ROUND(E540*P540,2)</f>
        <v>0</v>
      </c>
      <c r="R540" s="237" t="s">
        <v>2232</v>
      </c>
      <c r="S540" s="237" t="s">
        <v>302</v>
      </c>
      <c r="T540" s="238" t="s">
        <v>354</v>
      </c>
      <c r="U540" s="220">
        <v>0.16500000000000001</v>
      </c>
      <c r="V540" s="220">
        <f>ROUND(E540*U540,2)</f>
        <v>0.99</v>
      </c>
      <c r="W540" s="220"/>
      <c r="X540" s="220" t="s">
        <v>314</v>
      </c>
      <c r="Y540" s="220" t="s">
        <v>305</v>
      </c>
      <c r="Z540" s="210"/>
      <c r="AA540" s="210"/>
      <c r="AB540" s="210"/>
      <c r="AC540" s="210"/>
      <c r="AD540" s="210"/>
      <c r="AE540" s="210"/>
      <c r="AF540" s="210"/>
      <c r="AG540" s="210" t="s">
        <v>642</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2" x14ac:dyDescent="0.2">
      <c r="A541" s="217"/>
      <c r="B541" s="218"/>
      <c r="C541" s="265" t="s">
        <v>2553</v>
      </c>
      <c r="D541" s="255"/>
      <c r="E541" s="256">
        <v>6</v>
      </c>
      <c r="F541" s="220"/>
      <c r="G541" s="220"/>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356</v>
      </c>
      <c r="AH541" s="210">
        <v>0</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1" x14ac:dyDescent="0.2">
      <c r="A542" s="232">
        <v>175</v>
      </c>
      <c r="B542" s="233" t="s">
        <v>2902</v>
      </c>
      <c r="C542" s="250" t="s">
        <v>2903</v>
      </c>
      <c r="D542" s="234" t="s">
        <v>320</v>
      </c>
      <c r="E542" s="235">
        <v>1</v>
      </c>
      <c r="F542" s="236"/>
      <c r="G542" s="237">
        <f>ROUND(E542*F542,2)</f>
        <v>0</v>
      </c>
      <c r="H542" s="236"/>
      <c r="I542" s="237">
        <f>ROUND(E542*H542,2)</f>
        <v>0</v>
      </c>
      <c r="J542" s="236"/>
      <c r="K542" s="237">
        <f>ROUND(E542*J542,2)</f>
        <v>0</v>
      </c>
      <c r="L542" s="237">
        <v>21</v>
      </c>
      <c r="M542" s="237">
        <f>G542*(1+L542/100)</f>
        <v>0</v>
      </c>
      <c r="N542" s="235">
        <v>4.0000000000000002E-4</v>
      </c>
      <c r="O542" s="235">
        <f>ROUND(E542*N542,2)</f>
        <v>0</v>
      </c>
      <c r="P542" s="235">
        <v>0</v>
      </c>
      <c r="Q542" s="235">
        <f>ROUND(E542*P542,2)</f>
        <v>0</v>
      </c>
      <c r="R542" s="237" t="s">
        <v>2232</v>
      </c>
      <c r="S542" s="237" t="s">
        <v>302</v>
      </c>
      <c r="T542" s="238" t="s">
        <v>354</v>
      </c>
      <c r="U542" s="220">
        <v>0.20699999999999999</v>
      </c>
      <c r="V542" s="220">
        <f>ROUND(E542*U542,2)</f>
        <v>0.21</v>
      </c>
      <c r="W542" s="220"/>
      <c r="X542" s="220" t="s">
        <v>314</v>
      </c>
      <c r="Y542" s="220" t="s">
        <v>305</v>
      </c>
      <c r="Z542" s="210"/>
      <c r="AA542" s="210"/>
      <c r="AB542" s="210"/>
      <c r="AC542" s="210"/>
      <c r="AD542" s="210"/>
      <c r="AE542" s="210"/>
      <c r="AF542" s="210"/>
      <c r="AG542" s="210" t="s">
        <v>642</v>
      </c>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2" x14ac:dyDescent="0.2">
      <c r="A543" s="217"/>
      <c r="B543" s="218"/>
      <c r="C543" s="265" t="s">
        <v>2566</v>
      </c>
      <c r="D543" s="255"/>
      <c r="E543" s="256">
        <v>1</v>
      </c>
      <c r="F543" s="220"/>
      <c r="G543" s="220"/>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356</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ht="22.5" outlineLevel="1" x14ac:dyDescent="0.2">
      <c r="A544" s="232">
        <v>176</v>
      </c>
      <c r="B544" s="233" t="s">
        <v>2904</v>
      </c>
      <c r="C544" s="250" t="s">
        <v>2905</v>
      </c>
      <c r="D544" s="234" t="s">
        <v>320</v>
      </c>
      <c r="E544" s="235">
        <v>6</v>
      </c>
      <c r="F544" s="236"/>
      <c r="G544" s="237">
        <f>ROUND(E544*F544,2)</f>
        <v>0</v>
      </c>
      <c r="H544" s="236"/>
      <c r="I544" s="237">
        <f>ROUND(E544*H544,2)</f>
        <v>0</v>
      </c>
      <c r="J544" s="236"/>
      <c r="K544" s="237">
        <f>ROUND(E544*J544,2)</f>
        <v>0</v>
      </c>
      <c r="L544" s="237">
        <v>21</v>
      </c>
      <c r="M544" s="237">
        <f>G544*(1+L544/100)</f>
        <v>0</v>
      </c>
      <c r="N544" s="235">
        <v>1.8000000000000001E-4</v>
      </c>
      <c r="O544" s="235">
        <f>ROUND(E544*N544,2)</f>
        <v>0</v>
      </c>
      <c r="P544" s="235">
        <v>0</v>
      </c>
      <c r="Q544" s="235">
        <f>ROUND(E544*P544,2)</f>
        <v>0</v>
      </c>
      <c r="R544" s="237" t="s">
        <v>2232</v>
      </c>
      <c r="S544" s="237" t="s">
        <v>302</v>
      </c>
      <c r="T544" s="238" t="s">
        <v>354</v>
      </c>
      <c r="U544" s="220">
        <v>0.16500000000000001</v>
      </c>
      <c r="V544" s="220">
        <f>ROUND(E544*U544,2)</f>
        <v>0.99</v>
      </c>
      <c r="W544" s="220"/>
      <c r="X544" s="220" t="s">
        <v>314</v>
      </c>
      <c r="Y544" s="220" t="s">
        <v>305</v>
      </c>
      <c r="Z544" s="210"/>
      <c r="AA544" s="210"/>
      <c r="AB544" s="210"/>
      <c r="AC544" s="210"/>
      <c r="AD544" s="210"/>
      <c r="AE544" s="210"/>
      <c r="AF544" s="210"/>
      <c r="AG544" s="210" t="s">
        <v>642</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2" x14ac:dyDescent="0.2">
      <c r="A545" s="217"/>
      <c r="B545" s="218"/>
      <c r="C545" s="265" t="s">
        <v>2553</v>
      </c>
      <c r="D545" s="255"/>
      <c r="E545" s="256">
        <v>6</v>
      </c>
      <c r="F545" s="220"/>
      <c r="G545" s="220"/>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356</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ht="22.5" outlineLevel="1" x14ac:dyDescent="0.2">
      <c r="A546" s="232">
        <v>177</v>
      </c>
      <c r="B546" s="233" t="s">
        <v>2906</v>
      </c>
      <c r="C546" s="250" t="s">
        <v>2907</v>
      </c>
      <c r="D546" s="234" t="s">
        <v>320</v>
      </c>
      <c r="E546" s="235">
        <v>1</v>
      </c>
      <c r="F546" s="236"/>
      <c r="G546" s="237">
        <f>ROUND(E546*F546,2)</f>
        <v>0</v>
      </c>
      <c r="H546" s="236"/>
      <c r="I546" s="237">
        <f>ROUND(E546*H546,2)</f>
        <v>0</v>
      </c>
      <c r="J546" s="236"/>
      <c r="K546" s="237">
        <f>ROUND(E546*J546,2)</f>
        <v>0</v>
      </c>
      <c r="L546" s="237">
        <v>21</v>
      </c>
      <c r="M546" s="237">
        <f>G546*(1+L546/100)</f>
        <v>0</v>
      </c>
      <c r="N546" s="235">
        <v>2.5000000000000001E-4</v>
      </c>
      <c r="O546" s="235">
        <f>ROUND(E546*N546,2)</f>
        <v>0</v>
      </c>
      <c r="P546" s="235">
        <v>0</v>
      </c>
      <c r="Q546" s="235">
        <f>ROUND(E546*P546,2)</f>
        <v>0</v>
      </c>
      <c r="R546" s="237" t="s">
        <v>2232</v>
      </c>
      <c r="S546" s="237" t="s">
        <v>302</v>
      </c>
      <c r="T546" s="238" t="s">
        <v>354</v>
      </c>
      <c r="U546" s="220">
        <v>0.20699999999999999</v>
      </c>
      <c r="V546" s="220">
        <f>ROUND(E546*U546,2)</f>
        <v>0.21</v>
      </c>
      <c r="W546" s="220"/>
      <c r="X546" s="220" t="s">
        <v>314</v>
      </c>
      <c r="Y546" s="220" t="s">
        <v>305</v>
      </c>
      <c r="Z546" s="210"/>
      <c r="AA546" s="210"/>
      <c r="AB546" s="210"/>
      <c r="AC546" s="210"/>
      <c r="AD546" s="210"/>
      <c r="AE546" s="210"/>
      <c r="AF546" s="210"/>
      <c r="AG546" s="210" t="s">
        <v>642</v>
      </c>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2" x14ac:dyDescent="0.2">
      <c r="A547" s="217"/>
      <c r="B547" s="218"/>
      <c r="C547" s="265" t="s">
        <v>2566</v>
      </c>
      <c r="D547" s="255"/>
      <c r="E547" s="256">
        <v>1</v>
      </c>
      <c r="F547" s="220"/>
      <c r="G547" s="220"/>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356</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ht="22.5" outlineLevel="1" x14ac:dyDescent="0.2">
      <c r="A548" s="232">
        <v>178</v>
      </c>
      <c r="B548" s="233" t="s">
        <v>2908</v>
      </c>
      <c r="C548" s="250" t="s">
        <v>2909</v>
      </c>
      <c r="D548" s="234" t="s">
        <v>320</v>
      </c>
      <c r="E548" s="235">
        <v>1</v>
      </c>
      <c r="F548" s="236"/>
      <c r="G548" s="237">
        <f>ROUND(E548*F548,2)</f>
        <v>0</v>
      </c>
      <c r="H548" s="236"/>
      <c r="I548" s="237">
        <f>ROUND(E548*H548,2)</f>
        <v>0</v>
      </c>
      <c r="J548" s="236"/>
      <c r="K548" s="237">
        <f>ROUND(E548*J548,2)</f>
        <v>0</v>
      </c>
      <c r="L548" s="237">
        <v>21</v>
      </c>
      <c r="M548" s="237">
        <f>G548*(1+L548/100)</f>
        <v>0</v>
      </c>
      <c r="N548" s="235">
        <v>8.0000000000000004E-4</v>
      </c>
      <c r="O548" s="235">
        <f>ROUND(E548*N548,2)</f>
        <v>0</v>
      </c>
      <c r="P548" s="235">
        <v>0</v>
      </c>
      <c r="Q548" s="235">
        <f>ROUND(E548*P548,2)</f>
        <v>0</v>
      </c>
      <c r="R548" s="237" t="s">
        <v>2232</v>
      </c>
      <c r="S548" s="237" t="s">
        <v>302</v>
      </c>
      <c r="T548" s="238" t="s">
        <v>354</v>
      </c>
      <c r="U548" s="220">
        <v>0.35099999999999998</v>
      </c>
      <c r="V548" s="220">
        <f>ROUND(E548*U548,2)</f>
        <v>0.35</v>
      </c>
      <c r="W548" s="220"/>
      <c r="X548" s="220" t="s">
        <v>314</v>
      </c>
      <c r="Y548" s="220" t="s">
        <v>305</v>
      </c>
      <c r="Z548" s="210"/>
      <c r="AA548" s="210"/>
      <c r="AB548" s="210"/>
      <c r="AC548" s="210"/>
      <c r="AD548" s="210"/>
      <c r="AE548" s="210"/>
      <c r="AF548" s="210"/>
      <c r="AG548" s="210" t="s">
        <v>642</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2" x14ac:dyDescent="0.2">
      <c r="A549" s="217"/>
      <c r="B549" s="218"/>
      <c r="C549" s="265" t="s">
        <v>2566</v>
      </c>
      <c r="D549" s="255"/>
      <c r="E549" s="256">
        <v>1</v>
      </c>
      <c r="F549" s="220"/>
      <c r="G549" s="220"/>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356</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ht="22.5" outlineLevel="1" x14ac:dyDescent="0.2">
      <c r="A550" s="232">
        <v>179</v>
      </c>
      <c r="B550" s="233" t="s">
        <v>2910</v>
      </c>
      <c r="C550" s="250" t="s">
        <v>2911</v>
      </c>
      <c r="D550" s="234" t="s">
        <v>320</v>
      </c>
      <c r="E550" s="235">
        <v>1</v>
      </c>
      <c r="F550" s="236"/>
      <c r="G550" s="237">
        <f>ROUND(E550*F550,2)</f>
        <v>0</v>
      </c>
      <c r="H550" s="236"/>
      <c r="I550" s="237">
        <f>ROUND(E550*H550,2)</f>
        <v>0</v>
      </c>
      <c r="J550" s="236"/>
      <c r="K550" s="237">
        <f>ROUND(E550*J550,2)</f>
        <v>0</v>
      </c>
      <c r="L550" s="237">
        <v>21</v>
      </c>
      <c r="M550" s="237">
        <f>G550*(1+L550/100)</f>
        <v>0</v>
      </c>
      <c r="N550" s="235">
        <v>3.2000000000000003E-4</v>
      </c>
      <c r="O550" s="235">
        <f>ROUND(E550*N550,2)</f>
        <v>0</v>
      </c>
      <c r="P550" s="235">
        <v>0</v>
      </c>
      <c r="Q550" s="235">
        <f>ROUND(E550*P550,2)</f>
        <v>0</v>
      </c>
      <c r="R550" s="237" t="s">
        <v>2232</v>
      </c>
      <c r="S550" s="237" t="s">
        <v>302</v>
      </c>
      <c r="T550" s="238" t="s">
        <v>354</v>
      </c>
      <c r="U550" s="220">
        <v>0.53800000000000003</v>
      </c>
      <c r="V550" s="220">
        <f>ROUND(E550*U550,2)</f>
        <v>0.54</v>
      </c>
      <c r="W550" s="220"/>
      <c r="X550" s="220" t="s">
        <v>314</v>
      </c>
      <c r="Y550" s="220" t="s">
        <v>305</v>
      </c>
      <c r="Z550" s="210"/>
      <c r="AA550" s="210"/>
      <c r="AB550" s="210"/>
      <c r="AC550" s="210"/>
      <c r="AD550" s="210"/>
      <c r="AE550" s="210"/>
      <c r="AF550" s="210"/>
      <c r="AG550" s="210" t="s">
        <v>642</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
      <c r="A551" s="217"/>
      <c r="B551" s="218"/>
      <c r="C551" s="265" t="s">
        <v>2566</v>
      </c>
      <c r="D551" s="255"/>
      <c r="E551" s="256">
        <v>1</v>
      </c>
      <c r="F551" s="220"/>
      <c r="G551" s="220"/>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356</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ht="22.5" outlineLevel="1" x14ac:dyDescent="0.2">
      <c r="A552" s="232">
        <v>180</v>
      </c>
      <c r="B552" s="233" t="s">
        <v>2912</v>
      </c>
      <c r="C552" s="250" t="s">
        <v>2913</v>
      </c>
      <c r="D552" s="234" t="s">
        <v>320</v>
      </c>
      <c r="E552" s="235">
        <v>1</v>
      </c>
      <c r="F552" s="236"/>
      <c r="G552" s="237">
        <f>ROUND(E552*F552,2)</f>
        <v>0</v>
      </c>
      <c r="H552" s="236"/>
      <c r="I552" s="237">
        <f>ROUND(E552*H552,2)</f>
        <v>0</v>
      </c>
      <c r="J552" s="236"/>
      <c r="K552" s="237">
        <f>ROUND(E552*J552,2)</f>
        <v>0</v>
      </c>
      <c r="L552" s="237">
        <v>21</v>
      </c>
      <c r="M552" s="237">
        <f>G552*(1+L552/100)</f>
        <v>0</v>
      </c>
      <c r="N552" s="235">
        <v>4.6999999999999999E-4</v>
      </c>
      <c r="O552" s="235">
        <f>ROUND(E552*N552,2)</f>
        <v>0</v>
      </c>
      <c r="P552" s="235">
        <v>0</v>
      </c>
      <c r="Q552" s="235">
        <f>ROUND(E552*P552,2)</f>
        <v>0</v>
      </c>
      <c r="R552" s="237" t="s">
        <v>2232</v>
      </c>
      <c r="S552" s="237" t="s">
        <v>302</v>
      </c>
      <c r="T552" s="238" t="s">
        <v>354</v>
      </c>
      <c r="U552" s="220">
        <v>0.64100000000000001</v>
      </c>
      <c r="V552" s="220">
        <f>ROUND(E552*U552,2)</f>
        <v>0.64</v>
      </c>
      <c r="W552" s="220"/>
      <c r="X552" s="220" t="s">
        <v>314</v>
      </c>
      <c r="Y552" s="220" t="s">
        <v>305</v>
      </c>
      <c r="Z552" s="210"/>
      <c r="AA552" s="210"/>
      <c r="AB552" s="210"/>
      <c r="AC552" s="210"/>
      <c r="AD552" s="210"/>
      <c r="AE552" s="210"/>
      <c r="AF552" s="210"/>
      <c r="AG552" s="210" t="s">
        <v>642</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2" x14ac:dyDescent="0.2">
      <c r="A553" s="217"/>
      <c r="B553" s="218"/>
      <c r="C553" s="265" t="s">
        <v>2566</v>
      </c>
      <c r="D553" s="255"/>
      <c r="E553" s="256">
        <v>1</v>
      </c>
      <c r="F553" s="220"/>
      <c r="G553" s="220"/>
      <c r="H553" s="220"/>
      <c r="I553" s="220"/>
      <c r="J553" s="220"/>
      <c r="K553" s="220"/>
      <c r="L553" s="220"/>
      <c r="M553" s="220"/>
      <c r="N553" s="219"/>
      <c r="O553" s="219"/>
      <c r="P553" s="219"/>
      <c r="Q553" s="219"/>
      <c r="R553" s="220"/>
      <c r="S553" s="220"/>
      <c r="T553" s="220"/>
      <c r="U553" s="220"/>
      <c r="V553" s="220"/>
      <c r="W553" s="220"/>
      <c r="X553" s="220"/>
      <c r="Y553" s="220"/>
      <c r="Z553" s="210"/>
      <c r="AA553" s="210"/>
      <c r="AB553" s="210"/>
      <c r="AC553" s="210"/>
      <c r="AD553" s="210"/>
      <c r="AE553" s="210"/>
      <c r="AF553" s="210"/>
      <c r="AG553" s="210" t="s">
        <v>356</v>
      </c>
      <c r="AH553" s="210">
        <v>0</v>
      </c>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32">
        <v>181</v>
      </c>
      <c r="B554" s="233" t="s">
        <v>2914</v>
      </c>
      <c r="C554" s="250" t="s">
        <v>2915</v>
      </c>
      <c r="D554" s="234" t="s">
        <v>320</v>
      </c>
      <c r="E554" s="235">
        <v>1</v>
      </c>
      <c r="F554" s="236"/>
      <c r="G554" s="237">
        <f>ROUND(E554*F554,2)</f>
        <v>0</v>
      </c>
      <c r="H554" s="236"/>
      <c r="I554" s="237">
        <f>ROUND(E554*H554,2)</f>
        <v>0</v>
      </c>
      <c r="J554" s="236"/>
      <c r="K554" s="237">
        <f>ROUND(E554*J554,2)</f>
        <v>0</v>
      </c>
      <c r="L554" s="237">
        <v>21</v>
      </c>
      <c r="M554" s="237">
        <f>G554*(1+L554/100)</f>
        <v>0</v>
      </c>
      <c r="N554" s="235">
        <v>0</v>
      </c>
      <c r="O554" s="235">
        <f>ROUND(E554*N554,2)</f>
        <v>0</v>
      </c>
      <c r="P554" s="235">
        <v>0</v>
      </c>
      <c r="Q554" s="235">
        <f>ROUND(E554*P554,2)</f>
        <v>0</v>
      </c>
      <c r="R554" s="237" t="s">
        <v>2232</v>
      </c>
      <c r="S554" s="237" t="s">
        <v>302</v>
      </c>
      <c r="T554" s="238" t="s">
        <v>354</v>
      </c>
      <c r="U554" s="220">
        <v>0.64100000000000001</v>
      </c>
      <c r="V554" s="220">
        <f>ROUND(E554*U554,2)</f>
        <v>0.64</v>
      </c>
      <c r="W554" s="220"/>
      <c r="X554" s="220" t="s">
        <v>314</v>
      </c>
      <c r="Y554" s="220" t="s">
        <v>305</v>
      </c>
      <c r="Z554" s="210"/>
      <c r="AA554" s="210"/>
      <c r="AB554" s="210"/>
      <c r="AC554" s="210"/>
      <c r="AD554" s="210"/>
      <c r="AE554" s="210"/>
      <c r="AF554" s="210"/>
      <c r="AG554" s="210" t="s">
        <v>642</v>
      </c>
      <c r="AH554" s="210"/>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2" x14ac:dyDescent="0.2">
      <c r="A555" s="217"/>
      <c r="B555" s="218"/>
      <c r="C555" s="265" t="s">
        <v>2566</v>
      </c>
      <c r="D555" s="255"/>
      <c r="E555" s="256">
        <v>1</v>
      </c>
      <c r="F555" s="220"/>
      <c r="G555" s="220"/>
      <c r="H555" s="220"/>
      <c r="I555" s="220"/>
      <c r="J555" s="220"/>
      <c r="K555" s="220"/>
      <c r="L555" s="220"/>
      <c r="M555" s="220"/>
      <c r="N555" s="219"/>
      <c r="O555" s="219"/>
      <c r="P555" s="219"/>
      <c r="Q555" s="219"/>
      <c r="R555" s="220"/>
      <c r="S555" s="220"/>
      <c r="T555" s="220"/>
      <c r="U555" s="220"/>
      <c r="V555" s="220"/>
      <c r="W555" s="220"/>
      <c r="X555" s="220"/>
      <c r="Y555" s="220"/>
      <c r="Z555" s="210"/>
      <c r="AA555" s="210"/>
      <c r="AB555" s="210"/>
      <c r="AC555" s="210"/>
      <c r="AD555" s="210"/>
      <c r="AE555" s="210"/>
      <c r="AF555" s="210"/>
      <c r="AG555" s="210" t="s">
        <v>356</v>
      </c>
      <c r="AH555" s="210">
        <v>0</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ht="22.5" outlineLevel="1" x14ac:dyDescent="0.2">
      <c r="A556" s="232">
        <v>182</v>
      </c>
      <c r="B556" s="233" t="s">
        <v>2916</v>
      </c>
      <c r="C556" s="250" t="s">
        <v>2917</v>
      </c>
      <c r="D556" s="234" t="s">
        <v>320</v>
      </c>
      <c r="E556" s="235">
        <v>3</v>
      </c>
      <c r="F556" s="236"/>
      <c r="G556" s="237">
        <f>ROUND(E556*F556,2)</f>
        <v>0</v>
      </c>
      <c r="H556" s="236"/>
      <c r="I556" s="237">
        <f>ROUND(E556*H556,2)</f>
        <v>0</v>
      </c>
      <c r="J556" s="236"/>
      <c r="K556" s="237">
        <f>ROUND(E556*J556,2)</f>
        <v>0</v>
      </c>
      <c r="L556" s="237">
        <v>21</v>
      </c>
      <c r="M556" s="237">
        <f>G556*(1+L556/100)</f>
        <v>0</v>
      </c>
      <c r="N556" s="235">
        <v>0.03</v>
      </c>
      <c r="O556" s="235">
        <f>ROUND(E556*N556,2)</f>
        <v>0.09</v>
      </c>
      <c r="P556" s="235">
        <v>0</v>
      </c>
      <c r="Q556" s="235">
        <f>ROUND(E556*P556,2)</f>
        <v>0</v>
      </c>
      <c r="R556" s="237" t="s">
        <v>2232</v>
      </c>
      <c r="S556" s="237" t="s">
        <v>302</v>
      </c>
      <c r="T556" s="238" t="s">
        <v>354</v>
      </c>
      <c r="U556" s="220">
        <v>1.6439999999999999</v>
      </c>
      <c r="V556" s="220">
        <f>ROUND(E556*U556,2)</f>
        <v>4.93</v>
      </c>
      <c r="W556" s="220"/>
      <c r="X556" s="220" t="s">
        <v>314</v>
      </c>
      <c r="Y556" s="220" t="s">
        <v>305</v>
      </c>
      <c r="Z556" s="210"/>
      <c r="AA556" s="210"/>
      <c r="AB556" s="210"/>
      <c r="AC556" s="210"/>
      <c r="AD556" s="210"/>
      <c r="AE556" s="210"/>
      <c r="AF556" s="210"/>
      <c r="AG556" s="210" t="s">
        <v>642</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2" x14ac:dyDescent="0.2">
      <c r="A557" s="217"/>
      <c r="B557" s="218"/>
      <c r="C557" s="265" t="s">
        <v>2558</v>
      </c>
      <c r="D557" s="255"/>
      <c r="E557" s="256">
        <v>3</v>
      </c>
      <c r="F557" s="220"/>
      <c r="G557" s="220"/>
      <c r="H557" s="220"/>
      <c r="I557" s="220"/>
      <c r="J557" s="220"/>
      <c r="K557" s="220"/>
      <c r="L557" s="220"/>
      <c r="M557" s="220"/>
      <c r="N557" s="219"/>
      <c r="O557" s="219"/>
      <c r="P557" s="219"/>
      <c r="Q557" s="219"/>
      <c r="R557" s="220"/>
      <c r="S557" s="220"/>
      <c r="T557" s="220"/>
      <c r="U557" s="220"/>
      <c r="V557" s="220"/>
      <c r="W557" s="220"/>
      <c r="X557" s="220"/>
      <c r="Y557" s="220"/>
      <c r="Z557" s="210"/>
      <c r="AA557" s="210"/>
      <c r="AB557" s="210"/>
      <c r="AC557" s="210"/>
      <c r="AD557" s="210"/>
      <c r="AE557" s="210"/>
      <c r="AF557" s="210"/>
      <c r="AG557" s="210" t="s">
        <v>356</v>
      </c>
      <c r="AH557" s="210">
        <v>0</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32">
        <v>183</v>
      </c>
      <c r="B558" s="233" t="s">
        <v>2918</v>
      </c>
      <c r="C558" s="250" t="s">
        <v>2919</v>
      </c>
      <c r="D558" s="234" t="s">
        <v>450</v>
      </c>
      <c r="E558" s="235">
        <v>425.4</v>
      </c>
      <c r="F558" s="236"/>
      <c r="G558" s="237">
        <f>ROUND(E558*F558,2)</f>
        <v>0</v>
      </c>
      <c r="H558" s="236"/>
      <c r="I558" s="237">
        <f>ROUND(E558*H558,2)</f>
        <v>0</v>
      </c>
      <c r="J558" s="236"/>
      <c r="K558" s="237">
        <f>ROUND(E558*J558,2)</f>
        <v>0</v>
      </c>
      <c r="L558" s="237">
        <v>21</v>
      </c>
      <c r="M558" s="237">
        <f>G558*(1+L558/100)</f>
        <v>0</v>
      </c>
      <c r="N558" s="235">
        <v>0</v>
      </c>
      <c r="O558" s="235">
        <f>ROUND(E558*N558,2)</f>
        <v>0</v>
      </c>
      <c r="P558" s="235">
        <v>0</v>
      </c>
      <c r="Q558" s="235">
        <f>ROUND(E558*P558,2)</f>
        <v>0</v>
      </c>
      <c r="R558" s="237" t="s">
        <v>2232</v>
      </c>
      <c r="S558" s="237" t="s">
        <v>302</v>
      </c>
      <c r="T558" s="238" t="s">
        <v>354</v>
      </c>
      <c r="U558" s="220">
        <v>2.9000000000000001E-2</v>
      </c>
      <c r="V558" s="220">
        <f>ROUND(E558*U558,2)</f>
        <v>12.34</v>
      </c>
      <c r="W558" s="220"/>
      <c r="X558" s="220" t="s">
        <v>314</v>
      </c>
      <c r="Y558" s="220" t="s">
        <v>305</v>
      </c>
      <c r="Z558" s="210"/>
      <c r="AA558" s="210"/>
      <c r="AB558" s="210"/>
      <c r="AC558" s="210"/>
      <c r="AD558" s="210"/>
      <c r="AE558" s="210"/>
      <c r="AF558" s="210"/>
      <c r="AG558" s="210" t="s">
        <v>642</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2" x14ac:dyDescent="0.2">
      <c r="A559" s="217"/>
      <c r="B559" s="218"/>
      <c r="C559" s="265" t="s">
        <v>2920</v>
      </c>
      <c r="D559" s="255"/>
      <c r="E559" s="256">
        <v>425.4</v>
      </c>
      <c r="F559" s="220"/>
      <c r="G559" s="220"/>
      <c r="H559" s="220"/>
      <c r="I559" s="220"/>
      <c r="J559" s="220"/>
      <c r="K559" s="220"/>
      <c r="L559" s="220"/>
      <c r="M559" s="220"/>
      <c r="N559" s="219"/>
      <c r="O559" s="219"/>
      <c r="P559" s="219"/>
      <c r="Q559" s="219"/>
      <c r="R559" s="220"/>
      <c r="S559" s="220"/>
      <c r="T559" s="220"/>
      <c r="U559" s="220"/>
      <c r="V559" s="220"/>
      <c r="W559" s="220"/>
      <c r="X559" s="220"/>
      <c r="Y559" s="220"/>
      <c r="Z559" s="210"/>
      <c r="AA559" s="210"/>
      <c r="AB559" s="210"/>
      <c r="AC559" s="210"/>
      <c r="AD559" s="210"/>
      <c r="AE559" s="210"/>
      <c r="AF559" s="210"/>
      <c r="AG559" s="210" t="s">
        <v>356</v>
      </c>
      <c r="AH559" s="210">
        <v>0</v>
      </c>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32">
        <v>184</v>
      </c>
      <c r="B560" s="233" t="s">
        <v>2921</v>
      </c>
      <c r="C560" s="250" t="s">
        <v>2922</v>
      </c>
      <c r="D560" s="234" t="s">
        <v>450</v>
      </c>
      <c r="E560" s="235">
        <v>28.3</v>
      </c>
      <c r="F560" s="236"/>
      <c r="G560" s="237">
        <f>ROUND(E560*F560,2)</f>
        <v>0</v>
      </c>
      <c r="H560" s="236"/>
      <c r="I560" s="237">
        <f>ROUND(E560*H560,2)</f>
        <v>0</v>
      </c>
      <c r="J560" s="236"/>
      <c r="K560" s="237">
        <f>ROUND(E560*J560,2)</f>
        <v>0</v>
      </c>
      <c r="L560" s="237">
        <v>21</v>
      </c>
      <c r="M560" s="237">
        <f>G560*(1+L560/100)</f>
        <v>0</v>
      </c>
      <c r="N560" s="235">
        <v>0</v>
      </c>
      <c r="O560" s="235">
        <f>ROUND(E560*N560,2)</f>
        <v>0</v>
      </c>
      <c r="P560" s="235">
        <v>0</v>
      </c>
      <c r="Q560" s="235">
        <f>ROUND(E560*P560,2)</f>
        <v>0</v>
      </c>
      <c r="R560" s="237" t="s">
        <v>2232</v>
      </c>
      <c r="S560" s="237" t="s">
        <v>302</v>
      </c>
      <c r="T560" s="238" t="s">
        <v>354</v>
      </c>
      <c r="U560" s="220">
        <v>3.1E-2</v>
      </c>
      <c r="V560" s="220">
        <f>ROUND(E560*U560,2)</f>
        <v>0.88</v>
      </c>
      <c r="W560" s="220"/>
      <c r="X560" s="220" t="s">
        <v>314</v>
      </c>
      <c r="Y560" s="220" t="s">
        <v>305</v>
      </c>
      <c r="Z560" s="210"/>
      <c r="AA560" s="210"/>
      <c r="AB560" s="210"/>
      <c r="AC560" s="210"/>
      <c r="AD560" s="210"/>
      <c r="AE560" s="210"/>
      <c r="AF560" s="210"/>
      <c r="AG560" s="210" t="s">
        <v>642</v>
      </c>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2" x14ac:dyDescent="0.2">
      <c r="A561" s="217"/>
      <c r="B561" s="218"/>
      <c r="C561" s="265" t="s">
        <v>2923</v>
      </c>
      <c r="D561" s="255"/>
      <c r="E561" s="256">
        <v>28.3</v>
      </c>
      <c r="F561" s="220"/>
      <c r="G561" s="220"/>
      <c r="H561" s="220"/>
      <c r="I561" s="220"/>
      <c r="J561" s="220"/>
      <c r="K561" s="220"/>
      <c r="L561" s="220"/>
      <c r="M561" s="220"/>
      <c r="N561" s="219"/>
      <c r="O561" s="219"/>
      <c r="P561" s="219"/>
      <c r="Q561" s="219"/>
      <c r="R561" s="220"/>
      <c r="S561" s="220"/>
      <c r="T561" s="220"/>
      <c r="U561" s="220"/>
      <c r="V561" s="220"/>
      <c r="W561" s="220"/>
      <c r="X561" s="220"/>
      <c r="Y561" s="220"/>
      <c r="Z561" s="210"/>
      <c r="AA561" s="210"/>
      <c r="AB561" s="210"/>
      <c r="AC561" s="210"/>
      <c r="AD561" s="210"/>
      <c r="AE561" s="210"/>
      <c r="AF561" s="210"/>
      <c r="AG561" s="210" t="s">
        <v>356</v>
      </c>
      <c r="AH561" s="210">
        <v>0</v>
      </c>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32">
        <v>185</v>
      </c>
      <c r="B562" s="233" t="s">
        <v>2924</v>
      </c>
      <c r="C562" s="250" t="s">
        <v>2925</v>
      </c>
      <c r="D562" s="234" t="s">
        <v>450</v>
      </c>
      <c r="E562" s="235">
        <v>18.600000000000001</v>
      </c>
      <c r="F562" s="236"/>
      <c r="G562" s="237">
        <f>ROUND(E562*F562,2)</f>
        <v>0</v>
      </c>
      <c r="H562" s="236"/>
      <c r="I562" s="237">
        <f>ROUND(E562*H562,2)</f>
        <v>0</v>
      </c>
      <c r="J562" s="236"/>
      <c r="K562" s="237">
        <f>ROUND(E562*J562,2)</f>
        <v>0</v>
      </c>
      <c r="L562" s="237">
        <v>21</v>
      </c>
      <c r="M562" s="237">
        <f>G562*(1+L562/100)</f>
        <v>0</v>
      </c>
      <c r="N562" s="235">
        <v>0</v>
      </c>
      <c r="O562" s="235">
        <f>ROUND(E562*N562,2)</f>
        <v>0</v>
      </c>
      <c r="P562" s="235">
        <v>0</v>
      </c>
      <c r="Q562" s="235">
        <f>ROUND(E562*P562,2)</f>
        <v>0</v>
      </c>
      <c r="R562" s="237" t="s">
        <v>2232</v>
      </c>
      <c r="S562" s="237" t="s">
        <v>302</v>
      </c>
      <c r="T562" s="238" t="s">
        <v>354</v>
      </c>
      <c r="U562" s="220">
        <v>4.2000000000000003E-2</v>
      </c>
      <c r="V562" s="220">
        <f>ROUND(E562*U562,2)</f>
        <v>0.78</v>
      </c>
      <c r="W562" s="220"/>
      <c r="X562" s="220" t="s">
        <v>314</v>
      </c>
      <c r="Y562" s="220" t="s">
        <v>305</v>
      </c>
      <c r="Z562" s="210"/>
      <c r="AA562" s="210"/>
      <c r="AB562" s="210"/>
      <c r="AC562" s="210"/>
      <c r="AD562" s="210"/>
      <c r="AE562" s="210"/>
      <c r="AF562" s="210"/>
      <c r="AG562" s="210" t="s">
        <v>642</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2" x14ac:dyDescent="0.2">
      <c r="A563" s="217"/>
      <c r="B563" s="218"/>
      <c r="C563" s="265" t="s">
        <v>2926</v>
      </c>
      <c r="D563" s="255"/>
      <c r="E563" s="256">
        <v>18.600000000000001</v>
      </c>
      <c r="F563" s="220"/>
      <c r="G563" s="220"/>
      <c r="H563" s="220"/>
      <c r="I563" s="220"/>
      <c r="J563" s="220"/>
      <c r="K563" s="220"/>
      <c r="L563" s="220"/>
      <c r="M563" s="220"/>
      <c r="N563" s="219"/>
      <c r="O563" s="219"/>
      <c r="P563" s="219"/>
      <c r="Q563" s="219"/>
      <c r="R563" s="220"/>
      <c r="S563" s="220"/>
      <c r="T563" s="220"/>
      <c r="U563" s="220"/>
      <c r="V563" s="220"/>
      <c r="W563" s="220"/>
      <c r="X563" s="220"/>
      <c r="Y563" s="220"/>
      <c r="Z563" s="210"/>
      <c r="AA563" s="210"/>
      <c r="AB563" s="210"/>
      <c r="AC563" s="210"/>
      <c r="AD563" s="210"/>
      <c r="AE563" s="210"/>
      <c r="AF563" s="210"/>
      <c r="AG563" s="210" t="s">
        <v>356</v>
      </c>
      <c r="AH563" s="210">
        <v>0</v>
      </c>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
      <c r="A564" s="232">
        <v>186</v>
      </c>
      <c r="B564" s="233" t="s">
        <v>2927</v>
      </c>
      <c r="C564" s="250" t="s">
        <v>2928</v>
      </c>
      <c r="D564" s="234" t="s">
        <v>450</v>
      </c>
      <c r="E564" s="235">
        <v>56</v>
      </c>
      <c r="F564" s="236"/>
      <c r="G564" s="237">
        <f>ROUND(E564*F564,2)</f>
        <v>0</v>
      </c>
      <c r="H564" s="236"/>
      <c r="I564" s="237">
        <f>ROUND(E564*H564,2)</f>
        <v>0</v>
      </c>
      <c r="J564" s="236"/>
      <c r="K564" s="237">
        <f>ROUND(E564*J564,2)</f>
        <v>0</v>
      </c>
      <c r="L564" s="237">
        <v>21</v>
      </c>
      <c r="M564" s="237">
        <f>G564*(1+L564/100)</f>
        <v>0</v>
      </c>
      <c r="N564" s="235">
        <v>0</v>
      </c>
      <c r="O564" s="235">
        <f>ROUND(E564*N564,2)</f>
        <v>0</v>
      </c>
      <c r="P564" s="235">
        <v>0</v>
      </c>
      <c r="Q564" s="235">
        <f>ROUND(E564*P564,2)</f>
        <v>0</v>
      </c>
      <c r="R564" s="237" t="s">
        <v>2232</v>
      </c>
      <c r="S564" s="237" t="s">
        <v>302</v>
      </c>
      <c r="T564" s="238" t="s">
        <v>354</v>
      </c>
      <c r="U564" s="220">
        <v>0.05</v>
      </c>
      <c r="V564" s="220">
        <f>ROUND(E564*U564,2)</f>
        <v>2.8</v>
      </c>
      <c r="W564" s="220"/>
      <c r="X564" s="220" t="s">
        <v>314</v>
      </c>
      <c r="Y564" s="220" t="s">
        <v>305</v>
      </c>
      <c r="Z564" s="210"/>
      <c r="AA564" s="210"/>
      <c r="AB564" s="210"/>
      <c r="AC564" s="210"/>
      <c r="AD564" s="210"/>
      <c r="AE564" s="210"/>
      <c r="AF564" s="210"/>
      <c r="AG564" s="210" t="s">
        <v>642</v>
      </c>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2" x14ac:dyDescent="0.2">
      <c r="A565" s="217"/>
      <c r="B565" s="218"/>
      <c r="C565" s="265" t="s">
        <v>2929</v>
      </c>
      <c r="D565" s="255"/>
      <c r="E565" s="256">
        <v>56</v>
      </c>
      <c r="F565" s="220"/>
      <c r="G565" s="220"/>
      <c r="H565" s="220"/>
      <c r="I565" s="220"/>
      <c r="J565" s="220"/>
      <c r="K565" s="220"/>
      <c r="L565" s="220"/>
      <c r="M565" s="220"/>
      <c r="N565" s="219"/>
      <c r="O565" s="219"/>
      <c r="P565" s="219"/>
      <c r="Q565" s="219"/>
      <c r="R565" s="220"/>
      <c r="S565" s="220"/>
      <c r="T565" s="220"/>
      <c r="U565" s="220"/>
      <c r="V565" s="220"/>
      <c r="W565" s="220"/>
      <c r="X565" s="220"/>
      <c r="Y565" s="220"/>
      <c r="Z565" s="210"/>
      <c r="AA565" s="210"/>
      <c r="AB565" s="210"/>
      <c r="AC565" s="210"/>
      <c r="AD565" s="210"/>
      <c r="AE565" s="210"/>
      <c r="AF565" s="210"/>
      <c r="AG565" s="210" t="s">
        <v>356</v>
      </c>
      <c r="AH565" s="210">
        <v>0</v>
      </c>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1" x14ac:dyDescent="0.2">
      <c r="A566" s="232">
        <v>187</v>
      </c>
      <c r="B566" s="233" t="s">
        <v>2930</v>
      </c>
      <c r="C566" s="250" t="s">
        <v>2931</v>
      </c>
      <c r="D566" s="234" t="s">
        <v>450</v>
      </c>
      <c r="E566" s="235">
        <v>528.29999999999995</v>
      </c>
      <c r="F566" s="236"/>
      <c r="G566" s="237">
        <f>ROUND(E566*F566,2)</f>
        <v>0</v>
      </c>
      <c r="H566" s="236"/>
      <c r="I566" s="237">
        <f>ROUND(E566*H566,2)</f>
        <v>0</v>
      </c>
      <c r="J566" s="236"/>
      <c r="K566" s="237">
        <f>ROUND(E566*J566,2)</f>
        <v>0</v>
      </c>
      <c r="L566" s="237">
        <v>21</v>
      </c>
      <c r="M566" s="237">
        <f>G566*(1+L566/100)</f>
        <v>0</v>
      </c>
      <c r="N566" s="235">
        <v>1.0000000000000001E-5</v>
      </c>
      <c r="O566" s="235">
        <f>ROUND(E566*N566,2)</f>
        <v>0.01</v>
      </c>
      <c r="P566" s="235">
        <v>0</v>
      </c>
      <c r="Q566" s="235">
        <f>ROUND(E566*P566,2)</f>
        <v>0</v>
      </c>
      <c r="R566" s="237" t="s">
        <v>2232</v>
      </c>
      <c r="S566" s="237" t="s">
        <v>302</v>
      </c>
      <c r="T566" s="238" t="s">
        <v>354</v>
      </c>
      <c r="U566" s="220">
        <v>6.2E-2</v>
      </c>
      <c r="V566" s="220">
        <f>ROUND(E566*U566,2)</f>
        <v>32.75</v>
      </c>
      <c r="W566" s="220"/>
      <c r="X566" s="220" t="s">
        <v>314</v>
      </c>
      <c r="Y566" s="220" t="s">
        <v>305</v>
      </c>
      <c r="Z566" s="210"/>
      <c r="AA566" s="210"/>
      <c r="AB566" s="210"/>
      <c r="AC566" s="210"/>
      <c r="AD566" s="210"/>
      <c r="AE566" s="210"/>
      <c r="AF566" s="210"/>
      <c r="AG566" s="210" t="s">
        <v>642</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2" x14ac:dyDescent="0.2">
      <c r="A567" s="217"/>
      <c r="B567" s="218"/>
      <c r="C567" s="265" t="s">
        <v>2920</v>
      </c>
      <c r="D567" s="255"/>
      <c r="E567" s="256">
        <v>425.4</v>
      </c>
      <c r="F567" s="220"/>
      <c r="G567" s="220"/>
      <c r="H567" s="220"/>
      <c r="I567" s="220"/>
      <c r="J567" s="220"/>
      <c r="K567" s="220"/>
      <c r="L567" s="220"/>
      <c r="M567" s="220"/>
      <c r="N567" s="219"/>
      <c r="O567" s="219"/>
      <c r="P567" s="219"/>
      <c r="Q567" s="219"/>
      <c r="R567" s="220"/>
      <c r="S567" s="220"/>
      <c r="T567" s="220"/>
      <c r="U567" s="220"/>
      <c r="V567" s="220"/>
      <c r="W567" s="220"/>
      <c r="X567" s="220"/>
      <c r="Y567" s="220"/>
      <c r="Z567" s="210"/>
      <c r="AA567" s="210"/>
      <c r="AB567" s="210"/>
      <c r="AC567" s="210"/>
      <c r="AD567" s="210"/>
      <c r="AE567" s="210"/>
      <c r="AF567" s="210"/>
      <c r="AG567" s="210" t="s">
        <v>356</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3" x14ac:dyDescent="0.2">
      <c r="A568" s="217"/>
      <c r="B568" s="218"/>
      <c r="C568" s="265" t="s">
        <v>2923</v>
      </c>
      <c r="D568" s="255"/>
      <c r="E568" s="256">
        <v>28.3</v>
      </c>
      <c r="F568" s="220"/>
      <c r="G568" s="220"/>
      <c r="H568" s="220"/>
      <c r="I568" s="220"/>
      <c r="J568" s="220"/>
      <c r="K568" s="220"/>
      <c r="L568" s="220"/>
      <c r="M568" s="220"/>
      <c r="N568" s="219"/>
      <c r="O568" s="219"/>
      <c r="P568" s="219"/>
      <c r="Q568" s="219"/>
      <c r="R568" s="220"/>
      <c r="S568" s="220"/>
      <c r="T568" s="220"/>
      <c r="U568" s="220"/>
      <c r="V568" s="220"/>
      <c r="W568" s="220"/>
      <c r="X568" s="220"/>
      <c r="Y568" s="220"/>
      <c r="Z568" s="210"/>
      <c r="AA568" s="210"/>
      <c r="AB568" s="210"/>
      <c r="AC568" s="210"/>
      <c r="AD568" s="210"/>
      <c r="AE568" s="210"/>
      <c r="AF568" s="210"/>
      <c r="AG568" s="210" t="s">
        <v>356</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3" x14ac:dyDescent="0.2">
      <c r="A569" s="217"/>
      <c r="B569" s="218"/>
      <c r="C569" s="265" t="s">
        <v>2926</v>
      </c>
      <c r="D569" s="255"/>
      <c r="E569" s="256">
        <v>18.600000000000001</v>
      </c>
      <c r="F569" s="220"/>
      <c r="G569" s="220"/>
      <c r="H569" s="220"/>
      <c r="I569" s="220"/>
      <c r="J569" s="220"/>
      <c r="K569" s="220"/>
      <c r="L569" s="220"/>
      <c r="M569" s="220"/>
      <c r="N569" s="219"/>
      <c r="O569" s="219"/>
      <c r="P569" s="219"/>
      <c r="Q569" s="219"/>
      <c r="R569" s="220"/>
      <c r="S569" s="220"/>
      <c r="T569" s="220"/>
      <c r="U569" s="220"/>
      <c r="V569" s="220"/>
      <c r="W569" s="220"/>
      <c r="X569" s="220"/>
      <c r="Y569" s="220"/>
      <c r="Z569" s="210"/>
      <c r="AA569" s="210"/>
      <c r="AB569" s="210"/>
      <c r="AC569" s="210"/>
      <c r="AD569" s="210"/>
      <c r="AE569" s="210"/>
      <c r="AF569" s="210"/>
      <c r="AG569" s="210" t="s">
        <v>356</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3" x14ac:dyDescent="0.2">
      <c r="A570" s="217"/>
      <c r="B570" s="218"/>
      <c r="C570" s="265" t="s">
        <v>2929</v>
      </c>
      <c r="D570" s="255"/>
      <c r="E570" s="256">
        <v>56</v>
      </c>
      <c r="F570" s="220"/>
      <c r="G570" s="220"/>
      <c r="H570" s="220"/>
      <c r="I570" s="220"/>
      <c r="J570" s="220"/>
      <c r="K570" s="220"/>
      <c r="L570" s="220"/>
      <c r="M570" s="220"/>
      <c r="N570" s="219"/>
      <c r="O570" s="219"/>
      <c r="P570" s="219"/>
      <c r="Q570" s="219"/>
      <c r="R570" s="220"/>
      <c r="S570" s="220"/>
      <c r="T570" s="220"/>
      <c r="U570" s="220"/>
      <c r="V570" s="220"/>
      <c r="W570" s="220"/>
      <c r="X570" s="220"/>
      <c r="Y570" s="220"/>
      <c r="Z570" s="210"/>
      <c r="AA570" s="210"/>
      <c r="AB570" s="210"/>
      <c r="AC570" s="210"/>
      <c r="AD570" s="210"/>
      <c r="AE570" s="210"/>
      <c r="AF570" s="210"/>
      <c r="AG570" s="210" t="s">
        <v>356</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1" x14ac:dyDescent="0.2">
      <c r="A571" s="232">
        <v>188</v>
      </c>
      <c r="B571" s="233" t="s">
        <v>2932</v>
      </c>
      <c r="C571" s="250" t="s">
        <v>2933</v>
      </c>
      <c r="D571" s="234" t="s">
        <v>320</v>
      </c>
      <c r="E571" s="235">
        <v>1</v>
      </c>
      <c r="F571" s="236"/>
      <c r="G571" s="237">
        <f>ROUND(E571*F571,2)</f>
        <v>0</v>
      </c>
      <c r="H571" s="236"/>
      <c r="I571" s="237">
        <f>ROUND(E571*H571,2)</f>
        <v>0</v>
      </c>
      <c r="J571" s="236"/>
      <c r="K571" s="237">
        <f>ROUND(E571*J571,2)</f>
        <v>0</v>
      </c>
      <c r="L571" s="237">
        <v>21</v>
      </c>
      <c r="M571" s="237">
        <f>G571*(1+L571/100)</f>
        <v>0</v>
      </c>
      <c r="N571" s="235">
        <v>5.6499999999999996E-3</v>
      </c>
      <c r="O571" s="235">
        <f>ROUND(E571*N571,2)</f>
        <v>0.01</v>
      </c>
      <c r="P571" s="235">
        <v>0</v>
      </c>
      <c r="Q571" s="235">
        <f>ROUND(E571*P571,2)</f>
        <v>0</v>
      </c>
      <c r="R571" s="237" t="s">
        <v>652</v>
      </c>
      <c r="S571" s="237" t="s">
        <v>302</v>
      </c>
      <c r="T571" s="238" t="s">
        <v>354</v>
      </c>
      <c r="U571" s="220">
        <v>0</v>
      </c>
      <c r="V571" s="220">
        <f>ROUND(E571*U571,2)</f>
        <v>0</v>
      </c>
      <c r="W571" s="220"/>
      <c r="X571" s="220" t="s">
        <v>653</v>
      </c>
      <c r="Y571" s="220" t="s">
        <v>305</v>
      </c>
      <c r="Z571" s="210"/>
      <c r="AA571" s="210"/>
      <c r="AB571" s="210"/>
      <c r="AC571" s="210"/>
      <c r="AD571" s="210"/>
      <c r="AE571" s="210"/>
      <c r="AF571" s="210"/>
      <c r="AG571" s="210" t="s">
        <v>654</v>
      </c>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2" x14ac:dyDescent="0.2">
      <c r="A572" s="217"/>
      <c r="B572" s="218"/>
      <c r="C572" s="251" t="s">
        <v>2934</v>
      </c>
      <c r="D572" s="247"/>
      <c r="E572" s="247"/>
      <c r="F572" s="247"/>
      <c r="G572" s="247"/>
      <c r="H572" s="220"/>
      <c r="I572" s="220"/>
      <c r="J572" s="220"/>
      <c r="K572" s="220"/>
      <c r="L572" s="220"/>
      <c r="M572" s="220"/>
      <c r="N572" s="219"/>
      <c r="O572" s="219"/>
      <c r="P572" s="219"/>
      <c r="Q572" s="219"/>
      <c r="R572" s="220"/>
      <c r="S572" s="220"/>
      <c r="T572" s="220"/>
      <c r="U572" s="220"/>
      <c r="V572" s="220"/>
      <c r="W572" s="220"/>
      <c r="X572" s="220"/>
      <c r="Y572" s="220"/>
      <c r="Z572" s="210"/>
      <c r="AA572" s="210"/>
      <c r="AB572" s="210"/>
      <c r="AC572" s="210"/>
      <c r="AD572" s="210"/>
      <c r="AE572" s="210"/>
      <c r="AF572" s="210"/>
      <c r="AG572" s="210" t="s">
        <v>317</v>
      </c>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2" x14ac:dyDescent="0.2">
      <c r="A573" s="217"/>
      <c r="B573" s="218"/>
      <c r="C573" s="265" t="s">
        <v>2566</v>
      </c>
      <c r="D573" s="255"/>
      <c r="E573" s="256">
        <v>1</v>
      </c>
      <c r="F573" s="220"/>
      <c r="G573" s="220"/>
      <c r="H573" s="220"/>
      <c r="I573" s="220"/>
      <c r="J573" s="220"/>
      <c r="K573" s="220"/>
      <c r="L573" s="220"/>
      <c r="M573" s="220"/>
      <c r="N573" s="219"/>
      <c r="O573" s="219"/>
      <c r="P573" s="219"/>
      <c r="Q573" s="219"/>
      <c r="R573" s="220"/>
      <c r="S573" s="220"/>
      <c r="T573" s="220"/>
      <c r="U573" s="220"/>
      <c r="V573" s="220"/>
      <c r="W573" s="220"/>
      <c r="X573" s="220"/>
      <c r="Y573" s="220"/>
      <c r="Z573" s="210"/>
      <c r="AA573" s="210"/>
      <c r="AB573" s="210"/>
      <c r="AC573" s="210"/>
      <c r="AD573" s="210"/>
      <c r="AE573" s="210"/>
      <c r="AF573" s="210"/>
      <c r="AG573" s="210" t="s">
        <v>356</v>
      </c>
      <c r="AH573" s="210">
        <v>0</v>
      </c>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ht="33.75" outlineLevel="1" x14ac:dyDescent="0.2">
      <c r="A574" s="232">
        <v>189</v>
      </c>
      <c r="B574" s="233" t="s">
        <v>2935</v>
      </c>
      <c r="C574" s="250" t="s">
        <v>2936</v>
      </c>
      <c r="D574" s="234" t="s">
        <v>450</v>
      </c>
      <c r="E574" s="235">
        <v>197.67</v>
      </c>
      <c r="F574" s="236"/>
      <c r="G574" s="237">
        <f>ROUND(E574*F574,2)</f>
        <v>0</v>
      </c>
      <c r="H574" s="236"/>
      <c r="I574" s="237">
        <f>ROUND(E574*H574,2)</f>
        <v>0</v>
      </c>
      <c r="J574" s="236"/>
      <c r="K574" s="237">
        <f>ROUND(E574*J574,2)</f>
        <v>0</v>
      </c>
      <c r="L574" s="237">
        <v>21</v>
      </c>
      <c r="M574" s="237">
        <f>G574*(1+L574/100)</f>
        <v>0</v>
      </c>
      <c r="N574" s="235">
        <v>4.2000000000000002E-4</v>
      </c>
      <c r="O574" s="235">
        <f>ROUND(E574*N574,2)</f>
        <v>0.08</v>
      </c>
      <c r="P574" s="235">
        <v>0</v>
      </c>
      <c r="Q574" s="235">
        <f>ROUND(E574*P574,2)</f>
        <v>0</v>
      </c>
      <c r="R574" s="237" t="s">
        <v>652</v>
      </c>
      <c r="S574" s="237" t="s">
        <v>302</v>
      </c>
      <c r="T574" s="238" t="s">
        <v>354</v>
      </c>
      <c r="U574" s="220">
        <v>0</v>
      </c>
      <c r="V574" s="220">
        <f>ROUND(E574*U574,2)</f>
        <v>0</v>
      </c>
      <c r="W574" s="220"/>
      <c r="X574" s="220" t="s">
        <v>653</v>
      </c>
      <c r="Y574" s="220" t="s">
        <v>305</v>
      </c>
      <c r="Z574" s="210"/>
      <c r="AA574" s="210"/>
      <c r="AB574" s="210"/>
      <c r="AC574" s="210"/>
      <c r="AD574" s="210"/>
      <c r="AE574" s="210"/>
      <c r="AF574" s="210"/>
      <c r="AG574" s="210" t="s">
        <v>654</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2" x14ac:dyDescent="0.2">
      <c r="A575" s="217"/>
      <c r="B575" s="218"/>
      <c r="C575" s="265" t="s">
        <v>2937</v>
      </c>
      <c r="D575" s="255"/>
      <c r="E575" s="256">
        <v>197.67</v>
      </c>
      <c r="F575" s="220"/>
      <c r="G575" s="220"/>
      <c r="H575" s="220"/>
      <c r="I575" s="220"/>
      <c r="J575" s="220"/>
      <c r="K575" s="220"/>
      <c r="L575" s="220"/>
      <c r="M575" s="220"/>
      <c r="N575" s="219"/>
      <c r="O575" s="219"/>
      <c r="P575" s="219"/>
      <c r="Q575" s="219"/>
      <c r="R575" s="220"/>
      <c r="S575" s="220"/>
      <c r="T575" s="220"/>
      <c r="U575" s="220"/>
      <c r="V575" s="220"/>
      <c r="W575" s="220"/>
      <c r="X575" s="220"/>
      <c r="Y575" s="220"/>
      <c r="Z575" s="210"/>
      <c r="AA575" s="210"/>
      <c r="AB575" s="210"/>
      <c r="AC575" s="210"/>
      <c r="AD575" s="210"/>
      <c r="AE575" s="210"/>
      <c r="AF575" s="210"/>
      <c r="AG575" s="210" t="s">
        <v>356</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ht="33.75" outlineLevel="1" x14ac:dyDescent="0.2">
      <c r="A576" s="232">
        <v>190</v>
      </c>
      <c r="B576" s="233" t="s">
        <v>2938</v>
      </c>
      <c r="C576" s="250" t="s">
        <v>2939</v>
      </c>
      <c r="D576" s="234" t="s">
        <v>450</v>
      </c>
      <c r="E576" s="235">
        <v>10.67</v>
      </c>
      <c r="F576" s="236"/>
      <c r="G576" s="237">
        <f>ROUND(E576*F576,2)</f>
        <v>0</v>
      </c>
      <c r="H576" s="236"/>
      <c r="I576" s="237">
        <f>ROUND(E576*H576,2)</f>
        <v>0</v>
      </c>
      <c r="J576" s="236"/>
      <c r="K576" s="237">
        <f>ROUND(E576*J576,2)</f>
        <v>0</v>
      </c>
      <c r="L576" s="237">
        <v>21</v>
      </c>
      <c r="M576" s="237">
        <f>G576*(1+L576/100)</f>
        <v>0</v>
      </c>
      <c r="N576" s="235">
        <v>4.8000000000000001E-4</v>
      </c>
      <c r="O576" s="235">
        <f>ROUND(E576*N576,2)</f>
        <v>0.01</v>
      </c>
      <c r="P576" s="235">
        <v>0</v>
      </c>
      <c r="Q576" s="235">
        <f>ROUND(E576*P576,2)</f>
        <v>0</v>
      </c>
      <c r="R576" s="237" t="s">
        <v>652</v>
      </c>
      <c r="S576" s="237" t="s">
        <v>302</v>
      </c>
      <c r="T576" s="238" t="s">
        <v>354</v>
      </c>
      <c r="U576" s="220">
        <v>0</v>
      </c>
      <c r="V576" s="220">
        <f>ROUND(E576*U576,2)</f>
        <v>0</v>
      </c>
      <c r="W576" s="220"/>
      <c r="X576" s="220" t="s">
        <v>653</v>
      </c>
      <c r="Y576" s="220" t="s">
        <v>305</v>
      </c>
      <c r="Z576" s="210"/>
      <c r="AA576" s="210"/>
      <c r="AB576" s="210"/>
      <c r="AC576" s="210"/>
      <c r="AD576" s="210"/>
      <c r="AE576" s="210"/>
      <c r="AF576" s="210"/>
      <c r="AG576" s="210" t="s">
        <v>654</v>
      </c>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2" x14ac:dyDescent="0.2">
      <c r="A577" s="217"/>
      <c r="B577" s="218"/>
      <c r="C577" s="265" t="s">
        <v>2940</v>
      </c>
      <c r="D577" s="255"/>
      <c r="E577" s="256">
        <v>10.67</v>
      </c>
      <c r="F577" s="220"/>
      <c r="G577" s="220"/>
      <c r="H577" s="220"/>
      <c r="I577" s="220"/>
      <c r="J577" s="220"/>
      <c r="K577" s="220"/>
      <c r="L577" s="220"/>
      <c r="M577" s="220"/>
      <c r="N577" s="219"/>
      <c r="O577" s="219"/>
      <c r="P577" s="219"/>
      <c r="Q577" s="219"/>
      <c r="R577" s="220"/>
      <c r="S577" s="220"/>
      <c r="T577" s="220"/>
      <c r="U577" s="220"/>
      <c r="V577" s="220"/>
      <c r="W577" s="220"/>
      <c r="X577" s="220"/>
      <c r="Y577" s="220"/>
      <c r="Z577" s="210"/>
      <c r="AA577" s="210"/>
      <c r="AB577" s="210"/>
      <c r="AC577" s="210"/>
      <c r="AD577" s="210"/>
      <c r="AE577" s="210"/>
      <c r="AF577" s="210"/>
      <c r="AG577" s="210" t="s">
        <v>356</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ht="33.75" outlineLevel="1" x14ac:dyDescent="0.2">
      <c r="A578" s="232">
        <v>191</v>
      </c>
      <c r="B578" s="233" t="s">
        <v>2941</v>
      </c>
      <c r="C578" s="250" t="s">
        <v>2942</v>
      </c>
      <c r="D578" s="234" t="s">
        <v>450</v>
      </c>
      <c r="E578" s="235">
        <v>14.19</v>
      </c>
      <c r="F578" s="236"/>
      <c r="G578" s="237">
        <f>ROUND(E578*F578,2)</f>
        <v>0</v>
      </c>
      <c r="H578" s="236"/>
      <c r="I578" s="237">
        <f>ROUND(E578*H578,2)</f>
        <v>0</v>
      </c>
      <c r="J578" s="236"/>
      <c r="K578" s="237">
        <f>ROUND(E578*J578,2)</f>
        <v>0</v>
      </c>
      <c r="L578" s="237">
        <v>21</v>
      </c>
      <c r="M578" s="237">
        <f>G578*(1+L578/100)</f>
        <v>0</v>
      </c>
      <c r="N578" s="235">
        <v>5.5999999999999995E-4</v>
      </c>
      <c r="O578" s="235">
        <f>ROUND(E578*N578,2)</f>
        <v>0.01</v>
      </c>
      <c r="P578" s="235">
        <v>0</v>
      </c>
      <c r="Q578" s="235">
        <f>ROUND(E578*P578,2)</f>
        <v>0</v>
      </c>
      <c r="R578" s="237" t="s">
        <v>652</v>
      </c>
      <c r="S578" s="237" t="s">
        <v>302</v>
      </c>
      <c r="T578" s="238" t="s">
        <v>354</v>
      </c>
      <c r="U578" s="220">
        <v>0</v>
      </c>
      <c r="V578" s="220">
        <f>ROUND(E578*U578,2)</f>
        <v>0</v>
      </c>
      <c r="W578" s="220"/>
      <c r="X578" s="220" t="s">
        <v>653</v>
      </c>
      <c r="Y578" s="220" t="s">
        <v>305</v>
      </c>
      <c r="Z578" s="210"/>
      <c r="AA578" s="210"/>
      <c r="AB578" s="210"/>
      <c r="AC578" s="210"/>
      <c r="AD578" s="210"/>
      <c r="AE578" s="210"/>
      <c r="AF578" s="210"/>
      <c r="AG578" s="210" t="s">
        <v>654</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2" x14ac:dyDescent="0.2">
      <c r="A579" s="217"/>
      <c r="B579" s="218"/>
      <c r="C579" s="265" t="s">
        <v>2943</v>
      </c>
      <c r="D579" s="255"/>
      <c r="E579" s="256">
        <v>14.19</v>
      </c>
      <c r="F579" s="220"/>
      <c r="G579" s="220"/>
      <c r="H579" s="220"/>
      <c r="I579" s="220"/>
      <c r="J579" s="220"/>
      <c r="K579" s="220"/>
      <c r="L579" s="220"/>
      <c r="M579" s="220"/>
      <c r="N579" s="219"/>
      <c r="O579" s="219"/>
      <c r="P579" s="219"/>
      <c r="Q579" s="219"/>
      <c r="R579" s="220"/>
      <c r="S579" s="220"/>
      <c r="T579" s="220"/>
      <c r="U579" s="220"/>
      <c r="V579" s="220"/>
      <c r="W579" s="220"/>
      <c r="X579" s="220"/>
      <c r="Y579" s="220"/>
      <c r="Z579" s="210"/>
      <c r="AA579" s="210"/>
      <c r="AB579" s="210"/>
      <c r="AC579" s="210"/>
      <c r="AD579" s="210"/>
      <c r="AE579" s="210"/>
      <c r="AF579" s="210"/>
      <c r="AG579" s="210" t="s">
        <v>356</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ht="33.75" outlineLevel="1" x14ac:dyDescent="0.2">
      <c r="A580" s="232">
        <v>192</v>
      </c>
      <c r="B580" s="233" t="s">
        <v>2944</v>
      </c>
      <c r="C580" s="250" t="s">
        <v>2945</v>
      </c>
      <c r="D580" s="234" t="s">
        <v>450</v>
      </c>
      <c r="E580" s="235">
        <v>32.450000000000003</v>
      </c>
      <c r="F580" s="236"/>
      <c r="G580" s="237">
        <f>ROUND(E580*F580,2)</f>
        <v>0</v>
      </c>
      <c r="H580" s="236"/>
      <c r="I580" s="237">
        <f>ROUND(E580*H580,2)</f>
        <v>0</v>
      </c>
      <c r="J580" s="236"/>
      <c r="K580" s="237">
        <f>ROUND(E580*J580,2)</f>
        <v>0</v>
      </c>
      <c r="L580" s="237">
        <v>21</v>
      </c>
      <c r="M580" s="237">
        <f>G580*(1+L580/100)</f>
        <v>0</v>
      </c>
      <c r="N580" s="235">
        <v>7.2000000000000005E-4</v>
      </c>
      <c r="O580" s="235">
        <f>ROUND(E580*N580,2)</f>
        <v>0.02</v>
      </c>
      <c r="P580" s="235">
        <v>0</v>
      </c>
      <c r="Q580" s="235">
        <f>ROUND(E580*P580,2)</f>
        <v>0</v>
      </c>
      <c r="R580" s="237" t="s">
        <v>652</v>
      </c>
      <c r="S580" s="237" t="s">
        <v>302</v>
      </c>
      <c r="T580" s="238" t="s">
        <v>354</v>
      </c>
      <c r="U580" s="220">
        <v>0</v>
      </c>
      <c r="V580" s="220">
        <f>ROUND(E580*U580,2)</f>
        <v>0</v>
      </c>
      <c r="W580" s="220"/>
      <c r="X580" s="220" t="s">
        <v>653</v>
      </c>
      <c r="Y580" s="220" t="s">
        <v>305</v>
      </c>
      <c r="Z580" s="210"/>
      <c r="AA580" s="210"/>
      <c r="AB580" s="210"/>
      <c r="AC580" s="210"/>
      <c r="AD580" s="210"/>
      <c r="AE580" s="210"/>
      <c r="AF580" s="210"/>
      <c r="AG580" s="210" t="s">
        <v>654</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2" x14ac:dyDescent="0.2">
      <c r="A581" s="217"/>
      <c r="B581" s="218"/>
      <c r="C581" s="265" t="s">
        <v>2946</v>
      </c>
      <c r="D581" s="255"/>
      <c r="E581" s="256">
        <v>32.450000000000003</v>
      </c>
      <c r="F581" s="220"/>
      <c r="G581" s="220"/>
      <c r="H581" s="220"/>
      <c r="I581" s="220"/>
      <c r="J581" s="220"/>
      <c r="K581" s="220"/>
      <c r="L581" s="220"/>
      <c r="M581" s="220"/>
      <c r="N581" s="219"/>
      <c r="O581" s="219"/>
      <c r="P581" s="219"/>
      <c r="Q581" s="219"/>
      <c r="R581" s="220"/>
      <c r="S581" s="220"/>
      <c r="T581" s="220"/>
      <c r="U581" s="220"/>
      <c r="V581" s="220"/>
      <c r="W581" s="220"/>
      <c r="X581" s="220"/>
      <c r="Y581" s="220"/>
      <c r="Z581" s="210"/>
      <c r="AA581" s="210"/>
      <c r="AB581" s="210"/>
      <c r="AC581" s="210"/>
      <c r="AD581" s="210"/>
      <c r="AE581" s="210"/>
      <c r="AF581" s="210"/>
      <c r="AG581" s="210" t="s">
        <v>356</v>
      </c>
      <c r="AH581" s="210">
        <v>0</v>
      </c>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ht="33.75" outlineLevel="1" x14ac:dyDescent="0.2">
      <c r="A582" s="232">
        <v>193</v>
      </c>
      <c r="B582" s="233" t="s">
        <v>2947</v>
      </c>
      <c r="C582" s="250" t="s">
        <v>2948</v>
      </c>
      <c r="D582" s="234" t="s">
        <v>450</v>
      </c>
      <c r="E582" s="235">
        <v>2.64</v>
      </c>
      <c r="F582" s="236"/>
      <c r="G582" s="237">
        <f>ROUND(E582*F582,2)</f>
        <v>0</v>
      </c>
      <c r="H582" s="236"/>
      <c r="I582" s="237">
        <f>ROUND(E582*H582,2)</f>
        <v>0</v>
      </c>
      <c r="J582" s="236"/>
      <c r="K582" s="237">
        <f>ROUND(E582*J582,2)</f>
        <v>0</v>
      </c>
      <c r="L582" s="237">
        <v>21</v>
      </c>
      <c r="M582" s="237">
        <f>G582*(1+L582/100)</f>
        <v>0</v>
      </c>
      <c r="N582" s="235">
        <v>9.2000000000000003E-4</v>
      </c>
      <c r="O582" s="235">
        <f>ROUND(E582*N582,2)</f>
        <v>0</v>
      </c>
      <c r="P582" s="235">
        <v>0</v>
      </c>
      <c r="Q582" s="235">
        <f>ROUND(E582*P582,2)</f>
        <v>0</v>
      </c>
      <c r="R582" s="237" t="s">
        <v>652</v>
      </c>
      <c r="S582" s="237" t="s">
        <v>302</v>
      </c>
      <c r="T582" s="238" t="s">
        <v>354</v>
      </c>
      <c r="U582" s="220">
        <v>0</v>
      </c>
      <c r="V582" s="220">
        <f>ROUND(E582*U582,2)</f>
        <v>0</v>
      </c>
      <c r="W582" s="220"/>
      <c r="X582" s="220" t="s">
        <v>653</v>
      </c>
      <c r="Y582" s="220" t="s">
        <v>305</v>
      </c>
      <c r="Z582" s="210"/>
      <c r="AA582" s="210"/>
      <c r="AB582" s="210"/>
      <c r="AC582" s="210"/>
      <c r="AD582" s="210"/>
      <c r="AE582" s="210"/>
      <c r="AF582" s="210"/>
      <c r="AG582" s="210" t="s">
        <v>654</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2" x14ac:dyDescent="0.2">
      <c r="A583" s="217"/>
      <c r="B583" s="218"/>
      <c r="C583" s="265" t="s">
        <v>2949</v>
      </c>
      <c r="D583" s="255"/>
      <c r="E583" s="256">
        <v>2.64</v>
      </c>
      <c r="F583" s="220"/>
      <c r="G583" s="220"/>
      <c r="H583" s="220"/>
      <c r="I583" s="220"/>
      <c r="J583" s="220"/>
      <c r="K583" s="220"/>
      <c r="L583" s="220"/>
      <c r="M583" s="220"/>
      <c r="N583" s="219"/>
      <c r="O583" s="219"/>
      <c r="P583" s="219"/>
      <c r="Q583" s="219"/>
      <c r="R583" s="220"/>
      <c r="S583" s="220"/>
      <c r="T583" s="220"/>
      <c r="U583" s="220"/>
      <c r="V583" s="220"/>
      <c r="W583" s="220"/>
      <c r="X583" s="220"/>
      <c r="Y583" s="220"/>
      <c r="Z583" s="210"/>
      <c r="AA583" s="210"/>
      <c r="AB583" s="210"/>
      <c r="AC583" s="210"/>
      <c r="AD583" s="210"/>
      <c r="AE583" s="210"/>
      <c r="AF583" s="210"/>
      <c r="AG583" s="210" t="s">
        <v>356</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ht="33.75" outlineLevel="1" x14ac:dyDescent="0.2">
      <c r="A584" s="232">
        <v>194</v>
      </c>
      <c r="B584" s="233" t="s">
        <v>2950</v>
      </c>
      <c r="C584" s="250" t="s">
        <v>2951</v>
      </c>
      <c r="D584" s="234" t="s">
        <v>450</v>
      </c>
      <c r="E584" s="235">
        <v>5.0599999999999996</v>
      </c>
      <c r="F584" s="236"/>
      <c r="G584" s="237">
        <f>ROUND(E584*F584,2)</f>
        <v>0</v>
      </c>
      <c r="H584" s="236"/>
      <c r="I584" s="237">
        <f>ROUND(E584*H584,2)</f>
        <v>0</v>
      </c>
      <c r="J584" s="236"/>
      <c r="K584" s="237">
        <f>ROUND(E584*J584,2)</f>
        <v>0</v>
      </c>
      <c r="L584" s="237">
        <v>21</v>
      </c>
      <c r="M584" s="237">
        <f>G584*(1+L584/100)</f>
        <v>0</v>
      </c>
      <c r="N584" s="235">
        <v>1.0200000000000001E-3</v>
      </c>
      <c r="O584" s="235">
        <f>ROUND(E584*N584,2)</f>
        <v>0.01</v>
      </c>
      <c r="P584" s="235">
        <v>0</v>
      </c>
      <c r="Q584" s="235">
        <f>ROUND(E584*P584,2)</f>
        <v>0</v>
      </c>
      <c r="R584" s="237" t="s">
        <v>652</v>
      </c>
      <c r="S584" s="237" t="s">
        <v>302</v>
      </c>
      <c r="T584" s="238" t="s">
        <v>354</v>
      </c>
      <c r="U584" s="220">
        <v>0</v>
      </c>
      <c r="V584" s="220">
        <f>ROUND(E584*U584,2)</f>
        <v>0</v>
      </c>
      <c r="W584" s="220"/>
      <c r="X584" s="220" t="s">
        <v>653</v>
      </c>
      <c r="Y584" s="220" t="s">
        <v>305</v>
      </c>
      <c r="Z584" s="210"/>
      <c r="AA584" s="210"/>
      <c r="AB584" s="210"/>
      <c r="AC584" s="210"/>
      <c r="AD584" s="210"/>
      <c r="AE584" s="210"/>
      <c r="AF584" s="210"/>
      <c r="AG584" s="210" t="s">
        <v>654</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2" x14ac:dyDescent="0.2">
      <c r="A585" s="217"/>
      <c r="B585" s="218"/>
      <c r="C585" s="265" t="s">
        <v>2952</v>
      </c>
      <c r="D585" s="255"/>
      <c r="E585" s="256">
        <v>5.0599999999999996</v>
      </c>
      <c r="F585" s="220"/>
      <c r="G585" s="220"/>
      <c r="H585" s="220"/>
      <c r="I585" s="220"/>
      <c r="J585" s="220"/>
      <c r="K585" s="220"/>
      <c r="L585" s="220"/>
      <c r="M585" s="220"/>
      <c r="N585" s="219"/>
      <c r="O585" s="219"/>
      <c r="P585" s="219"/>
      <c r="Q585" s="219"/>
      <c r="R585" s="220"/>
      <c r="S585" s="220"/>
      <c r="T585" s="220"/>
      <c r="U585" s="220"/>
      <c r="V585" s="220"/>
      <c r="W585" s="220"/>
      <c r="X585" s="220"/>
      <c r="Y585" s="220"/>
      <c r="Z585" s="210"/>
      <c r="AA585" s="210"/>
      <c r="AB585" s="210"/>
      <c r="AC585" s="210"/>
      <c r="AD585" s="210"/>
      <c r="AE585" s="210"/>
      <c r="AF585" s="210"/>
      <c r="AG585" s="210" t="s">
        <v>356</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1" x14ac:dyDescent="0.2">
      <c r="A586" s="232">
        <v>195</v>
      </c>
      <c r="B586" s="233" t="s">
        <v>2953</v>
      </c>
      <c r="C586" s="250" t="s">
        <v>2954</v>
      </c>
      <c r="D586" s="234" t="s">
        <v>701</v>
      </c>
      <c r="E586" s="235">
        <v>3.8477600000000001</v>
      </c>
      <c r="F586" s="236"/>
      <c r="G586" s="237">
        <f>ROUND(E586*F586,2)</f>
        <v>0</v>
      </c>
      <c r="H586" s="236"/>
      <c r="I586" s="237">
        <f>ROUND(E586*H586,2)</f>
        <v>0</v>
      </c>
      <c r="J586" s="236"/>
      <c r="K586" s="237">
        <f>ROUND(E586*J586,2)</f>
        <v>0</v>
      </c>
      <c r="L586" s="237">
        <v>21</v>
      </c>
      <c r="M586" s="237">
        <f>G586*(1+L586/100)</f>
        <v>0</v>
      </c>
      <c r="N586" s="235">
        <v>0</v>
      </c>
      <c r="O586" s="235">
        <f>ROUND(E586*N586,2)</f>
        <v>0</v>
      </c>
      <c r="P586" s="235">
        <v>0</v>
      </c>
      <c r="Q586" s="235">
        <f>ROUND(E586*P586,2)</f>
        <v>0</v>
      </c>
      <c r="R586" s="237" t="s">
        <v>2232</v>
      </c>
      <c r="S586" s="237" t="s">
        <v>302</v>
      </c>
      <c r="T586" s="238" t="s">
        <v>354</v>
      </c>
      <c r="U586" s="220">
        <v>1.3740000000000001</v>
      </c>
      <c r="V586" s="220">
        <f>ROUND(E586*U586,2)</f>
        <v>5.29</v>
      </c>
      <c r="W586" s="220"/>
      <c r="X586" s="220" t="s">
        <v>314</v>
      </c>
      <c r="Y586" s="220" t="s">
        <v>305</v>
      </c>
      <c r="Z586" s="210"/>
      <c r="AA586" s="210"/>
      <c r="AB586" s="210"/>
      <c r="AC586" s="210"/>
      <c r="AD586" s="210"/>
      <c r="AE586" s="210"/>
      <c r="AF586" s="210"/>
      <c r="AG586" s="210" t="s">
        <v>642</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2" x14ac:dyDescent="0.2">
      <c r="A587" s="217"/>
      <c r="B587" s="218"/>
      <c r="C587" s="266" t="s">
        <v>1514</v>
      </c>
      <c r="D587" s="263"/>
      <c r="E587" s="263"/>
      <c r="F587" s="263"/>
      <c r="G587" s="263"/>
      <c r="H587" s="220"/>
      <c r="I587" s="220"/>
      <c r="J587" s="220"/>
      <c r="K587" s="220"/>
      <c r="L587" s="220"/>
      <c r="M587" s="220"/>
      <c r="N587" s="219"/>
      <c r="O587" s="219"/>
      <c r="P587" s="219"/>
      <c r="Q587" s="219"/>
      <c r="R587" s="220"/>
      <c r="S587" s="220"/>
      <c r="T587" s="220"/>
      <c r="U587" s="220"/>
      <c r="V587" s="220"/>
      <c r="W587" s="220"/>
      <c r="X587" s="220"/>
      <c r="Y587" s="220"/>
      <c r="Z587" s="210"/>
      <c r="AA587" s="210"/>
      <c r="AB587" s="210"/>
      <c r="AC587" s="210"/>
      <c r="AD587" s="210"/>
      <c r="AE587" s="210"/>
      <c r="AF587" s="210"/>
      <c r="AG587" s="210" t="s">
        <v>374</v>
      </c>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x14ac:dyDescent="0.2">
      <c r="A588" s="225" t="s">
        <v>297</v>
      </c>
      <c r="B588" s="226" t="s">
        <v>210</v>
      </c>
      <c r="C588" s="248" t="s">
        <v>211</v>
      </c>
      <c r="D588" s="227"/>
      <c r="E588" s="228"/>
      <c r="F588" s="229"/>
      <c r="G588" s="229">
        <f>SUMIF(AG589:AG760,"&lt;&gt;NOR",G589:G760)</f>
        <v>0</v>
      </c>
      <c r="H588" s="229"/>
      <c r="I588" s="229">
        <f>SUM(I589:I760)</f>
        <v>0</v>
      </c>
      <c r="J588" s="229"/>
      <c r="K588" s="229">
        <f>SUM(K589:K760)</f>
        <v>0</v>
      </c>
      <c r="L588" s="229"/>
      <c r="M588" s="229">
        <f>SUM(M589:M760)</f>
        <v>0</v>
      </c>
      <c r="N588" s="228"/>
      <c r="O588" s="228">
        <f>SUM(O589:O760)</f>
        <v>1.2300000000000004</v>
      </c>
      <c r="P588" s="228"/>
      <c r="Q588" s="228">
        <f>SUM(Q589:Q760)</f>
        <v>0</v>
      </c>
      <c r="R588" s="229"/>
      <c r="S588" s="229"/>
      <c r="T588" s="230"/>
      <c r="U588" s="224"/>
      <c r="V588" s="224">
        <f>SUM(V589:V760)</f>
        <v>176.59000000000003</v>
      </c>
      <c r="W588" s="224"/>
      <c r="X588" s="224"/>
      <c r="Y588" s="224"/>
      <c r="AG588" t="s">
        <v>298</v>
      </c>
    </row>
    <row r="589" spans="1:60" ht="22.5" outlineLevel="1" x14ac:dyDescent="0.2">
      <c r="A589" s="232">
        <v>196</v>
      </c>
      <c r="B589" s="233" t="s">
        <v>2955</v>
      </c>
      <c r="C589" s="250" t="s">
        <v>2956</v>
      </c>
      <c r="D589" s="234" t="s">
        <v>533</v>
      </c>
      <c r="E589" s="235">
        <v>2</v>
      </c>
      <c r="F589" s="236"/>
      <c r="G589" s="237">
        <f>ROUND(E589*F589,2)</f>
        <v>0</v>
      </c>
      <c r="H589" s="236"/>
      <c r="I589" s="237">
        <f>ROUND(E589*H589,2)</f>
        <v>0</v>
      </c>
      <c r="J589" s="236"/>
      <c r="K589" s="237">
        <f>ROUND(E589*J589,2)</f>
        <v>0</v>
      </c>
      <c r="L589" s="237">
        <v>21</v>
      </c>
      <c r="M589" s="237">
        <f>G589*(1+L589/100)</f>
        <v>0</v>
      </c>
      <c r="N589" s="235">
        <v>1.8890000000000001E-2</v>
      </c>
      <c r="O589" s="235">
        <f>ROUND(E589*N589,2)</f>
        <v>0.04</v>
      </c>
      <c r="P589" s="235">
        <v>0</v>
      </c>
      <c r="Q589" s="235">
        <f>ROUND(E589*P589,2)</f>
        <v>0</v>
      </c>
      <c r="R589" s="237" t="s">
        <v>2232</v>
      </c>
      <c r="S589" s="237" t="s">
        <v>302</v>
      </c>
      <c r="T589" s="238" t="s">
        <v>354</v>
      </c>
      <c r="U589" s="220">
        <v>0.97299999999999998</v>
      </c>
      <c r="V589" s="220">
        <f>ROUND(E589*U589,2)</f>
        <v>1.95</v>
      </c>
      <c r="W589" s="220"/>
      <c r="X589" s="220" t="s">
        <v>314</v>
      </c>
      <c r="Y589" s="220" t="s">
        <v>305</v>
      </c>
      <c r="Z589" s="210"/>
      <c r="AA589" s="210"/>
      <c r="AB589" s="210"/>
      <c r="AC589" s="210"/>
      <c r="AD589" s="210"/>
      <c r="AE589" s="210"/>
      <c r="AF589" s="210"/>
      <c r="AG589" s="210" t="s">
        <v>642</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2" x14ac:dyDescent="0.2">
      <c r="A590" s="217"/>
      <c r="B590" s="218"/>
      <c r="C590" s="251" t="s">
        <v>2727</v>
      </c>
      <c r="D590" s="247"/>
      <c r="E590" s="247"/>
      <c r="F590" s="247"/>
      <c r="G590" s="247"/>
      <c r="H590" s="220"/>
      <c r="I590" s="220"/>
      <c r="J590" s="220"/>
      <c r="K590" s="220"/>
      <c r="L590" s="220"/>
      <c r="M590" s="220"/>
      <c r="N590" s="219"/>
      <c r="O590" s="219"/>
      <c r="P590" s="219"/>
      <c r="Q590" s="219"/>
      <c r="R590" s="220"/>
      <c r="S590" s="220"/>
      <c r="T590" s="220"/>
      <c r="U590" s="220"/>
      <c r="V590" s="220"/>
      <c r="W590" s="220"/>
      <c r="X590" s="220"/>
      <c r="Y590" s="220"/>
      <c r="Z590" s="210"/>
      <c r="AA590" s="210"/>
      <c r="AB590" s="210"/>
      <c r="AC590" s="210"/>
      <c r="AD590" s="210"/>
      <c r="AE590" s="210"/>
      <c r="AF590" s="210"/>
      <c r="AG590" s="210" t="s">
        <v>317</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3" x14ac:dyDescent="0.2">
      <c r="A591" s="217"/>
      <c r="B591" s="218"/>
      <c r="C591" s="270" t="s">
        <v>1126</v>
      </c>
      <c r="D591" s="264"/>
      <c r="E591" s="264"/>
      <c r="F591" s="264"/>
      <c r="G591" s="264"/>
      <c r="H591" s="220"/>
      <c r="I591" s="220"/>
      <c r="J591" s="220"/>
      <c r="K591" s="220"/>
      <c r="L591" s="220"/>
      <c r="M591" s="220"/>
      <c r="N591" s="219"/>
      <c r="O591" s="219"/>
      <c r="P591" s="219"/>
      <c r="Q591" s="219"/>
      <c r="R591" s="220"/>
      <c r="S591" s="220"/>
      <c r="T591" s="220"/>
      <c r="U591" s="220"/>
      <c r="V591" s="220"/>
      <c r="W591" s="220"/>
      <c r="X591" s="220"/>
      <c r="Y591" s="220"/>
      <c r="Z591" s="210"/>
      <c r="AA591" s="210"/>
      <c r="AB591" s="210"/>
      <c r="AC591" s="210"/>
      <c r="AD591" s="210"/>
      <c r="AE591" s="210"/>
      <c r="AF591" s="210"/>
      <c r="AG591" s="210" t="s">
        <v>317</v>
      </c>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2" x14ac:dyDescent="0.2">
      <c r="A592" s="217"/>
      <c r="B592" s="218"/>
      <c r="C592" s="265" t="s">
        <v>2957</v>
      </c>
      <c r="D592" s="255"/>
      <c r="E592" s="256">
        <v>2</v>
      </c>
      <c r="F592" s="220"/>
      <c r="G592" s="220"/>
      <c r="H592" s="220"/>
      <c r="I592" s="220"/>
      <c r="J592" s="220"/>
      <c r="K592" s="220"/>
      <c r="L592" s="220"/>
      <c r="M592" s="220"/>
      <c r="N592" s="219"/>
      <c r="O592" s="219"/>
      <c r="P592" s="219"/>
      <c r="Q592" s="219"/>
      <c r="R592" s="220"/>
      <c r="S592" s="220"/>
      <c r="T592" s="220"/>
      <c r="U592" s="220"/>
      <c r="V592" s="220"/>
      <c r="W592" s="220"/>
      <c r="X592" s="220"/>
      <c r="Y592" s="220"/>
      <c r="Z592" s="210"/>
      <c r="AA592" s="210"/>
      <c r="AB592" s="210"/>
      <c r="AC592" s="210"/>
      <c r="AD592" s="210"/>
      <c r="AE592" s="210"/>
      <c r="AF592" s="210"/>
      <c r="AG592" s="210" t="s">
        <v>356</v>
      </c>
      <c r="AH592" s="210">
        <v>0</v>
      </c>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ht="22.5" outlineLevel="1" x14ac:dyDescent="0.2">
      <c r="A593" s="232">
        <v>197</v>
      </c>
      <c r="B593" s="233" t="s">
        <v>2958</v>
      </c>
      <c r="C593" s="250" t="s">
        <v>2959</v>
      </c>
      <c r="D593" s="234" t="s">
        <v>533</v>
      </c>
      <c r="E593" s="235">
        <v>12</v>
      </c>
      <c r="F593" s="236"/>
      <c r="G593" s="237">
        <f>ROUND(E593*F593,2)</f>
        <v>0</v>
      </c>
      <c r="H593" s="236"/>
      <c r="I593" s="237">
        <f>ROUND(E593*H593,2)</f>
        <v>0</v>
      </c>
      <c r="J593" s="236"/>
      <c r="K593" s="237">
        <f>ROUND(E593*J593,2)</f>
        <v>0</v>
      </c>
      <c r="L593" s="237">
        <v>21</v>
      </c>
      <c r="M593" s="237">
        <f>G593*(1+L593/100)</f>
        <v>0</v>
      </c>
      <c r="N593" s="235">
        <v>2.1340000000000001E-2</v>
      </c>
      <c r="O593" s="235">
        <f>ROUND(E593*N593,2)</f>
        <v>0.26</v>
      </c>
      <c r="P593" s="235">
        <v>0</v>
      </c>
      <c r="Q593" s="235">
        <f>ROUND(E593*P593,2)</f>
        <v>0</v>
      </c>
      <c r="R593" s="237" t="s">
        <v>2232</v>
      </c>
      <c r="S593" s="237" t="s">
        <v>302</v>
      </c>
      <c r="T593" s="238" t="s">
        <v>354</v>
      </c>
      <c r="U593" s="220">
        <v>0.97299999999999998</v>
      </c>
      <c r="V593" s="220">
        <f>ROUND(E593*U593,2)</f>
        <v>11.68</v>
      </c>
      <c r="W593" s="220"/>
      <c r="X593" s="220" t="s">
        <v>314</v>
      </c>
      <c r="Y593" s="220" t="s">
        <v>305</v>
      </c>
      <c r="Z593" s="210"/>
      <c r="AA593" s="210"/>
      <c r="AB593" s="210"/>
      <c r="AC593" s="210"/>
      <c r="AD593" s="210"/>
      <c r="AE593" s="210"/>
      <c r="AF593" s="210"/>
      <c r="AG593" s="210" t="s">
        <v>642</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2" x14ac:dyDescent="0.2">
      <c r="A594" s="217"/>
      <c r="B594" s="218"/>
      <c r="C594" s="251" t="s">
        <v>2727</v>
      </c>
      <c r="D594" s="247"/>
      <c r="E594" s="247"/>
      <c r="F594" s="247"/>
      <c r="G594" s="247"/>
      <c r="H594" s="220"/>
      <c r="I594" s="220"/>
      <c r="J594" s="220"/>
      <c r="K594" s="220"/>
      <c r="L594" s="220"/>
      <c r="M594" s="220"/>
      <c r="N594" s="219"/>
      <c r="O594" s="219"/>
      <c r="P594" s="219"/>
      <c r="Q594" s="219"/>
      <c r="R594" s="220"/>
      <c r="S594" s="220"/>
      <c r="T594" s="220"/>
      <c r="U594" s="220"/>
      <c r="V594" s="220"/>
      <c r="W594" s="220"/>
      <c r="X594" s="220"/>
      <c r="Y594" s="220"/>
      <c r="Z594" s="210"/>
      <c r="AA594" s="210"/>
      <c r="AB594" s="210"/>
      <c r="AC594" s="210"/>
      <c r="AD594" s="210"/>
      <c r="AE594" s="210"/>
      <c r="AF594" s="210"/>
      <c r="AG594" s="210" t="s">
        <v>317</v>
      </c>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3" x14ac:dyDescent="0.2">
      <c r="A595" s="217"/>
      <c r="B595" s="218"/>
      <c r="C595" s="270" t="s">
        <v>1126</v>
      </c>
      <c r="D595" s="264"/>
      <c r="E595" s="264"/>
      <c r="F595" s="264"/>
      <c r="G595" s="264"/>
      <c r="H595" s="220"/>
      <c r="I595" s="220"/>
      <c r="J595" s="220"/>
      <c r="K595" s="220"/>
      <c r="L595" s="220"/>
      <c r="M595" s="220"/>
      <c r="N595" s="219"/>
      <c r="O595" s="219"/>
      <c r="P595" s="219"/>
      <c r="Q595" s="219"/>
      <c r="R595" s="220"/>
      <c r="S595" s="220"/>
      <c r="T595" s="220"/>
      <c r="U595" s="220"/>
      <c r="V595" s="220"/>
      <c r="W595" s="220"/>
      <c r="X595" s="220"/>
      <c r="Y595" s="220"/>
      <c r="Z595" s="210"/>
      <c r="AA595" s="210"/>
      <c r="AB595" s="210"/>
      <c r="AC595" s="210"/>
      <c r="AD595" s="210"/>
      <c r="AE595" s="210"/>
      <c r="AF595" s="210"/>
      <c r="AG595" s="210" t="s">
        <v>317</v>
      </c>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2" x14ac:dyDescent="0.2">
      <c r="A596" s="217"/>
      <c r="B596" s="218"/>
      <c r="C596" s="265" t="s">
        <v>2960</v>
      </c>
      <c r="D596" s="255"/>
      <c r="E596" s="256">
        <v>12</v>
      </c>
      <c r="F596" s="220"/>
      <c r="G596" s="220"/>
      <c r="H596" s="220"/>
      <c r="I596" s="220"/>
      <c r="J596" s="220"/>
      <c r="K596" s="220"/>
      <c r="L596" s="220"/>
      <c r="M596" s="220"/>
      <c r="N596" s="219"/>
      <c r="O596" s="219"/>
      <c r="P596" s="219"/>
      <c r="Q596" s="219"/>
      <c r="R596" s="220"/>
      <c r="S596" s="220"/>
      <c r="T596" s="220"/>
      <c r="U596" s="220"/>
      <c r="V596" s="220"/>
      <c r="W596" s="220"/>
      <c r="X596" s="220"/>
      <c r="Y596" s="220"/>
      <c r="Z596" s="210"/>
      <c r="AA596" s="210"/>
      <c r="AB596" s="210"/>
      <c r="AC596" s="210"/>
      <c r="AD596" s="210"/>
      <c r="AE596" s="210"/>
      <c r="AF596" s="210"/>
      <c r="AG596" s="210" t="s">
        <v>356</v>
      </c>
      <c r="AH596" s="210">
        <v>0</v>
      </c>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1" x14ac:dyDescent="0.2">
      <c r="A597" s="232">
        <v>198</v>
      </c>
      <c r="B597" s="233" t="s">
        <v>2961</v>
      </c>
      <c r="C597" s="250" t="s">
        <v>2962</v>
      </c>
      <c r="D597" s="234" t="s">
        <v>533</v>
      </c>
      <c r="E597" s="235">
        <v>7</v>
      </c>
      <c r="F597" s="236"/>
      <c r="G597" s="237">
        <f>ROUND(E597*F597,2)</f>
        <v>0</v>
      </c>
      <c r="H597" s="236"/>
      <c r="I597" s="237">
        <f>ROUND(E597*H597,2)</f>
        <v>0</v>
      </c>
      <c r="J597" s="236"/>
      <c r="K597" s="237">
        <f>ROUND(E597*J597,2)</f>
        <v>0</v>
      </c>
      <c r="L597" s="237">
        <v>21</v>
      </c>
      <c r="M597" s="237">
        <f>G597*(1+L597/100)</f>
        <v>0</v>
      </c>
      <c r="N597" s="235">
        <v>1.6E-2</v>
      </c>
      <c r="O597" s="235">
        <f>ROUND(E597*N597,2)</f>
        <v>0.11</v>
      </c>
      <c r="P597" s="235">
        <v>0</v>
      </c>
      <c r="Q597" s="235">
        <f>ROUND(E597*P597,2)</f>
        <v>0</v>
      </c>
      <c r="R597" s="237" t="s">
        <v>2232</v>
      </c>
      <c r="S597" s="237" t="s">
        <v>302</v>
      </c>
      <c r="T597" s="238" t="s">
        <v>354</v>
      </c>
      <c r="U597" s="220">
        <v>0.5</v>
      </c>
      <c r="V597" s="220">
        <f>ROUND(E597*U597,2)</f>
        <v>3.5</v>
      </c>
      <c r="W597" s="220"/>
      <c r="X597" s="220" t="s">
        <v>314</v>
      </c>
      <c r="Y597" s="220" t="s">
        <v>305</v>
      </c>
      <c r="Z597" s="210"/>
      <c r="AA597" s="210"/>
      <c r="AB597" s="210"/>
      <c r="AC597" s="210"/>
      <c r="AD597" s="210"/>
      <c r="AE597" s="210"/>
      <c r="AF597" s="210"/>
      <c r="AG597" s="210" t="s">
        <v>642</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2" x14ac:dyDescent="0.2">
      <c r="A598" s="217"/>
      <c r="B598" s="218"/>
      <c r="C598" s="251" t="s">
        <v>2727</v>
      </c>
      <c r="D598" s="247"/>
      <c r="E598" s="247"/>
      <c r="F598" s="247"/>
      <c r="G598" s="247"/>
      <c r="H598" s="220"/>
      <c r="I598" s="220"/>
      <c r="J598" s="220"/>
      <c r="K598" s="220"/>
      <c r="L598" s="220"/>
      <c r="M598" s="220"/>
      <c r="N598" s="219"/>
      <c r="O598" s="219"/>
      <c r="P598" s="219"/>
      <c r="Q598" s="219"/>
      <c r="R598" s="220"/>
      <c r="S598" s="220"/>
      <c r="T598" s="220"/>
      <c r="U598" s="220"/>
      <c r="V598" s="220"/>
      <c r="W598" s="220"/>
      <c r="X598" s="220"/>
      <c r="Y598" s="220"/>
      <c r="Z598" s="210"/>
      <c r="AA598" s="210"/>
      <c r="AB598" s="210"/>
      <c r="AC598" s="210"/>
      <c r="AD598" s="210"/>
      <c r="AE598" s="210"/>
      <c r="AF598" s="210"/>
      <c r="AG598" s="210" t="s">
        <v>317</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3" x14ac:dyDescent="0.2">
      <c r="A599" s="217"/>
      <c r="B599" s="218"/>
      <c r="C599" s="270" t="s">
        <v>1126</v>
      </c>
      <c r="D599" s="264"/>
      <c r="E599" s="264"/>
      <c r="F599" s="264"/>
      <c r="G599" s="264"/>
      <c r="H599" s="220"/>
      <c r="I599" s="220"/>
      <c r="J599" s="220"/>
      <c r="K599" s="220"/>
      <c r="L599" s="220"/>
      <c r="M599" s="220"/>
      <c r="N599" s="219"/>
      <c r="O599" s="219"/>
      <c r="P599" s="219"/>
      <c r="Q599" s="219"/>
      <c r="R599" s="220"/>
      <c r="S599" s="220"/>
      <c r="T599" s="220"/>
      <c r="U599" s="220"/>
      <c r="V599" s="220"/>
      <c r="W599" s="220"/>
      <c r="X599" s="220"/>
      <c r="Y599" s="220"/>
      <c r="Z599" s="210"/>
      <c r="AA599" s="210"/>
      <c r="AB599" s="210"/>
      <c r="AC599" s="210"/>
      <c r="AD599" s="210"/>
      <c r="AE599" s="210"/>
      <c r="AF599" s="210"/>
      <c r="AG599" s="210" t="s">
        <v>317</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2" x14ac:dyDescent="0.2">
      <c r="A600" s="217"/>
      <c r="B600" s="218"/>
      <c r="C600" s="265" t="s">
        <v>2963</v>
      </c>
      <c r="D600" s="255"/>
      <c r="E600" s="256">
        <v>7</v>
      </c>
      <c r="F600" s="220"/>
      <c r="G600" s="220"/>
      <c r="H600" s="220"/>
      <c r="I600" s="220"/>
      <c r="J600" s="220"/>
      <c r="K600" s="220"/>
      <c r="L600" s="220"/>
      <c r="M600" s="220"/>
      <c r="N600" s="219"/>
      <c r="O600" s="219"/>
      <c r="P600" s="219"/>
      <c r="Q600" s="219"/>
      <c r="R600" s="220"/>
      <c r="S600" s="220"/>
      <c r="T600" s="220"/>
      <c r="U600" s="220"/>
      <c r="V600" s="220"/>
      <c r="W600" s="220"/>
      <c r="X600" s="220"/>
      <c r="Y600" s="220"/>
      <c r="Z600" s="210"/>
      <c r="AA600" s="210"/>
      <c r="AB600" s="210"/>
      <c r="AC600" s="210"/>
      <c r="AD600" s="210"/>
      <c r="AE600" s="210"/>
      <c r="AF600" s="210"/>
      <c r="AG600" s="210" t="s">
        <v>356</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
      <c r="A601" s="232">
        <v>199</v>
      </c>
      <c r="B601" s="233" t="s">
        <v>2964</v>
      </c>
      <c r="C601" s="250" t="s">
        <v>2965</v>
      </c>
      <c r="D601" s="234" t="s">
        <v>533</v>
      </c>
      <c r="E601" s="235">
        <v>18</v>
      </c>
      <c r="F601" s="236"/>
      <c r="G601" s="237">
        <f>ROUND(E601*F601,2)</f>
        <v>0</v>
      </c>
      <c r="H601" s="236"/>
      <c r="I601" s="237">
        <f>ROUND(E601*H601,2)</f>
        <v>0</v>
      </c>
      <c r="J601" s="236"/>
      <c r="K601" s="237">
        <f>ROUND(E601*J601,2)</f>
        <v>0</v>
      </c>
      <c r="L601" s="237">
        <v>21</v>
      </c>
      <c r="M601" s="237">
        <f>G601*(1+L601/100)</f>
        <v>0</v>
      </c>
      <c r="N601" s="235">
        <v>1.41E-3</v>
      </c>
      <c r="O601" s="235">
        <f>ROUND(E601*N601,2)</f>
        <v>0.03</v>
      </c>
      <c r="P601" s="235">
        <v>0</v>
      </c>
      <c r="Q601" s="235">
        <f>ROUND(E601*P601,2)</f>
        <v>0</v>
      </c>
      <c r="R601" s="237" t="s">
        <v>2232</v>
      </c>
      <c r="S601" s="237" t="s">
        <v>302</v>
      </c>
      <c r="T601" s="238" t="s">
        <v>354</v>
      </c>
      <c r="U601" s="220">
        <v>1.575</v>
      </c>
      <c r="V601" s="220">
        <f>ROUND(E601*U601,2)</f>
        <v>28.35</v>
      </c>
      <c r="W601" s="220"/>
      <c r="X601" s="220" t="s">
        <v>314</v>
      </c>
      <c r="Y601" s="220" t="s">
        <v>305</v>
      </c>
      <c r="Z601" s="210"/>
      <c r="AA601" s="210"/>
      <c r="AB601" s="210"/>
      <c r="AC601" s="210"/>
      <c r="AD601" s="210"/>
      <c r="AE601" s="210"/>
      <c r="AF601" s="210"/>
      <c r="AG601" s="210" t="s">
        <v>642</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2" x14ac:dyDescent="0.2">
      <c r="A602" s="217"/>
      <c r="B602" s="218"/>
      <c r="C602" s="265" t="s">
        <v>2966</v>
      </c>
      <c r="D602" s="255"/>
      <c r="E602" s="256">
        <v>15</v>
      </c>
      <c r="F602" s="220"/>
      <c r="G602" s="220"/>
      <c r="H602" s="220"/>
      <c r="I602" s="220"/>
      <c r="J602" s="220"/>
      <c r="K602" s="220"/>
      <c r="L602" s="220"/>
      <c r="M602" s="220"/>
      <c r="N602" s="219"/>
      <c r="O602" s="219"/>
      <c r="P602" s="219"/>
      <c r="Q602" s="219"/>
      <c r="R602" s="220"/>
      <c r="S602" s="220"/>
      <c r="T602" s="220"/>
      <c r="U602" s="220"/>
      <c r="V602" s="220"/>
      <c r="W602" s="220"/>
      <c r="X602" s="220"/>
      <c r="Y602" s="220"/>
      <c r="Z602" s="210"/>
      <c r="AA602" s="210"/>
      <c r="AB602" s="210"/>
      <c r="AC602" s="210"/>
      <c r="AD602" s="210"/>
      <c r="AE602" s="210"/>
      <c r="AF602" s="210"/>
      <c r="AG602" s="210" t="s">
        <v>356</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3" x14ac:dyDescent="0.2">
      <c r="A603" s="217"/>
      <c r="B603" s="218"/>
      <c r="C603" s="265" t="s">
        <v>2967</v>
      </c>
      <c r="D603" s="255"/>
      <c r="E603" s="256">
        <v>3</v>
      </c>
      <c r="F603" s="220"/>
      <c r="G603" s="220"/>
      <c r="H603" s="220"/>
      <c r="I603" s="220"/>
      <c r="J603" s="220"/>
      <c r="K603" s="220"/>
      <c r="L603" s="220"/>
      <c r="M603" s="220"/>
      <c r="N603" s="219"/>
      <c r="O603" s="219"/>
      <c r="P603" s="219"/>
      <c r="Q603" s="219"/>
      <c r="R603" s="220"/>
      <c r="S603" s="220"/>
      <c r="T603" s="220"/>
      <c r="U603" s="220"/>
      <c r="V603" s="220"/>
      <c r="W603" s="220"/>
      <c r="X603" s="220"/>
      <c r="Y603" s="220"/>
      <c r="Z603" s="210"/>
      <c r="AA603" s="210"/>
      <c r="AB603" s="210"/>
      <c r="AC603" s="210"/>
      <c r="AD603" s="210"/>
      <c r="AE603" s="210"/>
      <c r="AF603" s="210"/>
      <c r="AG603" s="210" t="s">
        <v>356</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
      <c r="A604" s="232">
        <v>200</v>
      </c>
      <c r="B604" s="233" t="s">
        <v>2968</v>
      </c>
      <c r="C604" s="250" t="s">
        <v>2969</v>
      </c>
      <c r="D604" s="234" t="s">
        <v>533</v>
      </c>
      <c r="E604" s="235">
        <v>1</v>
      </c>
      <c r="F604" s="236"/>
      <c r="G604" s="237">
        <f>ROUND(E604*F604,2)</f>
        <v>0</v>
      </c>
      <c r="H604" s="236"/>
      <c r="I604" s="237">
        <f>ROUND(E604*H604,2)</f>
        <v>0</v>
      </c>
      <c r="J604" s="236"/>
      <c r="K604" s="237">
        <f>ROUND(E604*J604,2)</f>
        <v>0</v>
      </c>
      <c r="L604" s="237">
        <v>21</v>
      </c>
      <c r="M604" s="237">
        <f>G604*(1+L604/100)</f>
        <v>0</v>
      </c>
      <c r="N604" s="235">
        <v>1.41E-2</v>
      </c>
      <c r="O604" s="235">
        <f>ROUND(E604*N604,2)</f>
        <v>0.01</v>
      </c>
      <c r="P604" s="235">
        <v>0</v>
      </c>
      <c r="Q604" s="235">
        <f>ROUND(E604*P604,2)</f>
        <v>0</v>
      </c>
      <c r="R604" s="237" t="s">
        <v>2232</v>
      </c>
      <c r="S604" s="237" t="s">
        <v>302</v>
      </c>
      <c r="T604" s="238" t="s">
        <v>354</v>
      </c>
      <c r="U604" s="220">
        <v>0.97299999999999998</v>
      </c>
      <c r="V604" s="220">
        <f>ROUND(E604*U604,2)</f>
        <v>0.97</v>
      </c>
      <c r="W604" s="220"/>
      <c r="X604" s="220" t="s">
        <v>314</v>
      </c>
      <c r="Y604" s="220" t="s">
        <v>305</v>
      </c>
      <c r="Z604" s="210"/>
      <c r="AA604" s="210"/>
      <c r="AB604" s="210"/>
      <c r="AC604" s="210"/>
      <c r="AD604" s="210"/>
      <c r="AE604" s="210"/>
      <c r="AF604" s="210"/>
      <c r="AG604" s="210" t="s">
        <v>642</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2" x14ac:dyDescent="0.2">
      <c r="A605" s="217"/>
      <c r="B605" s="218"/>
      <c r="C605" s="251" t="s">
        <v>2727</v>
      </c>
      <c r="D605" s="247"/>
      <c r="E605" s="247"/>
      <c r="F605" s="247"/>
      <c r="G605" s="247"/>
      <c r="H605" s="220"/>
      <c r="I605" s="220"/>
      <c r="J605" s="220"/>
      <c r="K605" s="220"/>
      <c r="L605" s="220"/>
      <c r="M605" s="220"/>
      <c r="N605" s="219"/>
      <c r="O605" s="219"/>
      <c r="P605" s="219"/>
      <c r="Q605" s="219"/>
      <c r="R605" s="220"/>
      <c r="S605" s="220"/>
      <c r="T605" s="220"/>
      <c r="U605" s="220"/>
      <c r="V605" s="220"/>
      <c r="W605" s="220"/>
      <c r="X605" s="220"/>
      <c r="Y605" s="220"/>
      <c r="Z605" s="210"/>
      <c r="AA605" s="210"/>
      <c r="AB605" s="210"/>
      <c r="AC605" s="210"/>
      <c r="AD605" s="210"/>
      <c r="AE605" s="210"/>
      <c r="AF605" s="210"/>
      <c r="AG605" s="210" t="s">
        <v>317</v>
      </c>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3" x14ac:dyDescent="0.2">
      <c r="A606" s="217"/>
      <c r="B606" s="218"/>
      <c r="C606" s="270" t="s">
        <v>1126</v>
      </c>
      <c r="D606" s="264"/>
      <c r="E606" s="264"/>
      <c r="F606" s="264"/>
      <c r="G606" s="264"/>
      <c r="H606" s="220"/>
      <c r="I606" s="220"/>
      <c r="J606" s="220"/>
      <c r="K606" s="220"/>
      <c r="L606" s="220"/>
      <c r="M606" s="220"/>
      <c r="N606" s="219"/>
      <c r="O606" s="219"/>
      <c r="P606" s="219"/>
      <c r="Q606" s="219"/>
      <c r="R606" s="220"/>
      <c r="S606" s="220"/>
      <c r="T606" s="220"/>
      <c r="U606" s="220"/>
      <c r="V606" s="220"/>
      <c r="W606" s="220"/>
      <c r="X606" s="220"/>
      <c r="Y606" s="220"/>
      <c r="Z606" s="210"/>
      <c r="AA606" s="210"/>
      <c r="AB606" s="210"/>
      <c r="AC606" s="210"/>
      <c r="AD606" s="210"/>
      <c r="AE606" s="210"/>
      <c r="AF606" s="210"/>
      <c r="AG606" s="210" t="s">
        <v>317</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2" x14ac:dyDescent="0.2">
      <c r="A607" s="217"/>
      <c r="B607" s="218"/>
      <c r="C607" s="265" t="s">
        <v>2566</v>
      </c>
      <c r="D607" s="255"/>
      <c r="E607" s="256">
        <v>1</v>
      </c>
      <c r="F607" s="220"/>
      <c r="G607" s="220"/>
      <c r="H607" s="220"/>
      <c r="I607" s="220"/>
      <c r="J607" s="220"/>
      <c r="K607" s="220"/>
      <c r="L607" s="220"/>
      <c r="M607" s="220"/>
      <c r="N607" s="219"/>
      <c r="O607" s="219"/>
      <c r="P607" s="219"/>
      <c r="Q607" s="219"/>
      <c r="R607" s="220"/>
      <c r="S607" s="220"/>
      <c r="T607" s="220"/>
      <c r="U607" s="220"/>
      <c r="V607" s="220"/>
      <c r="W607" s="220"/>
      <c r="X607" s="220"/>
      <c r="Y607" s="220"/>
      <c r="Z607" s="210"/>
      <c r="AA607" s="210"/>
      <c r="AB607" s="210"/>
      <c r="AC607" s="210"/>
      <c r="AD607" s="210"/>
      <c r="AE607" s="210"/>
      <c r="AF607" s="210"/>
      <c r="AG607" s="210" t="s">
        <v>356</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1" x14ac:dyDescent="0.2">
      <c r="A608" s="232">
        <v>201</v>
      </c>
      <c r="B608" s="233" t="s">
        <v>2970</v>
      </c>
      <c r="C608" s="250" t="s">
        <v>2971</v>
      </c>
      <c r="D608" s="234" t="s">
        <v>533</v>
      </c>
      <c r="E608" s="235">
        <v>12</v>
      </c>
      <c r="F608" s="236"/>
      <c r="G608" s="237">
        <f>ROUND(E608*F608,2)</f>
        <v>0</v>
      </c>
      <c r="H608" s="236"/>
      <c r="I608" s="237">
        <f>ROUND(E608*H608,2)</f>
        <v>0</v>
      </c>
      <c r="J608" s="236"/>
      <c r="K608" s="237">
        <f>ROUND(E608*J608,2)</f>
        <v>0</v>
      </c>
      <c r="L608" s="237">
        <v>21</v>
      </c>
      <c r="M608" s="237">
        <f>G608*(1+L608/100)</f>
        <v>0</v>
      </c>
      <c r="N608" s="235">
        <v>1.7000000000000001E-4</v>
      </c>
      <c r="O608" s="235">
        <f>ROUND(E608*N608,2)</f>
        <v>0</v>
      </c>
      <c r="P608" s="235">
        <v>0</v>
      </c>
      <c r="Q608" s="235">
        <f>ROUND(E608*P608,2)</f>
        <v>0</v>
      </c>
      <c r="R608" s="237" t="s">
        <v>2232</v>
      </c>
      <c r="S608" s="237" t="s">
        <v>302</v>
      </c>
      <c r="T608" s="238" t="s">
        <v>354</v>
      </c>
      <c r="U608" s="220">
        <v>2.9</v>
      </c>
      <c r="V608" s="220">
        <f>ROUND(E608*U608,2)</f>
        <v>34.799999999999997</v>
      </c>
      <c r="W608" s="220"/>
      <c r="X608" s="220" t="s">
        <v>314</v>
      </c>
      <c r="Y608" s="220" t="s">
        <v>305</v>
      </c>
      <c r="Z608" s="210"/>
      <c r="AA608" s="210"/>
      <c r="AB608" s="210"/>
      <c r="AC608" s="210"/>
      <c r="AD608" s="210"/>
      <c r="AE608" s="210"/>
      <c r="AF608" s="210"/>
      <c r="AG608" s="210" t="s">
        <v>642</v>
      </c>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2" x14ac:dyDescent="0.2">
      <c r="A609" s="217"/>
      <c r="B609" s="218"/>
      <c r="C609" s="265" t="s">
        <v>2583</v>
      </c>
      <c r="D609" s="255"/>
      <c r="E609" s="256">
        <v>12</v>
      </c>
      <c r="F609" s="220"/>
      <c r="G609" s="220"/>
      <c r="H609" s="220"/>
      <c r="I609" s="220"/>
      <c r="J609" s="220"/>
      <c r="K609" s="220"/>
      <c r="L609" s="220"/>
      <c r="M609" s="220"/>
      <c r="N609" s="219"/>
      <c r="O609" s="219"/>
      <c r="P609" s="219"/>
      <c r="Q609" s="219"/>
      <c r="R609" s="220"/>
      <c r="S609" s="220"/>
      <c r="T609" s="220"/>
      <c r="U609" s="220"/>
      <c r="V609" s="220"/>
      <c r="W609" s="220"/>
      <c r="X609" s="220"/>
      <c r="Y609" s="220"/>
      <c r="Z609" s="210"/>
      <c r="AA609" s="210"/>
      <c r="AB609" s="210"/>
      <c r="AC609" s="210"/>
      <c r="AD609" s="210"/>
      <c r="AE609" s="210"/>
      <c r="AF609" s="210"/>
      <c r="AG609" s="210" t="s">
        <v>356</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1" x14ac:dyDescent="0.2">
      <c r="A610" s="232">
        <v>202</v>
      </c>
      <c r="B610" s="233" t="s">
        <v>2972</v>
      </c>
      <c r="C610" s="250" t="s">
        <v>2973</v>
      </c>
      <c r="D610" s="234" t="s">
        <v>533</v>
      </c>
      <c r="E610" s="235">
        <v>14</v>
      </c>
      <c r="F610" s="236"/>
      <c r="G610" s="237">
        <f>ROUND(E610*F610,2)</f>
        <v>0</v>
      </c>
      <c r="H610" s="236"/>
      <c r="I610" s="237">
        <f>ROUND(E610*H610,2)</f>
        <v>0</v>
      </c>
      <c r="J610" s="236"/>
      <c r="K610" s="237">
        <f>ROUND(E610*J610,2)</f>
        <v>0</v>
      </c>
      <c r="L610" s="237">
        <v>21</v>
      </c>
      <c r="M610" s="237">
        <f>G610*(1+L610/100)</f>
        <v>0</v>
      </c>
      <c r="N610" s="235">
        <v>1.6000000000000001E-4</v>
      </c>
      <c r="O610" s="235">
        <f>ROUND(E610*N610,2)</f>
        <v>0</v>
      </c>
      <c r="P610" s="235">
        <v>0</v>
      </c>
      <c r="Q610" s="235">
        <f>ROUND(E610*P610,2)</f>
        <v>0</v>
      </c>
      <c r="R610" s="237" t="s">
        <v>2232</v>
      </c>
      <c r="S610" s="237" t="s">
        <v>302</v>
      </c>
      <c r="T610" s="238" t="s">
        <v>354</v>
      </c>
      <c r="U610" s="220">
        <v>0.16500000000000001</v>
      </c>
      <c r="V610" s="220">
        <f>ROUND(E610*U610,2)</f>
        <v>2.31</v>
      </c>
      <c r="W610" s="220"/>
      <c r="X610" s="220" t="s">
        <v>314</v>
      </c>
      <c r="Y610" s="220" t="s">
        <v>305</v>
      </c>
      <c r="Z610" s="210"/>
      <c r="AA610" s="210"/>
      <c r="AB610" s="210"/>
      <c r="AC610" s="210"/>
      <c r="AD610" s="210"/>
      <c r="AE610" s="210"/>
      <c r="AF610" s="210"/>
      <c r="AG610" s="210" t="s">
        <v>642</v>
      </c>
      <c r="AH610" s="210"/>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2" x14ac:dyDescent="0.2">
      <c r="A611" s="217"/>
      <c r="B611" s="218"/>
      <c r="C611" s="251" t="s">
        <v>1126</v>
      </c>
      <c r="D611" s="247"/>
      <c r="E611" s="247"/>
      <c r="F611" s="247"/>
      <c r="G611" s="247"/>
      <c r="H611" s="220"/>
      <c r="I611" s="220"/>
      <c r="J611" s="220"/>
      <c r="K611" s="220"/>
      <c r="L611" s="220"/>
      <c r="M611" s="220"/>
      <c r="N611" s="219"/>
      <c r="O611" s="219"/>
      <c r="P611" s="219"/>
      <c r="Q611" s="219"/>
      <c r="R611" s="220"/>
      <c r="S611" s="220"/>
      <c r="T611" s="220"/>
      <c r="U611" s="220"/>
      <c r="V611" s="220"/>
      <c r="W611" s="220"/>
      <c r="X611" s="220"/>
      <c r="Y611" s="220"/>
      <c r="Z611" s="210"/>
      <c r="AA611" s="210"/>
      <c r="AB611" s="210"/>
      <c r="AC611" s="210"/>
      <c r="AD611" s="210"/>
      <c r="AE611" s="210"/>
      <c r="AF611" s="210"/>
      <c r="AG611" s="210" t="s">
        <v>317</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2" x14ac:dyDescent="0.2">
      <c r="A612" s="217"/>
      <c r="B612" s="218"/>
      <c r="C612" s="265" t="s">
        <v>2974</v>
      </c>
      <c r="D612" s="255"/>
      <c r="E612" s="256">
        <v>14</v>
      </c>
      <c r="F612" s="220"/>
      <c r="G612" s="220"/>
      <c r="H612" s="220"/>
      <c r="I612" s="220"/>
      <c r="J612" s="220"/>
      <c r="K612" s="220"/>
      <c r="L612" s="220"/>
      <c r="M612" s="220"/>
      <c r="N612" s="219"/>
      <c r="O612" s="219"/>
      <c r="P612" s="219"/>
      <c r="Q612" s="219"/>
      <c r="R612" s="220"/>
      <c r="S612" s="220"/>
      <c r="T612" s="220"/>
      <c r="U612" s="220"/>
      <c r="V612" s="220"/>
      <c r="W612" s="220"/>
      <c r="X612" s="220"/>
      <c r="Y612" s="220"/>
      <c r="Z612" s="210"/>
      <c r="AA612" s="210"/>
      <c r="AB612" s="210"/>
      <c r="AC612" s="210"/>
      <c r="AD612" s="210"/>
      <c r="AE612" s="210"/>
      <c r="AF612" s="210"/>
      <c r="AG612" s="210" t="s">
        <v>356</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1" x14ac:dyDescent="0.2">
      <c r="A613" s="232">
        <v>203</v>
      </c>
      <c r="B613" s="233" t="s">
        <v>2975</v>
      </c>
      <c r="C613" s="250" t="s">
        <v>2976</v>
      </c>
      <c r="D613" s="234" t="s">
        <v>533</v>
      </c>
      <c r="E613" s="235">
        <v>3</v>
      </c>
      <c r="F613" s="236"/>
      <c r="G613" s="237">
        <f>ROUND(E613*F613,2)</f>
        <v>0</v>
      </c>
      <c r="H613" s="236"/>
      <c r="I613" s="237">
        <f>ROUND(E613*H613,2)</f>
        <v>0</v>
      </c>
      <c r="J613" s="236"/>
      <c r="K613" s="237">
        <f>ROUND(E613*J613,2)</f>
        <v>0</v>
      </c>
      <c r="L613" s="237">
        <v>21</v>
      </c>
      <c r="M613" s="237">
        <f>G613*(1+L613/100)</f>
        <v>0</v>
      </c>
      <c r="N613" s="235">
        <v>1.2999999999999999E-3</v>
      </c>
      <c r="O613" s="235">
        <f>ROUND(E613*N613,2)</f>
        <v>0</v>
      </c>
      <c r="P613" s="235">
        <v>0</v>
      </c>
      <c r="Q613" s="235">
        <f>ROUND(E613*P613,2)</f>
        <v>0</v>
      </c>
      <c r="R613" s="237" t="s">
        <v>2232</v>
      </c>
      <c r="S613" s="237" t="s">
        <v>302</v>
      </c>
      <c r="T613" s="238" t="s">
        <v>354</v>
      </c>
      <c r="U613" s="220">
        <v>0.33</v>
      </c>
      <c r="V613" s="220">
        <f>ROUND(E613*U613,2)</f>
        <v>0.99</v>
      </c>
      <c r="W613" s="220"/>
      <c r="X613" s="220" t="s">
        <v>314</v>
      </c>
      <c r="Y613" s="220" t="s">
        <v>305</v>
      </c>
      <c r="Z613" s="210"/>
      <c r="AA613" s="210"/>
      <c r="AB613" s="210"/>
      <c r="AC613" s="210"/>
      <c r="AD613" s="210"/>
      <c r="AE613" s="210"/>
      <c r="AF613" s="210"/>
      <c r="AG613" s="210" t="s">
        <v>642</v>
      </c>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2" x14ac:dyDescent="0.2">
      <c r="A614" s="217"/>
      <c r="B614" s="218"/>
      <c r="C614" s="251" t="s">
        <v>1126</v>
      </c>
      <c r="D614" s="247"/>
      <c r="E614" s="247"/>
      <c r="F614" s="247"/>
      <c r="G614" s="247"/>
      <c r="H614" s="220"/>
      <c r="I614" s="220"/>
      <c r="J614" s="220"/>
      <c r="K614" s="220"/>
      <c r="L614" s="220"/>
      <c r="M614" s="220"/>
      <c r="N614" s="219"/>
      <c r="O614" s="219"/>
      <c r="P614" s="219"/>
      <c r="Q614" s="219"/>
      <c r="R614" s="220"/>
      <c r="S614" s="220"/>
      <c r="T614" s="220"/>
      <c r="U614" s="220"/>
      <c r="V614" s="220"/>
      <c r="W614" s="220"/>
      <c r="X614" s="220"/>
      <c r="Y614" s="220"/>
      <c r="Z614" s="210"/>
      <c r="AA614" s="210"/>
      <c r="AB614" s="210"/>
      <c r="AC614" s="210"/>
      <c r="AD614" s="210"/>
      <c r="AE614" s="210"/>
      <c r="AF614" s="210"/>
      <c r="AG614" s="210" t="s">
        <v>317</v>
      </c>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2" x14ac:dyDescent="0.2">
      <c r="A615" s="217"/>
      <c r="B615" s="218"/>
      <c r="C615" s="265" t="s">
        <v>2977</v>
      </c>
      <c r="D615" s="255"/>
      <c r="E615" s="256">
        <v>1</v>
      </c>
      <c r="F615" s="220"/>
      <c r="G615" s="220"/>
      <c r="H615" s="220"/>
      <c r="I615" s="220"/>
      <c r="J615" s="220"/>
      <c r="K615" s="220"/>
      <c r="L615" s="220"/>
      <c r="M615" s="220"/>
      <c r="N615" s="219"/>
      <c r="O615" s="219"/>
      <c r="P615" s="219"/>
      <c r="Q615" s="219"/>
      <c r="R615" s="220"/>
      <c r="S615" s="220"/>
      <c r="T615" s="220"/>
      <c r="U615" s="220"/>
      <c r="V615" s="220"/>
      <c r="W615" s="220"/>
      <c r="X615" s="220"/>
      <c r="Y615" s="220"/>
      <c r="Z615" s="210"/>
      <c r="AA615" s="210"/>
      <c r="AB615" s="210"/>
      <c r="AC615" s="210"/>
      <c r="AD615" s="210"/>
      <c r="AE615" s="210"/>
      <c r="AF615" s="210"/>
      <c r="AG615" s="210" t="s">
        <v>356</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
      <c r="A616" s="217"/>
      <c r="B616" s="218"/>
      <c r="C616" s="265" t="s">
        <v>2978</v>
      </c>
      <c r="D616" s="255"/>
      <c r="E616" s="256">
        <v>1</v>
      </c>
      <c r="F616" s="220"/>
      <c r="G616" s="220"/>
      <c r="H616" s="220"/>
      <c r="I616" s="220"/>
      <c r="J616" s="220"/>
      <c r="K616" s="220"/>
      <c r="L616" s="220"/>
      <c r="M616" s="220"/>
      <c r="N616" s="219"/>
      <c r="O616" s="219"/>
      <c r="P616" s="219"/>
      <c r="Q616" s="219"/>
      <c r="R616" s="220"/>
      <c r="S616" s="220"/>
      <c r="T616" s="220"/>
      <c r="U616" s="220"/>
      <c r="V616" s="220"/>
      <c r="W616" s="220"/>
      <c r="X616" s="220"/>
      <c r="Y616" s="220"/>
      <c r="Z616" s="210"/>
      <c r="AA616" s="210"/>
      <c r="AB616" s="210"/>
      <c r="AC616" s="210"/>
      <c r="AD616" s="210"/>
      <c r="AE616" s="210"/>
      <c r="AF616" s="210"/>
      <c r="AG616" s="210" t="s">
        <v>356</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
      <c r="A617" s="217"/>
      <c r="B617" s="218"/>
      <c r="C617" s="265" t="s">
        <v>2979</v>
      </c>
      <c r="D617" s="255"/>
      <c r="E617" s="256">
        <v>1</v>
      </c>
      <c r="F617" s="220"/>
      <c r="G617" s="220"/>
      <c r="H617" s="220"/>
      <c r="I617" s="220"/>
      <c r="J617" s="220"/>
      <c r="K617" s="220"/>
      <c r="L617" s="220"/>
      <c r="M617" s="220"/>
      <c r="N617" s="219"/>
      <c r="O617" s="219"/>
      <c r="P617" s="219"/>
      <c r="Q617" s="219"/>
      <c r="R617" s="220"/>
      <c r="S617" s="220"/>
      <c r="T617" s="220"/>
      <c r="U617" s="220"/>
      <c r="V617" s="220"/>
      <c r="W617" s="220"/>
      <c r="X617" s="220"/>
      <c r="Y617" s="220"/>
      <c r="Z617" s="210"/>
      <c r="AA617" s="210"/>
      <c r="AB617" s="210"/>
      <c r="AC617" s="210"/>
      <c r="AD617" s="210"/>
      <c r="AE617" s="210"/>
      <c r="AF617" s="210"/>
      <c r="AG617" s="210" t="s">
        <v>356</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
      <c r="A618" s="232">
        <v>204</v>
      </c>
      <c r="B618" s="233" t="s">
        <v>2980</v>
      </c>
      <c r="C618" s="250" t="s">
        <v>2981</v>
      </c>
      <c r="D618" s="234" t="s">
        <v>533</v>
      </c>
      <c r="E618" s="235">
        <v>1</v>
      </c>
      <c r="F618" s="236"/>
      <c r="G618" s="237">
        <f>ROUND(E618*F618,2)</f>
        <v>0</v>
      </c>
      <c r="H618" s="236"/>
      <c r="I618" s="237">
        <f>ROUND(E618*H618,2)</f>
        <v>0</v>
      </c>
      <c r="J618" s="236"/>
      <c r="K618" s="237">
        <f>ROUND(E618*J618,2)</f>
        <v>0</v>
      </c>
      <c r="L618" s="237">
        <v>21</v>
      </c>
      <c r="M618" s="237">
        <f>G618*(1+L618/100)</f>
        <v>0</v>
      </c>
      <c r="N618" s="235">
        <v>2E-3</v>
      </c>
      <c r="O618" s="235">
        <f>ROUND(E618*N618,2)</f>
        <v>0</v>
      </c>
      <c r="P618" s="235">
        <v>0</v>
      </c>
      <c r="Q618" s="235">
        <f>ROUND(E618*P618,2)</f>
        <v>0</v>
      </c>
      <c r="R618" s="237" t="s">
        <v>2232</v>
      </c>
      <c r="S618" s="237" t="s">
        <v>302</v>
      </c>
      <c r="T618" s="238" t="s">
        <v>354</v>
      </c>
      <c r="U618" s="220">
        <v>0.38</v>
      </c>
      <c r="V618" s="220">
        <f>ROUND(E618*U618,2)</f>
        <v>0.38</v>
      </c>
      <c r="W618" s="220"/>
      <c r="X618" s="220" t="s">
        <v>314</v>
      </c>
      <c r="Y618" s="220" t="s">
        <v>305</v>
      </c>
      <c r="Z618" s="210"/>
      <c r="AA618" s="210"/>
      <c r="AB618" s="210"/>
      <c r="AC618" s="210"/>
      <c r="AD618" s="210"/>
      <c r="AE618" s="210"/>
      <c r="AF618" s="210"/>
      <c r="AG618" s="210" t="s">
        <v>642</v>
      </c>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2" x14ac:dyDescent="0.2">
      <c r="A619" s="217"/>
      <c r="B619" s="218"/>
      <c r="C619" s="251" t="s">
        <v>1126</v>
      </c>
      <c r="D619" s="247"/>
      <c r="E619" s="247"/>
      <c r="F619" s="247"/>
      <c r="G619" s="247"/>
      <c r="H619" s="220"/>
      <c r="I619" s="220"/>
      <c r="J619" s="220"/>
      <c r="K619" s="220"/>
      <c r="L619" s="220"/>
      <c r="M619" s="220"/>
      <c r="N619" s="219"/>
      <c r="O619" s="219"/>
      <c r="P619" s="219"/>
      <c r="Q619" s="219"/>
      <c r="R619" s="220"/>
      <c r="S619" s="220"/>
      <c r="T619" s="220"/>
      <c r="U619" s="220"/>
      <c r="V619" s="220"/>
      <c r="W619" s="220"/>
      <c r="X619" s="220"/>
      <c r="Y619" s="220"/>
      <c r="Z619" s="210"/>
      <c r="AA619" s="210"/>
      <c r="AB619" s="210"/>
      <c r="AC619" s="210"/>
      <c r="AD619" s="210"/>
      <c r="AE619" s="210"/>
      <c r="AF619" s="210"/>
      <c r="AG619" s="210" t="s">
        <v>317</v>
      </c>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2" x14ac:dyDescent="0.2">
      <c r="A620" s="217"/>
      <c r="B620" s="218"/>
      <c r="C620" s="265" t="s">
        <v>2982</v>
      </c>
      <c r="D620" s="255"/>
      <c r="E620" s="256">
        <v>1</v>
      </c>
      <c r="F620" s="220"/>
      <c r="G620" s="220"/>
      <c r="H620" s="220"/>
      <c r="I620" s="220"/>
      <c r="J620" s="220"/>
      <c r="K620" s="220"/>
      <c r="L620" s="220"/>
      <c r="M620" s="220"/>
      <c r="N620" s="219"/>
      <c r="O620" s="219"/>
      <c r="P620" s="219"/>
      <c r="Q620" s="219"/>
      <c r="R620" s="220"/>
      <c r="S620" s="220"/>
      <c r="T620" s="220"/>
      <c r="U620" s="220"/>
      <c r="V620" s="220"/>
      <c r="W620" s="220"/>
      <c r="X620" s="220"/>
      <c r="Y620" s="220"/>
      <c r="Z620" s="210"/>
      <c r="AA620" s="210"/>
      <c r="AB620" s="210"/>
      <c r="AC620" s="210"/>
      <c r="AD620" s="210"/>
      <c r="AE620" s="210"/>
      <c r="AF620" s="210"/>
      <c r="AG620" s="210" t="s">
        <v>356</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1" x14ac:dyDescent="0.2">
      <c r="A621" s="232">
        <v>205</v>
      </c>
      <c r="B621" s="233" t="s">
        <v>2983</v>
      </c>
      <c r="C621" s="250" t="s">
        <v>2984</v>
      </c>
      <c r="D621" s="234" t="s">
        <v>533</v>
      </c>
      <c r="E621" s="235">
        <v>5</v>
      </c>
      <c r="F621" s="236"/>
      <c r="G621" s="237">
        <f>ROUND(E621*F621,2)</f>
        <v>0</v>
      </c>
      <c r="H621" s="236"/>
      <c r="I621" s="237">
        <f>ROUND(E621*H621,2)</f>
        <v>0</v>
      </c>
      <c r="J621" s="236"/>
      <c r="K621" s="237">
        <f>ROUND(E621*J621,2)</f>
        <v>0</v>
      </c>
      <c r="L621" s="237">
        <v>21</v>
      </c>
      <c r="M621" s="237">
        <f>G621*(1+L621/100)</f>
        <v>0</v>
      </c>
      <c r="N621" s="235">
        <v>2.2000000000000001E-3</v>
      </c>
      <c r="O621" s="235">
        <f>ROUND(E621*N621,2)</f>
        <v>0.01</v>
      </c>
      <c r="P621" s="235">
        <v>0</v>
      </c>
      <c r="Q621" s="235">
        <f>ROUND(E621*P621,2)</f>
        <v>0</v>
      </c>
      <c r="R621" s="237" t="s">
        <v>2232</v>
      </c>
      <c r="S621" s="237" t="s">
        <v>302</v>
      </c>
      <c r="T621" s="238" t="s">
        <v>354</v>
      </c>
      <c r="U621" s="220">
        <v>0.38</v>
      </c>
      <c r="V621" s="220">
        <f>ROUND(E621*U621,2)</f>
        <v>1.9</v>
      </c>
      <c r="W621" s="220"/>
      <c r="X621" s="220" t="s">
        <v>314</v>
      </c>
      <c r="Y621" s="220" t="s">
        <v>305</v>
      </c>
      <c r="Z621" s="210"/>
      <c r="AA621" s="210"/>
      <c r="AB621" s="210"/>
      <c r="AC621" s="210"/>
      <c r="AD621" s="210"/>
      <c r="AE621" s="210"/>
      <c r="AF621" s="210"/>
      <c r="AG621" s="210" t="s">
        <v>642</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2" x14ac:dyDescent="0.2">
      <c r="A622" s="217"/>
      <c r="B622" s="218"/>
      <c r="C622" s="251" t="s">
        <v>445</v>
      </c>
      <c r="D622" s="247"/>
      <c r="E622" s="247"/>
      <c r="F622" s="247"/>
      <c r="G622" s="247"/>
      <c r="H622" s="220"/>
      <c r="I622" s="220"/>
      <c r="J622" s="220"/>
      <c r="K622" s="220"/>
      <c r="L622" s="220"/>
      <c r="M622" s="220"/>
      <c r="N622" s="219"/>
      <c r="O622" s="219"/>
      <c r="P622" s="219"/>
      <c r="Q622" s="219"/>
      <c r="R622" s="220"/>
      <c r="S622" s="220"/>
      <c r="T622" s="220"/>
      <c r="U622" s="220"/>
      <c r="V622" s="220"/>
      <c r="W622" s="220"/>
      <c r="X622" s="220"/>
      <c r="Y622" s="220"/>
      <c r="Z622" s="210"/>
      <c r="AA622" s="210"/>
      <c r="AB622" s="210"/>
      <c r="AC622" s="210"/>
      <c r="AD622" s="210"/>
      <c r="AE622" s="210"/>
      <c r="AF622" s="210"/>
      <c r="AG622" s="210" t="s">
        <v>317</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2" x14ac:dyDescent="0.2">
      <c r="A623" s="217"/>
      <c r="B623" s="218"/>
      <c r="C623" s="265" t="s">
        <v>2985</v>
      </c>
      <c r="D623" s="255"/>
      <c r="E623" s="256">
        <v>2</v>
      </c>
      <c r="F623" s="220"/>
      <c r="G623" s="220"/>
      <c r="H623" s="220"/>
      <c r="I623" s="220"/>
      <c r="J623" s="220"/>
      <c r="K623" s="220"/>
      <c r="L623" s="220"/>
      <c r="M623" s="220"/>
      <c r="N623" s="219"/>
      <c r="O623" s="219"/>
      <c r="P623" s="219"/>
      <c r="Q623" s="219"/>
      <c r="R623" s="220"/>
      <c r="S623" s="220"/>
      <c r="T623" s="220"/>
      <c r="U623" s="220"/>
      <c r="V623" s="220"/>
      <c r="W623" s="220"/>
      <c r="X623" s="220"/>
      <c r="Y623" s="220"/>
      <c r="Z623" s="210"/>
      <c r="AA623" s="210"/>
      <c r="AB623" s="210"/>
      <c r="AC623" s="210"/>
      <c r="AD623" s="210"/>
      <c r="AE623" s="210"/>
      <c r="AF623" s="210"/>
      <c r="AG623" s="210" t="s">
        <v>356</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3" x14ac:dyDescent="0.2">
      <c r="A624" s="217"/>
      <c r="B624" s="218"/>
      <c r="C624" s="265" t="s">
        <v>2986</v>
      </c>
      <c r="D624" s="255"/>
      <c r="E624" s="256">
        <v>2</v>
      </c>
      <c r="F624" s="220"/>
      <c r="G624" s="220"/>
      <c r="H624" s="220"/>
      <c r="I624" s="220"/>
      <c r="J624" s="220"/>
      <c r="K624" s="220"/>
      <c r="L624" s="220"/>
      <c r="M624" s="220"/>
      <c r="N624" s="219"/>
      <c r="O624" s="219"/>
      <c r="P624" s="219"/>
      <c r="Q624" s="219"/>
      <c r="R624" s="220"/>
      <c r="S624" s="220"/>
      <c r="T624" s="220"/>
      <c r="U624" s="220"/>
      <c r="V624" s="220"/>
      <c r="W624" s="220"/>
      <c r="X624" s="220"/>
      <c r="Y624" s="220"/>
      <c r="Z624" s="210"/>
      <c r="AA624" s="210"/>
      <c r="AB624" s="210"/>
      <c r="AC624" s="210"/>
      <c r="AD624" s="210"/>
      <c r="AE624" s="210"/>
      <c r="AF624" s="210"/>
      <c r="AG624" s="210" t="s">
        <v>356</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3" x14ac:dyDescent="0.2">
      <c r="A625" s="217"/>
      <c r="B625" s="218"/>
      <c r="C625" s="265" t="s">
        <v>2987</v>
      </c>
      <c r="D625" s="255"/>
      <c r="E625" s="256">
        <v>1</v>
      </c>
      <c r="F625" s="220"/>
      <c r="G625" s="220"/>
      <c r="H625" s="220"/>
      <c r="I625" s="220"/>
      <c r="J625" s="220"/>
      <c r="K625" s="220"/>
      <c r="L625" s="220"/>
      <c r="M625" s="220"/>
      <c r="N625" s="219"/>
      <c r="O625" s="219"/>
      <c r="P625" s="219"/>
      <c r="Q625" s="219"/>
      <c r="R625" s="220"/>
      <c r="S625" s="220"/>
      <c r="T625" s="220"/>
      <c r="U625" s="220"/>
      <c r="V625" s="220"/>
      <c r="W625" s="220"/>
      <c r="X625" s="220"/>
      <c r="Y625" s="220"/>
      <c r="Z625" s="210"/>
      <c r="AA625" s="210"/>
      <c r="AB625" s="210"/>
      <c r="AC625" s="210"/>
      <c r="AD625" s="210"/>
      <c r="AE625" s="210"/>
      <c r="AF625" s="210"/>
      <c r="AG625" s="210" t="s">
        <v>356</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
      <c r="A626" s="232">
        <v>206</v>
      </c>
      <c r="B626" s="233" t="s">
        <v>2988</v>
      </c>
      <c r="C626" s="250" t="s">
        <v>2989</v>
      </c>
      <c r="D626" s="234" t="s">
        <v>533</v>
      </c>
      <c r="E626" s="235">
        <v>1</v>
      </c>
      <c r="F626" s="236"/>
      <c r="G626" s="237">
        <f>ROUND(E626*F626,2)</f>
        <v>0</v>
      </c>
      <c r="H626" s="236"/>
      <c r="I626" s="237">
        <f>ROUND(E626*H626,2)</f>
        <v>0</v>
      </c>
      <c r="J626" s="236"/>
      <c r="K626" s="237">
        <f>ROUND(E626*J626,2)</f>
        <v>0</v>
      </c>
      <c r="L626" s="237">
        <v>21</v>
      </c>
      <c r="M626" s="237">
        <f>G626*(1+L626/100)</f>
        <v>0</v>
      </c>
      <c r="N626" s="235">
        <v>8.0000000000000002E-3</v>
      </c>
      <c r="O626" s="235">
        <f>ROUND(E626*N626,2)</f>
        <v>0.01</v>
      </c>
      <c r="P626" s="235">
        <v>0</v>
      </c>
      <c r="Q626" s="235">
        <f>ROUND(E626*P626,2)</f>
        <v>0</v>
      </c>
      <c r="R626" s="237" t="s">
        <v>2232</v>
      </c>
      <c r="S626" s="237" t="s">
        <v>302</v>
      </c>
      <c r="T626" s="238" t="s">
        <v>354</v>
      </c>
      <c r="U626" s="220">
        <v>0.63</v>
      </c>
      <c r="V626" s="220">
        <f>ROUND(E626*U626,2)</f>
        <v>0.63</v>
      </c>
      <c r="W626" s="220"/>
      <c r="X626" s="220" t="s">
        <v>314</v>
      </c>
      <c r="Y626" s="220" t="s">
        <v>305</v>
      </c>
      <c r="Z626" s="210"/>
      <c r="AA626" s="210"/>
      <c r="AB626" s="210"/>
      <c r="AC626" s="210"/>
      <c r="AD626" s="210"/>
      <c r="AE626" s="210"/>
      <c r="AF626" s="210"/>
      <c r="AG626" s="210" t="s">
        <v>642</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2" x14ac:dyDescent="0.2">
      <c r="A627" s="217"/>
      <c r="B627" s="218"/>
      <c r="C627" s="251" t="s">
        <v>445</v>
      </c>
      <c r="D627" s="247"/>
      <c r="E627" s="247"/>
      <c r="F627" s="247"/>
      <c r="G627" s="247"/>
      <c r="H627" s="220"/>
      <c r="I627" s="220"/>
      <c r="J627" s="220"/>
      <c r="K627" s="220"/>
      <c r="L627" s="220"/>
      <c r="M627" s="220"/>
      <c r="N627" s="219"/>
      <c r="O627" s="219"/>
      <c r="P627" s="219"/>
      <c r="Q627" s="219"/>
      <c r="R627" s="220"/>
      <c r="S627" s="220"/>
      <c r="T627" s="220"/>
      <c r="U627" s="220"/>
      <c r="V627" s="220"/>
      <c r="W627" s="220"/>
      <c r="X627" s="220"/>
      <c r="Y627" s="220"/>
      <c r="Z627" s="210"/>
      <c r="AA627" s="210"/>
      <c r="AB627" s="210"/>
      <c r="AC627" s="210"/>
      <c r="AD627" s="210"/>
      <c r="AE627" s="210"/>
      <c r="AF627" s="210"/>
      <c r="AG627" s="210" t="s">
        <v>317</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2" x14ac:dyDescent="0.2">
      <c r="A628" s="217"/>
      <c r="B628" s="218"/>
      <c r="C628" s="265" t="s">
        <v>2990</v>
      </c>
      <c r="D628" s="255"/>
      <c r="E628" s="256">
        <v>1</v>
      </c>
      <c r="F628" s="220"/>
      <c r="G628" s="220"/>
      <c r="H628" s="220"/>
      <c r="I628" s="220"/>
      <c r="J628" s="220"/>
      <c r="K628" s="220"/>
      <c r="L628" s="220"/>
      <c r="M628" s="220"/>
      <c r="N628" s="219"/>
      <c r="O628" s="219"/>
      <c r="P628" s="219"/>
      <c r="Q628" s="219"/>
      <c r="R628" s="220"/>
      <c r="S628" s="220"/>
      <c r="T628" s="220"/>
      <c r="U628" s="220"/>
      <c r="V628" s="220"/>
      <c r="W628" s="220"/>
      <c r="X628" s="220"/>
      <c r="Y628" s="220"/>
      <c r="Z628" s="210"/>
      <c r="AA628" s="210"/>
      <c r="AB628" s="210"/>
      <c r="AC628" s="210"/>
      <c r="AD628" s="210"/>
      <c r="AE628" s="210"/>
      <c r="AF628" s="210"/>
      <c r="AG628" s="210" t="s">
        <v>356</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
      <c r="A629" s="232">
        <v>207</v>
      </c>
      <c r="B629" s="233" t="s">
        <v>2991</v>
      </c>
      <c r="C629" s="250" t="s">
        <v>2992</v>
      </c>
      <c r="D629" s="234" t="s">
        <v>533</v>
      </c>
      <c r="E629" s="235">
        <v>54</v>
      </c>
      <c r="F629" s="236"/>
      <c r="G629" s="237">
        <f>ROUND(E629*F629,2)</f>
        <v>0</v>
      </c>
      <c r="H629" s="236"/>
      <c r="I629" s="237">
        <f>ROUND(E629*H629,2)</f>
        <v>0</v>
      </c>
      <c r="J629" s="236"/>
      <c r="K629" s="237">
        <f>ROUND(E629*J629,2)</f>
        <v>0</v>
      </c>
      <c r="L629" s="237">
        <v>21</v>
      </c>
      <c r="M629" s="237">
        <f>G629*(1+L629/100)</f>
        <v>0</v>
      </c>
      <c r="N629" s="235">
        <v>3.0000000000000001E-5</v>
      </c>
      <c r="O629" s="235">
        <f>ROUND(E629*N629,2)</f>
        <v>0</v>
      </c>
      <c r="P629" s="235">
        <v>0</v>
      </c>
      <c r="Q629" s="235">
        <f>ROUND(E629*P629,2)</f>
        <v>0</v>
      </c>
      <c r="R629" s="237" t="s">
        <v>2232</v>
      </c>
      <c r="S629" s="237" t="s">
        <v>302</v>
      </c>
      <c r="T629" s="238" t="s">
        <v>354</v>
      </c>
      <c r="U629" s="220">
        <v>0.33</v>
      </c>
      <c r="V629" s="220">
        <f>ROUND(E629*U629,2)</f>
        <v>17.82</v>
      </c>
      <c r="W629" s="220"/>
      <c r="X629" s="220" t="s">
        <v>314</v>
      </c>
      <c r="Y629" s="220" t="s">
        <v>305</v>
      </c>
      <c r="Z629" s="210"/>
      <c r="AA629" s="210"/>
      <c r="AB629" s="210"/>
      <c r="AC629" s="210"/>
      <c r="AD629" s="210"/>
      <c r="AE629" s="210"/>
      <c r="AF629" s="210"/>
      <c r="AG629" s="210" t="s">
        <v>642</v>
      </c>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2" x14ac:dyDescent="0.2">
      <c r="A630" s="217"/>
      <c r="B630" s="218"/>
      <c r="C630" s="265" t="s">
        <v>2993</v>
      </c>
      <c r="D630" s="255"/>
      <c r="E630" s="256">
        <v>54</v>
      </c>
      <c r="F630" s="220"/>
      <c r="G630" s="220"/>
      <c r="H630" s="220"/>
      <c r="I630" s="220"/>
      <c r="J630" s="220"/>
      <c r="K630" s="220"/>
      <c r="L630" s="220"/>
      <c r="M630" s="220"/>
      <c r="N630" s="219"/>
      <c r="O630" s="219"/>
      <c r="P630" s="219"/>
      <c r="Q630" s="219"/>
      <c r="R630" s="220"/>
      <c r="S630" s="220"/>
      <c r="T630" s="220"/>
      <c r="U630" s="220"/>
      <c r="V630" s="220"/>
      <c r="W630" s="220"/>
      <c r="X630" s="220"/>
      <c r="Y630" s="220"/>
      <c r="Z630" s="210"/>
      <c r="AA630" s="210"/>
      <c r="AB630" s="210"/>
      <c r="AC630" s="210"/>
      <c r="AD630" s="210"/>
      <c r="AE630" s="210"/>
      <c r="AF630" s="210"/>
      <c r="AG630" s="210" t="s">
        <v>356</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
      <c r="A631" s="232">
        <v>208</v>
      </c>
      <c r="B631" s="233" t="s">
        <v>2994</v>
      </c>
      <c r="C631" s="250" t="s">
        <v>2995</v>
      </c>
      <c r="D631" s="234" t="s">
        <v>533</v>
      </c>
      <c r="E631" s="235">
        <v>8</v>
      </c>
      <c r="F631" s="236"/>
      <c r="G631" s="237">
        <f>ROUND(E631*F631,2)</f>
        <v>0</v>
      </c>
      <c r="H631" s="236"/>
      <c r="I631" s="237">
        <f>ROUND(E631*H631,2)</f>
        <v>0</v>
      </c>
      <c r="J631" s="236"/>
      <c r="K631" s="237">
        <f>ROUND(E631*J631,2)</f>
        <v>0</v>
      </c>
      <c r="L631" s="237">
        <v>21</v>
      </c>
      <c r="M631" s="237">
        <f>G631*(1+L631/100)</f>
        <v>0</v>
      </c>
      <c r="N631" s="235">
        <v>3.0000000000000001E-5</v>
      </c>
      <c r="O631" s="235">
        <f>ROUND(E631*N631,2)</f>
        <v>0</v>
      </c>
      <c r="P631" s="235">
        <v>0</v>
      </c>
      <c r="Q631" s="235">
        <f>ROUND(E631*P631,2)</f>
        <v>0</v>
      </c>
      <c r="R631" s="237"/>
      <c r="S631" s="237" t="s">
        <v>313</v>
      </c>
      <c r="T631" s="238" t="s">
        <v>303</v>
      </c>
      <c r="U631" s="220">
        <v>0</v>
      </c>
      <c r="V631" s="220">
        <f>ROUND(E631*U631,2)</f>
        <v>0</v>
      </c>
      <c r="W631" s="220"/>
      <c r="X631" s="220" t="s">
        <v>314</v>
      </c>
      <c r="Y631" s="220" t="s">
        <v>305</v>
      </c>
      <c r="Z631" s="210"/>
      <c r="AA631" s="210"/>
      <c r="AB631" s="210"/>
      <c r="AC631" s="210"/>
      <c r="AD631" s="210"/>
      <c r="AE631" s="210"/>
      <c r="AF631" s="210"/>
      <c r="AG631" s="210" t="s">
        <v>642</v>
      </c>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2" x14ac:dyDescent="0.2">
      <c r="A632" s="217"/>
      <c r="B632" s="218"/>
      <c r="C632" s="265" t="s">
        <v>2996</v>
      </c>
      <c r="D632" s="255"/>
      <c r="E632" s="256">
        <v>4</v>
      </c>
      <c r="F632" s="220"/>
      <c r="G632" s="220"/>
      <c r="H632" s="220"/>
      <c r="I632" s="220"/>
      <c r="J632" s="220"/>
      <c r="K632" s="220"/>
      <c r="L632" s="220"/>
      <c r="M632" s="220"/>
      <c r="N632" s="219"/>
      <c r="O632" s="219"/>
      <c r="P632" s="219"/>
      <c r="Q632" s="219"/>
      <c r="R632" s="220"/>
      <c r="S632" s="220"/>
      <c r="T632" s="220"/>
      <c r="U632" s="220"/>
      <c r="V632" s="220"/>
      <c r="W632" s="220"/>
      <c r="X632" s="220"/>
      <c r="Y632" s="220"/>
      <c r="Z632" s="210"/>
      <c r="AA632" s="210"/>
      <c r="AB632" s="210"/>
      <c r="AC632" s="210"/>
      <c r="AD632" s="210"/>
      <c r="AE632" s="210"/>
      <c r="AF632" s="210"/>
      <c r="AG632" s="210" t="s">
        <v>356</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3" x14ac:dyDescent="0.2">
      <c r="A633" s="217"/>
      <c r="B633" s="218"/>
      <c r="C633" s="265" t="s">
        <v>2997</v>
      </c>
      <c r="D633" s="255"/>
      <c r="E633" s="256">
        <v>4</v>
      </c>
      <c r="F633" s="220"/>
      <c r="G633" s="220"/>
      <c r="H633" s="220"/>
      <c r="I633" s="220"/>
      <c r="J633" s="220"/>
      <c r="K633" s="220"/>
      <c r="L633" s="220"/>
      <c r="M633" s="220"/>
      <c r="N633" s="219"/>
      <c r="O633" s="219"/>
      <c r="P633" s="219"/>
      <c r="Q633" s="219"/>
      <c r="R633" s="220"/>
      <c r="S633" s="220"/>
      <c r="T633" s="220"/>
      <c r="U633" s="220"/>
      <c r="V633" s="220"/>
      <c r="W633" s="220"/>
      <c r="X633" s="220"/>
      <c r="Y633" s="220"/>
      <c r="Z633" s="210"/>
      <c r="AA633" s="210"/>
      <c r="AB633" s="210"/>
      <c r="AC633" s="210"/>
      <c r="AD633" s="210"/>
      <c r="AE633" s="210"/>
      <c r="AF633" s="210"/>
      <c r="AG633" s="210" t="s">
        <v>356</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
      <c r="A634" s="232">
        <v>209</v>
      </c>
      <c r="B634" s="233" t="s">
        <v>2998</v>
      </c>
      <c r="C634" s="250" t="s">
        <v>2999</v>
      </c>
      <c r="D634" s="234" t="s">
        <v>533</v>
      </c>
      <c r="E634" s="235">
        <v>1</v>
      </c>
      <c r="F634" s="236"/>
      <c r="G634" s="237">
        <f>ROUND(E634*F634,2)</f>
        <v>0</v>
      </c>
      <c r="H634" s="236"/>
      <c r="I634" s="237">
        <f>ROUND(E634*H634,2)</f>
        <v>0</v>
      </c>
      <c r="J634" s="236"/>
      <c r="K634" s="237">
        <f>ROUND(E634*J634,2)</f>
        <v>0</v>
      </c>
      <c r="L634" s="237">
        <v>21</v>
      </c>
      <c r="M634" s="237">
        <f>G634*(1+L634/100)</f>
        <v>0</v>
      </c>
      <c r="N634" s="235">
        <v>1.2999999999999999E-3</v>
      </c>
      <c r="O634" s="235">
        <f>ROUND(E634*N634,2)</f>
        <v>0</v>
      </c>
      <c r="P634" s="235">
        <v>0</v>
      </c>
      <c r="Q634" s="235">
        <f>ROUND(E634*P634,2)</f>
        <v>0</v>
      </c>
      <c r="R634" s="237"/>
      <c r="S634" s="237" t="s">
        <v>313</v>
      </c>
      <c r="T634" s="238" t="s">
        <v>303</v>
      </c>
      <c r="U634" s="220">
        <v>0</v>
      </c>
      <c r="V634" s="220">
        <f>ROUND(E634*U634,2)</f>
        <v>0</v>
      </c>
      <c r="W634" s="220"/>
      <c r="X634" s="220" t="s">
        <v>314</v>
      </c>
      <c r="Y634" s="220" t="s">
        <v>305</v>
      </c>
      <c r="Z634" s="210"/>
      <c r="AA634" s="210"/>
      <c r="AB634" s="210"/>
      <c r="AC634" s="210"/>
      <c r="AD634" s="210"/>
      <c r="AE634" s="210"/>
      <c r="AF634" s="210"/>
      <c r="AG634" s="210" t="s">
        <v>642</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2" x14ac:dyDescent="0.2">
      <c r="A635" s="217"/>
      <c r="B635" s="218"/>
      <c r="C635" s="265" t="s">
        <v>3000</v>
      </c>
      <c r="D635" s="255"/>
      <c r="E635" s="256">
        <v>1</v>
      </c>
      <c r="F635" s="220"/>
      <c r="G635" s="220"/>
      <c r="H635" s="220"/>
      <c r="I635" s="220"/>
      <c r="J635" s="220"/>
      <c r="K635" s="220"/>
      <c r="L635" s="220"/>
      <c r="M635" s="220"/>
      <c r="N635" s="219"/>
      <c r="O635" s="219"/>
      <c r="P635" s="219"/>
      <c r="Q635" s="219"/>
      <c r="R635" s="220"/>
      <c r="S635" s="220"/>
      <c r="T635" s="220"/>
      <c r="U635" s="220"/>
      <c r="V635" s="220"/>
      <c r="W635" s="220"/>
      <c r="X635" s="220"/>
      <c r="Y635" s="220"/>
      <c r="Z635" s="210"/>
      <c r="AA635" s="210"/>
      <c r="AB635" s="210"/>
      <c r="AC635" s="210"/>
      <c r="AD635" s="210"/>
      <c r="AE635" s="210"/>
      <c r="AF635" s="210"/>
      <c r="AG635" s="210" t="s">
        <v>356</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
      <c r="A636" s="232">
        <v>210</v>
      </c>
      <c r="B636" s="233" t="s">
        <v>3001</v>
      </c>
      <c r="C636" s="250" t="s">
        <v>3002</v>
      </c>
      <c r="D636" s="234" t="s">
        <v>823</v>
      </c>
      <c r="E636" s="235">
        <v>1</v>
      </c>
      <c r="F636" s="236"/>
      <c r="G636" s="237">
        <f>ROUND(E636*F636,2)</f>
        <v>0</v>
      </c>
      <c r="H636" s="236"/>
      <c r="I636" s="237">
        <f>ROUND(E636*H636,2)</f>
        <v>0</v>
      </c>
      <c r="J636" s="236"/>
      <c r="K636" s="237">
        <f>ROUND(E636*J636,2)</f>
        <v>0</v>
      </c>
      <c r="L636" s="237">
        <v>21</v>
      </c>
      <c r="M636" s="237">
        <f>G636*(1+L636/100)</f>
        <v>0</v>
      </c>
      <c r="N636" s="235">
        <v>8.0000000000000002E-3</v>
      </c>
      <c r="O636" s="235">
        <f>ROUND(E636*N636,2)</f>
        <v>0.01</v>
      </c>
      <c r="P636" s="235">
        <v>0</v>
      </c>
      <c r="Q636" s="235">
        <f>ROUND(E636*P636,2)</f>
        <v>0</v>
      </c>
      <c r="R636" s="237"/>
      <c r="S636" s="237" t="s">
        <v>313</v>
      </c>
      <c r="T636" s="238" t="s">
        <v>303</v>
      </c>
      <c r="U636" s="220">
        <v>0</v>
      </c>
      <c r="V636" s="220">
        <f>ROUND(E636*U636,2)</f>
        <v>0</v>
      </c>
      <c r="W636" s="220"/>
      <c r="X636" s="220" t="s">
        <v>314</v>
      </c>
      <c r="Y636" s="220" t="s">
        <v>305</v>
      </c>
      <c r="Z636" s="210"/>
      <c r="AA636" s="210"/>
      <c r="AB636" s="210"/>
      <c r="AC636" s="210"/>
      <c r="AD636" s="210"/>
      <c r="AE636" s="210"/>
      <c r="AF636" s="210"/>
      <c r="AG636" s="210" t="s">
        <v>642</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2" x14ac:dyDescent="0.2">
      <c r="A637" s="217"/>
      <c r="B637" s="218"/>
      <c r="C637" s="265" t="s">
        <v>3003</v>
      </c>
      <c r="D637" s="255"/>
      <c r="E637" s="256">
        <v>1</v>
      </c>
      <c r="F637" s="220"/>
      <c r="G637" s="220"/>
      <c r="H637" s="220"/>
      <c r="I637" s="220"/>
      <c r="J637" s="220"/>
      <c r="K637" s="220"/>
      <c r="L637" s="220"/>
      <c r="M637" s="220"/>
      <c r="N637" s="219"/>
      <c r="O637" s="219"/>
      <c r="P637" s="219"/>
      <c r="Q637" s="219"/>
      <c r="R637" s="220"/>
      <c r="S637" s="220"/>
      <c r="T637" s="220"/>
      <c r="U637" s="220"/>
      <c r="V637" s="220"/>
      <c r="W637" s="220"/>
      <c r="X637" s="220"/>
      <c r="Y637" s="220"/>
      <c r="Z637" s="210"/>
      <c r="AA637" s="210"/>
      <c r="AB637" s="210"/>
      <c r="AC637" s="210"/>
      <c r="AD637" s="210"/>
      <c r="AE637" s="210"/>
      <c r="AF637" s="210"/>
      <c r="AG637" s="210" t="s">
        <v>356</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
      <c r="A638" s="232">
        <v>211</v>
      </c>
      <c r="B638" s="233" t="s">
        <v>3004</v>
      </c>
      <c r="C638" s="250" t="s">
        <v>3005</v>
      </c>
      <c r="D638" s="234" t="s">
        <v>533</v>
      </c>
      <c r="E638" s="235">
        <v>1</v>
      </c>
      <c r="F638" s="236"/>
      <c r="G638" s="237">
        <f>ROUND(E638*F638,2)</f>
        <v>0</v>
      </c>
      <c r="H638" s="236"/>
      <c r="I638" s="237">
        <f>ROUND(E638*H638,2)</f>
        <v>0</v>
      </c>
      <c r="J638" s="236"/>
      <c r="K638" s="237">
        <f>ROUND(E638*J638,2)</f>
        <v>0</v>
      </c>
      <c r="L638" s="237">
        <v>21</v>
      </c>
      <c r="M638" s="237">
        <f>G638*(1+L638/100)</f>
        <v>0</v>
      </c>
      <c r="N638" s="235">
        <v>1.09E-3</v>
      </c>
      <c r="O638" s="235">
        <f>ROUND(E638*N638,2)</f>
        <v>0</v>
      </c>
      <c r="P638" s="235">
        <v>0</v>
      </c>
      <c r="Q638" s="235">
        <f>ROUND(E638*P638,2)</f>
        <v>0</v>
      </c>
      <c r="R638" s="237" t="s">
        <v>2232</v>
      </c>
      <c r="S638" s="237" t="s">
        <v>302</v>
      </c>
      <c r="T638" s="238" t="s">
        <v>354</v>
      </c>
      <c r="U638" s="220">
        <v>0.878</v>
      </c>
      <c r="V638" s="220">
        <f>ROUND(E638*U638,2)</f>
        <v>0.88</v>
      </c>
      <c r="W638" s="220"/>
      <c r="X638" s="220" t="s">
        <v>314</v>
      </c>
      <c r="Y638" s="220" t="s">
        <v>305</v>
      </c>
      <c r="Z638" s="210"/>
      <c r="AA638" s="210"/>
      <c r="AB638" s="210"/>
      <c r="AC638" s="210"/>
      <c r="AD638" s="210"/>
      <c r="AE638" s="210"/>
      <c r="AF638" s="210"/>
      <c r="AG638" s="210" t="s">
        <v>642</v>
      </c>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2" x14ac:dyDescent="0.2">
      <c r="A639" s="217"/>
      <c r="B639" s="218"/>
      <c r="C639" s="265" t="s">
        <v>2566</v>
      </c>
      <c r="D639" s="255"/>
      <c r="E639" s="256">
        <v>1</v>
      </c>
      <c r="F639" s="220"/>
      <c r="G639" s="220"/>
      <c r="H639" s="220"/>
      <c r="I639" s="220"/>
      <c r="J639" s="220"/>
      <c r="K639" s="220"/>
      <c r="L639" s="220"/>
      <c r="M639" s="220"/>
      <c r="N639" s="219"/>
      <c r="O639" s="219"/>
      <c r="P639" s="219"/>
      <c r="Q639" s="219"/>
      <c r="R639" s="220"/>
      <c r="S639" s="220"/>
      <c r="T639" s="220"/>
      <c r="U639" s="220"/>
      <c r="V639" s="220"/>
      <c r="W639" s="220"/>
      <c r="X639" s="220"/>
      <c r="Y639" s="220"/>
      <c r="Z639" s="210"/>
      <c r="AA639" s="210"/>
      <c r="AB639" s="210"/>
      <c r="AC639" s="210"/>
      <c r="AD639" s="210"/>
      <c r="AE639" s="210"/>
      <c r="AF639" s="210"/>
      <c r="AG639" s="210" t="s">
        <v>356</v>
      </c>
      <c r="AH639" s="210">
        <v>0</v>
      </c>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32">
        <v>212</v>
      </c>
      <c r="B640" s="233" t="s">
        <v>3006</v>
      </c>
      <c r="C640" s="250" t="s">
        <v>3007</v>
      </c>
      <c r="D640" s="234" t="s">
        <v>533</v>
      </c>
      <c r="E640" s="235">
        <v>3</v>
      </c>
      <c r="F640" s="236"/>
      <c r="G640" s="237">
        <f>ROUND(E640*F640,2)</f>
        <v>0</v>
      </c>
      <c r="H640" s="236"/>
      <c r="I640" s="237">
        <f>ROUND(E640*H640,2)</f>
        <v>0</v>
      </c>
      <c r="J640" s="236"/>
      <c r="K640" s="237">
        <f>ROUND(E640*J640,2)</f>
        <v>0</v>
      </c>
      <c r="L640" s="237">
        <v>21</v>
      </c>
      <c r="M640" s="237">
        <f>G640*(1+L640/100)</f>
        <v>0</v>
      </c>
      <c r="N640" s="235">
        <v>1.09E-2</v>
      </c>
      <c r="O640" s="235">
        <f>ROUND(E640*N640,2)</f>
        <v>0.03</v>
      </c>
      <c r="P640" s="235">
        <v>0</v>
      </c>
      <c r="Q640" s="235">
        <f>ROUND(E640*P640,2)</f>
        <v>0</v>
      </c>
      <c r="R640" s="237" t="s">
        <v>2232</v>
      </c>
      <c r="S640" s="237" t="s">
        <v>302</v>
      </c>
      <c r="T640" s="238" t="s">
        <v>354</v>
      </c>
      <c r="U640" s="220">
        <v>1.25</v>
      </c>
      <c r="V640" s="220">
        <f>ROUND(E640*U640,2)</f>
        <v>3.75</v>
      </c>
      <c r="W640" s="220"/>
      <c r="X640" s="220" t="s">
        <v>314</v>
      </c>
      <c r="Y640" s="220" t="s">
        <v>305</v>
      </c>
      <c r="Z640" s="210"/>
      <c r="AA640" s="210"/>
      <c r="AB640" s="210"/>
      <c r="AC640" s="210"/>
      <c r="AD640" s="210"/>
      <c r="AE640" s="210"/>
      <c r="AF640" s="210"/>
      <c r="AG640" s="210" t="s">
        <v>642</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2" x14ac:dyDescent="0.2">
      <c r="A641" s="217"/>
      <c r="B641" s="218"/>
      <c r="C641" s="251" t="s">
        <v>2727</v>
      </c>
      <c r="D641" s="247"/>
      <c r="E641" s="247"/>
      <c r="F641" s="247"/>
      <c r="G641" s="247"/>
      <c r="H641" s="220"/>
      <c r="I641" s="220"/>
      <c r="J641" s="220"/>
      <c r="K641" s="220"/>
      <c r="L641" s="220"/>
      <c r="M641" s="220"/>
      <c r="N641" s="219"/>
      <c r="O641" s="219"/>
      <c r="P641" s="219"/>
      <c r="Q641" s="219"/>
      <c r="R641" s="220"/>
      <c r="S641" s="220"/>
      <c r="T641" s="220"/>
      <c r="U641" s="220"/>
      <c r="V641" s="220"/>
      <c r="W641" s="220"/>
      <c r="X641" s="220"/>
      <c r="Y641" s="220"/>
      <c r="Z641" s="210"/>
      <c r="AA641" s="210"/>
      <c r="AB641" s="210"/>
      <c r="AC641" s="210"/>
      <c r="AD641" s="210"/>
      <c r="AE641" s="210"/>
      <c r="AF641" s="210"/>
      <c r="AG641" s="210" t="s">
        <v>317</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3" x14ac:dyDescent="0.2">
      <c r="A642" s="217"/>
      <c r="B642" s="218"/>
      <c r="C642" s="270" t="s">
        <v>1126</v>
      </c>
      <c r="D642" s="264"/>
      <c r="E642" s="264"/>
      <c r="F642" s="264"/>
      <c r="G642" s="264"/>
      <c r="H642" s="220"/>
      <c r="I642" s="220"/>
      <c r="J642" s="220"/>
      <c r="K642" s="220"/>
      <c r="L642" s="220"/>
      <c r="M642" s="220"/>
      <c r="N642" s="219"/>
      <c r="O642" s="219"/>
      <c r="P642" s="219"/>
      <c r="Q642" s="219"/>
      <c r="R642" s="220"/>
      <c r="S642" s="220"/>
      <c r="T642" s="220"/>
      <c r="U642" s="220"/>
      <c r="V642" s="220"/>
      <c r="W642" s="220"/>
      <c r="X642" s="220"/>
      <c r="Y642" s="220"/>
      <c r="Z642" s="210"/>
      <c r="AA642" s="210"/>
      <c r="AB642" s="210"/>
      <c r="AC642" s="210"/>
      <c r="AD642" s="210"/>
      <c r="AE642" s="210"/>
      <c r="AF642" s="210"/>
      <c r="AG642" s="210" t="s">
        <v>317</v>
      </c>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2" x14ac:dyDescent="0.2">
      <c r="A643" s="217"/>
      <c r="B643" s="218"/>
      <c r="C643" s="265" t="s">
        <v>2723</v>
      </c>
      <c r="D643" s="255"/>
      <c r="E643" s="256">
        <v>3</v>
      </c>
      <c r="F643" s="220"/>
      <c r="G643" s="220"/>
      <c r="H643" s="220"/>
      <c r="I643" s="220"/>
      <c r="J643" s="220"/>
      <c r="K643" s="220"/>
      <c r="L643" s="220"/>
      <c r="M643" s="220"/>
      <c r="N643" s="219"/>
      <c r="O643" s="219"/>
      <c r="P643" s="219"/>
      <c r="Q643" s="219"/>
      <c r="R643" s="220"/>
      <c r="S643" s="220"/>
      <c r="T643" s="220"/>
      <c r="U643" s="220"/>
      <c r="V643" s="220"/>
      <c r="W643" s="220"/>
      <c r="X643" s="220"/>
      <c r="Y643" s="220"/>
      <c r="Z643" s="210"/>
      <c r="AA643" s="210"/>
      <c r="AB643" s="210"/>
      <c r="AC643" s="210"/>
      <c r="AD643" s="210"/>
      <c r="AE643" s="210"/>
      <c r="AF643" s="210"/>
      <c r="AG643" s="210" t="s">
        <v>356</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ht="22.5" outlineLevel="1" x14ac:dyDescent="0.2">
      <c r="A644" s="232">
        <v>213</v>
      </c>
      <c r="B644" s="233" t="s">
        <v>3008</v>
      </c>
      <c r="C644" s="250" t="s">
        <v>3009</v>
      </c>
      <c r="D644" s="234" t="s">
        <v>533</v>
      </c>
      <c r="E644" s="235">
        <v>1</v>
      </c>
      <c r="F644" s="236"/>
      <c r="G644" s="237">
        <f>ROUND(E644*F644,2)</f>
        <v>0</v>
      </c>
      <c r="H644" s="236"/>
      <c r="I644" s="237">
        <f>ROUND(E644*H644,2)</f>
        <v>0</v>
      </c>
      <c r="J644" s="236"/>
      <c r="K644" s="237">
        <f>ROUND(E644*J644,2)</f>
        <v>0</v>
      </c>
      <c r="L644" s="237">
        <v>21</v>
      </c>
      <c r="M644" s="237">
        <f>G644*(1+L644/100)</f>
        <v>0</v>
      </c>
      <c r="N644" s="235">
        <v>2.4000000000000001E-4</v>
      </c>
      <c r="O644" s="235">
        <f>ROUND(E644*N644,2)</f>
        <v>0</v>
      </c>
      <c r="P644" s="235">
        <v>0</v>
      </c>
      <c r="Q644" s="235">
        <f>ROUND(E644*P644,2)</f>
        <v>0</v>
      </c>
      <c r="R644" s="237" t="s">
        <v>2232</v>
      </c>
      <c r="S644" s="237" t="s">
        <v>302</v>
      </c>
      <c r="T644" s="238" t="s">
        <v>354</v>
      </c>
      <c r="U644" s="220">
        <v>0.124</v>
      </c>
      <c r="V644" s="220">
        <f>ROUND(E644*U644,2)</f>
        <v>0.12</v>
      </c>
      <c r="W644" s="220"/>
      <c r="X644" s="220" t="s">
        <v>314</v>
      </c>
      <c r="Y644" s="220" t="s">
        <v>305</v>
      </c>
      <c r="Z644" s="210"/>
      <c r="AA644" s="210"/>
      <c r="AB644" s="210"/>
      <c r="AC644" s="210"/>
      <c r="AD644" s="210"/>
      <c r="AE644" s="210"/>
      <c r="AF644" s="210"/>
      <c r="AG644" s="210" t="s">
        <v>642</v>
      </c>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2" x14ac:dyDescent="0.2">
      <c r="A645" s="217"/>
      <c r="B645" s="218"/>
      <c r="C645" s="251" t="s">
        <v>2727</v>
      </c>
      <c r="D645" s="247"/>
      <c r="E645" s="247"/>
      <c r="F645" s="247"/>
      <c r="G645" s="247"/>
      <c r="H645" s="220"/>
      <c r="I645" s="220"/>
      <c r="J645" s="220"/>
      <c r="K645" s="220"/>
      <c r="L645" s="220"/>
      <c r="M645" s="220"/>
      <c r="N645" s="219"/>
      <c r="O645" s="219"/>
      <c r="P645" s="219"/>
      <c r="Q645" s="219"/>
      <c r="R645" s="220"/>
      <c r="S645" s="220"/>
      <c r="T645" s="220"/>
      <c r="U645" s="220"/>
      <c r="V645" s="220"/>
      <c r="W645" s="220"/>
      <c r="X645" s="220"/>
      <c r="Y645" s="220"/>
      <c r="Z645" s="210"/>
      <c r="AA645" s="210"/>
      <c r="AB645" s="210"/>
      <c r="AC645" s="210"/>
      <c r="AD645" s="210"/>
      <c r="AE645" s="210"/>
      <c r="AF645" s="210"/>
      <c r="AG645" s="210" t="s">
        <v>317</v>
      </c>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
      <c r="A646" s="217"/>
      <c r="B646" s="218"/>
      <c r="C646" s="270" t="s">
        <v>1126</v>
      </c>
      <c r="D646" s="264"/>
      <c r="E646" s="264"/>
      <c r="F646" s="264"/>
      <c r="G646" s="264"/>
      <c r="H646" s="220"/>
      <c r="I646" s="220"/>
      <c r="J646" s="220"/>
      <c r="K646" s="220"/>
      <c r="L646" s="220"/>
      <c r="M646" s="220"/>
      <c r="N646" s="219"/>
      <c r="O646" s="219"/>
      <c r="P646" s="219"/>
      <c r="Q646" s="219"/>
      <c r="R646" s="220"/>
      <c r="S646" s="220"/>
      <c r="T646" s="220"/>
      <c r="U646" s="220"/>
      <c r="V646" s="220"/>
      <c r="W646" s="220"/>
      <c r="X646" s="220"/>
      <c r="Y646" s="220"/>
      <c r="Z646" s="210"/>
      <c r="AA646" s="210"/>
      <c r="AB646" s="210"/>
      <c r="AC646" s="210"/>
      <c r="AD646" s="210"/>
      <c r="AE646" s="210"/>
      <c r="AF646" s="210"/>
      <c r="AG646" s="210" t="s">
        <v>317</v>
      </c>
      <c r="AH646" s="210"/>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2" x14ac:dyDescent="0.2">
      <c r="A647" s="217"/>
      <c r="B647" s="218"/>
      <c r="C647" s="265" t="s">
        <v>2566</v>
      </c>
      <c r="D647" s="255"/>
      <c r="E647" s="256">
        <v>1</v>
      </c>
      <c r="F647" s="220"/>
      <c r="G647" s="220"/>
      <c r="H647" s="220"/>
      <c r="I647" s="220"/>
      <c r="J647" s="220"/>
      <c r="K647" s="220"/>
      <c r="L647" s="220"/>
      <c r="M647" s="220"/>
      <c r="N647" s="219"/>
      <c r="O647" s="219"/>
      <c r="P647" s="219"/>
      <c r="Q647" s="219"/>
      <c r="R647" s="220"/>
      <c r="S647" s="220"/>
      <c r="T647" s="220"/>
      <c r="U647" s="220"/>
      <c r="V647" s="220"/>
      <c r="W647" s="220"/>
      <c r="X647" s="220"/>
      <c r="Y647" s="220"/>
      <c r="Z647" s="210"/>
      <c r="AA647" s="210"/>
      <c r="AB647" s="210"/>
      <c r="AC647" s="210"/>
      <c r="AD647" s="210"/>
      <c r="AE647" s="210"/>
      <c r="AF647" s="210"/>
      <c r="AG647" s="210" t="s">
        <v>356</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ht="33.75" outlineLevel="1" x14ac:dyDescent="0.2">
      <c r="A648" s="232">
        <v>214</v>
      </c>
      <c r="B648" s="233" t="s">
        <v>3010</v>
      </c>
      <c r="C648" s="250" t="s">
        <v>3011</v>
      </c>
      <c r="D648" s="234" t="s">
        <v>320</v>
      </c>
      <c r="E648" s="235">
        <v>3</v>
      </c>
      <c r="F648" s="236"/>
      <c r="G648" s="237">
        <f>ROUND(E648*F648,2)</f>
        <v>0</v>
      </c>
      <c r="H648" s="236"/>
      <c r="I648" s="237">
        <f>ROUND(E648*H648,2)</f>
        <v>0</v>
      </c>
      <c r="J648" s="236"/>
      <c r="K648" s="237">
        <f>ROUND(E648*J648,2)</f>
        <v>0</v>
      </c>
      <c r="L648" s="237">
        <v>21</v>
      </c>
      <c r="M648" s="237">
        <f>G648*(1+L648/100)</f>
        <v>0</v>
      </c>
      <c r="N648" s="235">
        <v>1.72E-3</v>
      </c>
      <c r="O648" s="235">
        <f>ROUND(E648*N648,2)</f>
        <v>0.01</v>
      </c>
      <c r="P648" s="235">
        <v>0</v>
      </c>
      <c r="Q648" s="235">
        <f>ROUND(E648*P648,2)</f>
        <v>0</v>
      </c>
      <c r="R648" s="237" t="s">
        <v>2232</v>
      </c>
      <c r="S648" s="237" t="s">
        <v>302</v>
      </c>
      <c r="T648" s="238" t="s">
        <v>354</v>
      </c>
      <c r="U648" s="220">
        <v>0.47599999999999998</v>
      </c>
      <c r="V648" s="220">
        <f>ROUND(E648*U648,2)</f>
        <v>1.43</v>
      </c>
      <c r="W648" s="220"/>
      <c r="X648" s="220" t="s">
        <v>314</v>
      </c>
      <c r="Y648" s="220" t="s">
        <v>305</v>
      </c>
      <c r="Z648" s="210"/>
      <c r="AA648" s="210"/>
      <c r="AB648" s="210"/>
      <c r="AC648" s="210"/>
      <c r="AD648" s="210"/>
      <c r="AE648" s="210"/>
      <c r="AF648" s="210"/>
      <c r="AG648" s="210" t="s">
        <v>642</v>
      </c>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2" x14ac:dyDescent="0.2">
      <c r="A649" s="217"/>
      <c r="B649" s="218"/>
      <c r="C649" s="251" t="s">
        <v>2727</v>
      </c>
      <c r="D649" s="247"/>
      <c r="E649" s="247"/>
      <c r="F649" s="247"/>
      <c r="G649" s="247"/>
      <c r="H649" s="220"/>
      <c r="I649" s="220"/>
      <c r="J649" s="220"/>
      <c r="K649" s="220"/>
      <c r="L649" s="220"/>
      <c r="M649" s="220"/>
      <c r="N649" s="219"/>
      <c r="O649" s="219"/>
      <c r="P649" s="219"/>
      <c r="Q649" s="219"/>
      <c r="R649" s="220"/>
      <c r="S649" s="220"/>
      <c r="T649" s="220"/>
      <c r="U649" s="220"/>
      <c r="V649" s="220"/>
      <c r="W649" s="220"/>
      <c r="X649" s="220"/>
      <c r="Y649" s="220"/>
      <c r="Z649" s="210"/>
      <c r="AA649" s="210"/>
      <c r="AB649" s="210"/>
      <c r="AC649" s="210"/>
      <c r="AD649" s="210"/>
      <c r="AE649" s="210"/>
      <c r="AF649" s="210"/>
      <c r="AG649" s="210" t="s">
        <v>317</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3" x14ac:dyDescent="0.2">
      <c r="A650" s="217"/>
      <c r="B650" s="218"/>
      <c r="C650" s="270" t="s">
        <v>1126</v>
      </c>
      <c r="D650" s="264"/>
      <c r="E650" s="264"/>
      <c r="F650" s="264"/>
      <c r="G650" s="264"/>
      <c r="H650" s="220"/>
      <c r="I650" s="220"/>
      <c r="J650" s="220"/>
      <c r="K650" s="220"/>
      <c r="L650" s="220"/>
      <c r="M650" s="220"/>
      <c r="N650" s="219"/>
      <c r="O650" s="219"/>
      <c r="P650" s="219"/>
      <c r="Q650" s="219"/>
      <c r="R650" s="220"/>
      <c r="S650" s="220"/>
      <c r="T650" s="220"/>
      <c r="U650" s="220"/>
      <c r="V650" s="220"/>
      <c r="W650" s="220"/>
      <c r="X650" s="220"/>
      <c r="Y650" s="220"/>
      <c r="Z650" s="210"/>
      <c r="AA650" s="210"/>
      <c r="AB650" s="210"/>
      <c r="AC650" s="210"/>
      <c r="AD650" s="210"/>
      <c r="AE650" s="210"/>
      <c r="AF650" s="210"/>
      <c r="AG650" s="210" t="s">
        <v>317</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2" x14ac:dyDescent="0.2">
      <c r="A651" s="217"/>
      <c r="B651" s="218"/>
      <c r="C651" s="265" t="s">
        <v>2723</v>
      </c>
      <c r="D651" s="255"/>
      <c r="E651" s="256">
        <v>3</v>
      </c>
      <c r="F651" s="220"/>
      <c r="G651" s="220"/>
      <c r="H651" s="220"/>
      <c r="I651" s="220"/>
      <c r="J651" s="220"/>
      <c r="K651" s="220"/>
      <c r="L651" s="220"/>
      <c r="M651" s="220"/>
      <c r="N651" s="219"/>
      <c r="O651" s="219"/>
      <c r="P651" s="219"/>
      <c r="Q651" s="219"/>
      <c r="R651" s="220"/>
      <c r="S651" s="220"/>
      <c r="T651" s="220"/>
      <c r="U651" s="220"/>
      <c r="V651" s="220"/>
      <c r="W651" s="220"/>
      <c r="X651" s="220"/>
      <c r="Y651" s="220"/>
      <c r="Z651" s="210"/>
      <c r="AA651" s="210"/>
      <c r="AB651" s="210"/>
      <c r="AC651" s="210"/>
      <c r="AD651" s="210"/>
      <c r="AE651" s="210"/>
      <c r="AF651" s="210"/>
      <c r="AG651" s="210" t="s">
        <v>356</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
      <c r="A652" s="232">
        <v>215</v>
      </c>
      <c r="B652" s="233" t="s">
        <v>3012</v>
      </c>
      <c r="C652" s="250" t="s">
        <v>3013</v>
      </c>
      <c r="D652" s="234" t="s">
        <v>320</v>
      </c>
      <c r="E652" s="235">
        <v>18</v>
      </c>
      <c r="F652" s="236"/>
      <c r="G652" s="237">
        <f>ROUND(E652*F652,2)</f>
        <v>0</v>
      </c>
      <c r="H652" s="236"/>
      <c r="I652" s="237">
        <f>ROUND(E652*H652,2)</f>
        <v>0</v>
      </c>
      <c r="J652" s="236"/>
      <c r="K652" s="237">
        <f>ROUND(E652*J652,2)</f>
        <v>0</v>
      </c>
      <c r="L652" s="237">
        <v>21</v>
      </c>
      <c r="M652" s="237">
        <f>G652*(1+L652/100)</f>
        <v>0</v>
      </c>
      <c r="N652" s="235">
        <v>4.0000000000000003E-5</v>
      </c>
      <c r="O652" s="235">
        <f>ROUND(E652*N652,2)</f>
        <v>0</v>
      </c>
      <c r="P652" s="235">
        <v>0</v>
      </c>
      <c r="Q652" s="235">
        <f>ROUND(E652*P652,2)</f>
        <v>0</v>
      </c>
      <c r="R652" s="237" t="s">
        <v>2232</v>
      </c>
      <c r="S652" s="237" t="s">
        <v>302</v>
      </c>
      <c r="T652" s="238" t="s">
        <v>354</v>
      </c>
      <c r="U652" s="220">
        <v>0.44500000000000001</v>
      </c>
      <c r="V652" s="220">
        <f>ROUND(E652*U652,2)</f>
        <v>8.01</v>
      </c>
      <c r="W652" s="220"/>
      <c r="X652" s="220" t="s">
        <v>314</v>
      </c>
      <c r="Y652" s="220" t="s">
        <v>305</v>
      </c>
      <c r="Z652" s="210"/>
      <c r="AA652" s="210"/>
      <c r="AB652" s="210"/>
      <c r="AC652" s="210"/>
      <c r="AD652" s="210"/>
      <c r="AE652" s="210"/>
      <c r="AF652" s="210"/>
      <c r="AG652" s="210" t="s">
        <v>642</v>
      </c>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2" x14ac:dyDescent="0.2">
      <c r="A653" s="217"/>
      <c r="B653" s="218"/>
      <c r="C653" s="265" t="s">
        <v>3014</v>
      </c>
      <c r="D653" s="255"/>
      <c r="E653" s="256">
        <v>3</v>
      </c>
      <c r="F653" s="220"/>
      <c r="G653" s="220"/>
      <c r="H653" s="220"/>
      <c r="I653" s="220"/>
      <c r="J653" s="220"/>
      <c r="K653" s="220"/>
      <c r="L653" s="220"/>
      <c r="M653" s="220"/>
      <c r="N653" s="219"/>
      <c r="O653" s="219"/>
      <c r="P653" s="219"/>
      <c r="Q653" s="219"/>
      <c r="R653" s="220"/>
      <c r="S653" s="220"/>
      <c r="T653" s="220"/>
      <c r="U653" s="220"/>
      <c r="V653" s="220"/>
      <c r="W653" s="220"/>
      <c r="X653" s="220"/>
      <c r="Y653" s="220"/>
      <c r="Z653" s="210"/>
      <c r="AA653" s="210"/>
      <c r="AB653" s="210"/>
      <c r="AC653" s="210"/>
      <c r="AD653" s="210"/>
      <c r="AE653" s="210"/>
      <c r="AF653" s="210"/>
      <c r="AG653" s="210" t="s">
        <v>356</v>
      </c>
      <c r="AH653" s="210">
        <v>0</v>
      </c>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3" x14ac:dyDescent="0.2">
      <c r="A654" s="217"/>
      <c r="B654" s="218"/>
      <c r="C654" s="265" t="s">
        <v>3015</v>
      </c>
      <c r="D654" s="255"/>
      <c r="E654" s="256">
        <v>15</v>
      </c>
      <c r="F654" s="220"/>
      <c r="G654" s="220"/>
      <c r="H654" s="220"/>
      <c r="I654" s="220"/>
      <c r="J654" s="220"/>
      <c r="K654" s="220"/>
      <c r="L654" s="220"/>
      <c r="M654" s="220"/>
      <c r="N654" s="219"/>
      <c r="O654" s="219"/>
      <c r="P654" s="219"/>
      <c r="Q654" s="219"/>
      <c r="R654" s="220"/>
      <c r="S654" s="220"/>
      <c r="T654" s="220"/>
      <c r="U654" s="220"/>
      <c r="V654" s="220"/>
      <c r="W654" s="220"/>
      <c r="X654" s="220"/>
      <c r="Y654" s="220"/>
      <c r="Z654" s="210"/>
      <c r="AA654" s="210"/>
      <c r="AB654" s="210"/>
      <c r="AC654" s="210"/>
      <c r="AD654" s="210"/>
      <c r="AE654" s="210"/>
      <c r="AF654" s="210"/>
      <c r="AG654" s="210" t="s">
        <v>356</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1" x14ac:dyDescent="0.2">
      <c r="A655" s="232">
        <v>216</v>
      </c>
      <c r="B655" s="233" t="s">
        <v>3016</v>
      </c>
      <c r="C655" s="250" t="s">
        <v>3017</v>
      </c>
      <c r="D655" s="234" t="s">
        <v>320</v>
      </c>
      <c r="E655" s="235">
        <v>1</v>
      </c>
      <c r="F655" s="236"/>
      <c r="G655" s="237">
        <f>ROUND(E655*F655,2)</f>
        <v>0</v>
      </c>
      <c r="H655" s="236"/>
      <c r="I655" s="237">
        <f>ROUND(E655*H655,2)</f>
        <v>0</v>
      </c>
      <c r="J655" s="236"/>
      <c r="K655" s="237">
        <f>ROUND(E655*J655,2)</f>
        <v>0</v>
      </c>
      <c r="L655" s="237">
        <v>21</v>
      </c>
      <c r="M655" s="237">
        <f>G655*(1+L655/100)</f>
        <v>0</v>
      </c>
      <c r="N655" s="235">
        <v>4.0000000000000003E-5</v>
      </c>
      <c r="O655" s="235">
        <f>ROUND(E655*N655,2)</f>
        <v>0</v>
      </c>
      <c r="P655" s="235">
        <v>0</v>
      </c>
      <c r="Q655" s="235">
        <f>ROUND(E655*P655,2)</f>
        <v>0</v>
      </c>
      <c r="R655" s="237" t="s">
        <v>2232</v>
      </c>
      <c r="S655" s="237" t="s">
        <v>302</v>
      </c>
      <c r="T655" s="238" t="s">
        <v>354</v>
      </c>
      <c r="U655" s="220">
        <v>1.1499999999999999</v>
      </c>
      <c r="V655" s="220">
        <f>ROUND(E655*U655,2)</f>
        <v>1.1499999999999999</v>
      </c>
      <c r="W655" s="220"/>
      <c r="X655" s="220" t="s">
        <v>314</v>
      </c>
      <c r="Y655" s="220" t="s">
        <v>305</v>
      </c>
      <c r="Z655" s="210"/>
      <c r="AA655" s="210"/>
      <c r="AB655" s="210"/>
      <c r="AC655" s="210"/>
      <c r="AD655" s="210"/>
      <c r="AE655" s="210"/>
      <c r="AF655" s="210"/>
      <c r="AG655" s="210" t="s">
        <v>642</v>
      </c>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2" x14ac:dyDescent="0.2">
      <c r="A656" s="217"/>
      <c r="B656" s="218"/>
      <c r="C656" s="265" t="s">
        <v>2566</v>
      </c>
      <c r="D656" s="255"/>
      <c r="E656" s="256">
        <v>1</v>
      </c>
      <c r="F656" s="220"/>
      <c r="G656" s="220"/>
      <c r="H656" s="220"/>
      <c r="I656" s="220"/>
      <c r="J656" s="220"/>
      <c r="K656" s="220"/>
      <c r="L656" s="220"/>
      <c r="M656" s="220"/>
      <c r="N656" s="219"/>
      <c r="O656" s="219"/>
      <c r="P656" s="219"/>
      <c r="Q656" s="219"/>
      <c r="R656" s="220"/>
      <c r="S656" s="220"/>
      <c r="T656" s="220"/>
      <c r="U656" s="220"/>
      <c r="V656" s="220"/>
      <c r="W656" s="220"/>
      <c r="X656" s="220"/>
      <c r="Y656" s="220"/>
      <c r="Z656" s="210"/>
      <c r="AA656" s="210"/>
      <c r="AB656" s="210"/>
      <c r="AC656" s="210"/>
      <c r="AD656" s="210"/>
      <c r="AE656" s="210"/>
      <c r="AF656" s="210"/>
      <c r="AG656" s="210" t="s">
        <v>356</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1" x14ac:dyDescent="0.2">
      <c r="A657" s="232">
        <v>217</v>
      </c>
      <c r="B657" s="233" t="s">
        <v>3018</v>
      </c>
      <c r="C657" s="250" t="s">
        <v>3019</v>
      </c>
      <c r="D657" s="234" t="s">
        <v>320</v>
      </c>
      <c r="E657" s="235">
        <v>1</v>
      </c>
      <c r="F657" s="236"/>
      <c r="G657" s="237">
        <f>ROUND(E657*F657,2)</f>
        <v>0</v>
      </c>
      <c r="H657" s="236"/>
      <c r="I657" s="237">
        <f>ROUND(E657*H657,2)</f>
        <v>0</v>
      </c>
      <c r="J657" s="236"/>
      <c r="K657" s="237">
        <f>ROUND(E657*J657,2)</f>
        <v>0</v>
      </c>
      <c r="L657" s="237">
        <v>21</v>
      </c>
      <c r="M657" s="237">
        <f>G657*(1+L657/100)</f>
        <v>0</v>
      </c>
      <c r="N657" s="235">
        <v>1.2999999999999999E-4</v>
      </c>
      <c r="O657" s="235">
        <f>ROUND(E657*N657,2)</f>
        <v>0</v>
      </c>
      <c r="P657" s="235">
        <v>0</v>
      </c>
      <c r="Q657" s="235">
        <f>ROUND(E657*P657,2)</f>
        <v>0</v>
      </c>
      <c r="R657" s="237" t="s">
        <v>2232</v>
      </c>
      <c r="S657" s="237" t="s">
        <v>302</v>
      </c>
      <c r="T657" s="238" t="s">
        <v>354</v>
      </c>
      <c r="U657" s="220">
        <v>0.624</v>
      </c>
      <c r="V657" s="220">
        <f>ROUND(E657*U657,2)</f>
        <v>0.62</v>
      </c>
      <c r="W657" s="220"/>
      <c r="X657" s="220" t="s">
        <v>314</v>
      </c>
      <c r="Y657" s="220" t="s">
        <v>305</v>
      </c>
      <c r="Z657" s="210"/>
      <c r="AA657" s="210"/>
      <c r="AB657" s="210"/>
      <c r="AC657" s="210"/>
      <c r="AD657" s="210"/>
      <c r="AE657" s="210"/>
      <c r="AF657" s="210"/>
      <c r="AG657" s="210" t="s">
        <v>642</v>
      </c>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2" x14ac:dyDescent="0.2">
      <c r="A658" s="217"/>
      <c r="B658" s="218"/>
      <c r="C658" s="265" t="s">
        <v>2990</v>
      </c>
      <c r="D658" s="255"/>
      <c r="E658" s="256">
        <v>1</v>
      </c>
      <c r="F658" s="220"/>
      <c r="G658" s="220"/>
      <c r="H658" s="220"/>
      <c r="I658" s="220"/>
      <c r="J658" s="220"/>
      <c r="K658" s="220"/>
      <c r="L658" s="220"/>
      <c r="M658" s="220"/>
      <c r="N658" s="219"/>
      <c r="O658" s="219"/>
      <c r="P658" s="219"/>
      <c r="Q658" s="219"/>
      <c r="R658" s="220"/>
      <c r="S658" s="220"/>
      <c r="T658" s="220"/>
      <c r="U658" s="220"/>
      <c r="V658" s="220"/>
      <c r="W658" s="220"/>
      <c r="X658" s="220"/>
      <c r="Y658" s="220"/>
      <c r="Z658" s="210"/>
      <c r="AA658" s="210"/>
      <c r="AB658" s="210"/>
      <c r="AC658" s="210"/>
      <c r="AD658" s="210"/>
      <c r="AE658" s="210"/>
      <c r="AF658" s="210"/>
      <c r="AG658" s="210" t="s">
        <v>356</v>
      </c>
      <c r="AH658" s="210">
        <v>0</v>
      </c>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32">
        <v>218</v>
      </c>
      <c r="B659" s="233" t="s">
        <v>3020</v>
      </c>
      <c r="C659" s="250" t="s">
        <v>3021</v>
      </c>
      <c r="D659" s="234" t="s">
        <v>320</v>
      </c>
      <c r="E659" s="235">
        <v>11</v>
      </c>
      <c r="F659" s="236"/>
      <c r="G659" s="237">
        <f>ROUND(E659*F659,2)</f>
        <v>0</v>
      </c>
      <c r="H659" s="236"/>
      <c r="I659" s="237">
        <f>ROUND(E659*H659,2)</f>
        <v>0</v>
      </c>
      <c r="J659" s="236"/>
      <c r="K659" s="237">
        <f>ROUND(E659*J659,2)</f>
        <v>0</v>
      </c>
      <c r="L659" s="237">
        <v>21</v>
      </c>
      <c r="M659" s="237">
        <f>G659*(1+L659/100)</f>
        <v>0</v>
      </c>
      <c r="N659" s="235">
        <v>1.2E-4</v>
      </c>
      <c r="O659" s="235">
        <f>ROUND(E659*N659,2)</f>
        <v>0</v>
      </c>
      <c r="P659" s="235">
        <v>0</v>
      </c>
      <c r="Q659" s="235">
        <f>ROUND(E659*P659,2)</f>
        <v>0</v>
      </c>
      <c r="R659" s="237" t="s">
        <v>2232</v>
      </c>
      <c r="S659" s="237" t="s">
        <v>302</v>
      </c>
      <c r="T659" s="238" t="s">
        <v>354</v>
      </c>
      <c r="U659" s="220">
        <v>0.71099999999999997</v>
      </c>
      <c r="V659" s="220">
        <f>ROUND(E659*U659,2)</f>
        <v>7.82</v>
      </c>
      <c r="W659" s="220"/>
      <c r="X659" s="220" t="s">
        <v>314</v>
      </c>
      <c r="Y659" s="220" t="s">
        <v>305</v>
      </c>
      <c r="Z659" s="210"/>
      <c r="AA659" s="210"/>
      <c r="AB659" s="210"/>
      <c r="AC659" s="210"/>
      <c r="AD659" s="210"/>
      <c r="AE659" s="210"/>
      <c r="AF659" s="210"/>
      <c r="AG659" s="210" t="s">
        <v>642</v>
      </c>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2" x14ac:dyDescent="0.2">
      <c r="A660" s="217"/>
      <c r="B660" s="218"/>
      <c r="C660" s="251" t="s">
        <v>2727</v>
      </c>
      <c r="D660" s="247"/>
      <c r="E660" s="247"/>
      <c r="F660" s="247"/>
      <c r="G660" s="247"/>
      <c r="H660" s="220"/>
      <c r="I660" s="220"/>
      <c r="J660" s="220"/>
      <c r="K660" s="220"/>
      <c r="L660" s="220"/>
      <c r="M660" s="220"/>
      <c r="N660" s="219"/>
      <c r="O660" s="219"/>
      <c r="P660" s="219"/>
      <c r="Q660" s="219"/>
      <c r="R660" s="220"/>
      <c r="S660" s="220"/>
      <c r="T660" s="220"/>
      <c r="U660" s="220"/>
      <c r="V660" s="220"/>
      <c r="W660" s="220"/>
      <c r="X660" s="220"/>
      <c r="Y660" s="220"/>
      <c r="Z660" s="210"/>
      <c r="AA660" s="210"/>
      <c r="AB660" s="210"/>
      <c r="AC660" s="210"/>
      <c r="AD660" s="210"/>
      <c r="AE660" s="210"/>
      <c r="AF660" s="210"/>
      <c r="AG660" s="210" t="s">
        <v>317</v>
      </c>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3" x14ac:dyDescent="0.2">
      <c r="A661" s="217"/>
      <c r="B661" s="218"/>
      <c r="C661" s="270" t="s">
        <v>1126</v>
      </c>
      <c r="D661" s="264"/>
      <c r="E661" s="264"/>
      <c r="F661" s="264"/>
      <c r="G661" s="264"/>
      <c r="H661" s="220"/>
      <c r="I661" s="220"/>
      <c r="J661" s="220"/>
      <c r="K661" s="220"/>
      <c r="L661" s="220"/>
      <c r="M661" s="220"/>
      <c r="N661" s="219"/>
      <c r="O661" s="219"/>
      <c r="P661" s="219"/>
      <c r="Q661" s="219"/>
      <c r="R661" s="220"/>
      <c r="S661" s="220"/>
      <c r="T661" s="220"/>
      <c r="U661" s="220"/>
      <c r="V661" s="220"/>
      <c r="W661" s="220"/>
      <c r="X661" s="220"/>
      <c r="Y661" s="220"/>
      <c r="Z661" s="210"/>
      <c r="AA661" s="210"/>
      <c r="AB661" s="210"/>
      <c r="AC661" s="210"/>
      <c r="AD661" s="210"/>
      <c r="AE661" s="210"/>
      <c r="AF661" s="210"/>
      <c r="AG661" s="210" t="s">
        <v>317</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2" x14ac:dyDescent="0.2">
      <c r="A662" s="217"/>
      <c r="B662" s="218"/>
      <c r="C662" s="265" t="s">
        <v>2565</v>
      </c>
      <c r="D662" s="255"/>
      <c r="E662" s="256">
        <v>11</v>
      </c>
      <c r="F662" s="220"/>
      <c r="G662" s="220"/>
      <c r="H662" s="220"/>
      <c r="I662" s="220"/>
      <c r="J662" s="220"/>
      <c r="K662" s="220"/>
      <c r="L662" s="220"/>
      <c r="M662" s="220"/>
      <c r="N662" s="219"/>
      <c r="O662" s="219"/>
      <c r="P662" s="219"/>
      <c r="Q662" s="219"/>
      <c r="R662" s="220"/>
      <c r="S662" s="220"/>
      <c r="T662" s="220"/>
      <c r="U662" s="220"/>
      <c r="V662" s="220"/>
      <c r="W662" s="220"/>
      <c r="X662" s="220"/>
      <c r="Y662" s="220"/>
      <c r="Z662" s="210"/>
      <c r="AA662" s="210"/>
      <c r="AB662" s="210"/>
      <c r="AC662" s="210"/>
      <c r="AD662" s="210"/>
      <c r="AE662" s="210"/>
      <c r="AF662" s="210"/>
      <c r="AG662" s="210" t="s">
        <v>356</v>
      </c>
      <c r="AH662" s="210">
        <v>0</v>
      </c>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ht="22.5" outlineLevel="1" x14ac:dyDescent="0.2">
      <c r="A663" s="232">
        <v>219</v>
      </c>
      <c r="B663" s="233" t="s">
        <v>3022</v>
      </c>
      <c r="C663" s="250" t="s">
        <v>3023</v>
      </c>
      <c r="D663" s="234" t="s">
        <v>320</v>
      </c>
      <c r="E663" s="235">
        <v>1</v>
      </c>
      <c r="F663" s="236"/>
      <c r="G663" s="237">
        <f>ROUND(E663*F663,2)</f>
        <v>0</v>
      </c>
      <c r="H663" s="236"/>
      <c r="I663" s="237">
        <f>ROUND(E663*H663,2)</f>
        <v>0</v>
      </c>
      <c r="J663" s="236"/>
      <c r="K663" s="237">
        <f>ROUND(E663*J663,2)</f>
        <v>0</v>
      </c>
      <c r="L663" s="237">
        <v>21</v>
      </c>
      <c r="M663" s="237">
        <f>G663*(1+L663/100)</f>
        <v>0</v>
      </c>
      <c r="N663" s="235">
        <v>2.5999999999999998E-4</v>
      </c>
      <c r="O663" s="235">
        <f>ROUND(E663*N663,2)</f>
        <v>0</v>
      </c>
      <c r="P663" s="235">
        <v>0</v>
      </c>
      <c r="Q663" s="235">
        <f>ROUND(E663*P663,2)</f>
        <v>0</v>
      </c>
      <c r="R663" s="237" t="s">
        <v>2232</v>
      </c>
      <c r="S663" s="237" t="s">
        <v>302</v>
      </c>
      <c r="T663" s="238" t="s">
        <v>354</v>
      </c>
      <c r="U663" s="220">
        <v>0.246</v>
      </c>
      <c r="V663" s="220">
        <f>ROUND(E663*U663,2)</f>
        <v>0.25</v>
      </c>
      <c r="W663" s="220"/>
      <c r="X663" s="220" t="s">
        <v>314</v>
      </c>
      <c r="Y663" s="220" t="s">
        <v>305</v>
      </c>
      <c r="Z663" s="210"/>
      <c r="AA663" s="210"/>
      <c r="AB663" s="210"/>
      <c r="AC663" s="210"/>
      <c r="AD663" s="210"/>
      <c r="AE663" s="210"/>
      <c r="AF663" s="210"/>
      <c r="AG663" s="210" t="s">
        <v>642</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2" x14ac:dyDescent="0.2">
      <c r="A664" s="217"/>
      <c r="B664" s="218"/>
      <c r="C664" s="251" t="s">
        <v>2727</v>
      </c>
      <c r="D664" s="247"/>
      <c r="E664" s="247"/>
      <c r="F664" s="247"/>
      <c r="G664" s="247"/>
      <c r="H664" s="220"/>
      <c r="I664" s="220"/>
      <c r="J664" s="220"/>
      <c r="K664" s="220"/>
      <c r="L664" s="220"/>
      <c r="M664" s="220"/>
      <c r="N664" s="219"/>
      <c r="O664" s="219"/>
      <c r="P664" s="219"/>
      <c r="Q664" s="219"/>
      <c r="R664" s="220"/>
      <c r="S664" s="220"/>
      <c r="T664" s="220"/>
      <c r="U664" s="220"/>
      <c r="V664" s="220"/>
      <c r="W664" s="220"/>
      <c r="X664" s="220"/>
      <c r="Y664" s="220"/>
      <c r="Z664" s="210"/>
      <c r="AA664" s="210"/>
      <c r="AB664" s="210"/>
      <c r="AC664" s="210"/>
      <c r="AD664" s="210"/>
      <c r="AE664" s="210"/>
      <c r="AF664" s="210"/>
      <c r="AG664" s="210" t="s">
        <v>317</v>
      </c>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3" x14ac:dyDescent="0.2">
      <c r="A665" s="217"/>
      <c r="B665" s="218"/>
      <c r="C665" s="270" t="s">
        <v>1126</v>
      </c>
      <c r="D665" s="264"/>
      <c r="E665" s="264"/>
      <c r="F665" s="264"/>
      <c r="G665" s="264"/>
      <c r="H665" s="220"/>
      <c r="I665" s="220"/>
      <c r="J665" s="220"/>
      <c r="K665" s="220"/>
      <c r="L665" s="220"/>
      <c r="M665" s="220"/>
      <c r="N665" s="219"/>
      <c r="O665" s="219"/>
      <c r="P665" s="219"/>
      <c r="Q665" s="219"/>
      <c r="R665" s="220"/>
      <c r="S665" s="220"/>
      <c r="T665" s="220"/>
      <c r="U665" s="220"/>
      <c r="V665" s="220"/>
      <c r="W665" s="220"/>
      <c r="X665" s="220"/>
      <c r="Y665" s="220"/>
      <c r="Z665" s="210"/>
      <c r="AA665" s="210"/>
      <c r="AB665" s="210"/>
      <c r="AC665" s="210"/>
      <c r="AD665" s="210"/>
      <c r="AE665" s="210"/>
      <c r="AF665" s="210"/>
      <c r="AG665" s="210" t="s">
        <v>317</v>
      </c>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ht="33.75" outlineLevel="1" x14ac:dyDescent="0.2">
      <c r="A666" s="232">
        <v>220</v>
      </c>
      <c r="B666" s="233" t="s">
        <v>3024</v>
      </c>
      <c r="C666" s="250" t="s">
        <v>3025</v>
      </c>
      <c r="D666" s="234" t="s">
        <v>320</v>
      </c>
      <c r="E666" s="235">
        <v>15</v>
      </c>
      <c r="F666" s="236"/>
      <c r="G666" s="237">
        <f>ROUND(E666*F666,2)</f>
        <v>0</v>
      </c>
      <c r="H666" s="236"/>
      <c r="I666" s="237">
        <f>ROUND(E666*H666,2)</f>
        <v>0</v>
      </c>
      <c r="J666" s="236"/>
      <c r="K666" s="237">
        <f>ROUND(E666*J666,2)</f>
        <v>0</v>
      </c>
      <c r="L666" s="237">
        <v>21</v>
      </c>
      <c r="M666" s="237">
        <f>G666*(1+L666/100)</f>
        <v>0</v>
      </c>
      <c r="N666" s="235">
        <v>2.0000000000000001E-4</v>
      </c>
      <c r="O666" s="235">
        <f>ROUND(E666*N666,2)</f>
        <v>0</v>
      </c>
      <c r="P666" s="235">
        <v>0</v>
      </c>
      <c r="Q666" s="235">
        <f>ROUND(E666*P666,2)</f>
        <v>0</v>
      </c>
      <c r="R666" s="237" t="s">
        <v>2232</v>
      </c>
      <c r="S666" s="237" t="s">
        <v>302</v>
      </c>
      <c r="T666" s="238" t="s">
        <v>354</v>
      </c>
      <c r="U666" s="220">
        <v>0.246</v>
      </c>
      <c r="V666" s="220">
        <f>ROUND(E666*U666,2)</f>
        <v>3.69</v>
      </c>
      <c r="W666" s="220"/>
      <c r="X666" s="220" t="s">
        <v>314</v>
      </c>
      <c r="Y666" s="220" t="s">
        <v>305</v>
      </c>
      <c r="Z666" s="210"/>
      <c r="AA666" s="210"/>
      <c r="AB666" s="210"/>
      <c r="AC666" s="210"/>
      <c r="AD666" s="210"/>
      <c r="AE666" s="210"/>
      <c r="AF666" s="210"/>
      <c r="AG666" s="210" t="s">
        <v>642</v>
      </c>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2" x14ac:dyDescent="0.2">
      <c r="A667" s="217"/>
      <c r="B667" s="218"/>
      <c r="C667" s="265" t="s">
        <v>2966</v>
      </c>
      <c r="D667" s="255"/>
      <c r="E667" s="256">
        <v>15</v>
      </c>
      <c r="F667" s="220"/>
      <c r="G667" s="220"/>
      <c r="H667" s="220"/>
      <c r="I667" s="220"/>
      <c r="J667" s="220"/>
      <c r="K667" s="220"/>
      <c r="L667" s="220"/>
      <c r="M667" s="220"/>
      <c r="N667" s="219"/>
      <c r="O667" s="219"/>
      <c r="P667" s="219"/>
      <c r="Q667" s="219"/>
      <c r="R667" s="220"/>
      <c r="S667" s="220"/>
      <c r="T667" s="220"/>
      <c r="U667" s="220"/>
      <c r="V667" s="220"/>
      <c r="W667" s="220"/>
      <c r="X667" s="220"/>
      <c r="Y667" s="220"/>
      <c r="Z667" s="210"/>
      <c r="AA667" s="210"/>
      <c r="AB667" s="210"/>
      <c r="AC667" s="210"/>
      <c r="AD667" s="210"/>
      <c r="AE667" s="210"/>
      <c r="AF667" s="210"/>
      <c r="AG667" s="210" t="s">
        <v>356</v>
      </c>
      <c r="AH667" s="210">
        <v>0</v>
      </c>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
      <c r="A668" s="232">
        <v>221</v>
      </c>
      <c r="B668" s="233" t="s">
        <v>3026</v>
      </c>
      <c r="C668" s="250" t="s">
        <v>3027</v>
      </c>
      <c r="D668" s="234" t="s">
        <v>320</v>
      </c>
      <c r="E668" s="235">
        <v>6</v>
      </c>
      <c r="F668" s="236"/>
      <c r="G668" s="237">
        <f>ROUND(E668*F668,2)</f>
        <v>0</v>
      </c>
      <c r="H668" s="236"/>
      <c r="I668" s="237">
        <f>ROUND(E668*H668,2)</f>
        <v>0</v>
      </c>
      <c r="J668" s="236"/>
      <c r="K668" s="237">
        <f>ROUND(E668*J668,2)</f>
        <v>0</v>
      </c>
      <c r="L668" s="237">
        <v>21</v>
      </c>
      <c r="M668" s="237">
        <f>G668*(1+L668/100)</f>
        <v>0</v>
      </c>
      <c r="N668" s="235">
        <v>8.0000000000000004E-4</v>
      </c>
      <c r="O668" s="235">
        <f>ROUND(E668*N668,2)</f>
        <v>0</v>
      </c>
      <c r="P668" s="235">
        <v>0</v>
      </c>
      <c r="Q668" s="235">
        <f>ROUND(E668*P668,2)</f>
        <v>0</v>
      </c>
      <c r="R668" s="237" t="s">
        <v>2232</v>
      </c>
      <c r="S668" s="237" t="s">
        <v>302</v>
      </c>
      <c r="T668" s="238" t="s">
        <v>354</v>
      </c>
      <c r="U668" s="220">
        <v>0.37</v>
      </c>
      <c r="V668" s="220">
        <f>ROUND(E668*U668,2)</f>
        <v>2.2200000000000002</v>
      </c>
      <c r="W668" s="220"/>
      <c r="X668" s="220" t="s">
        <v>314</v>
      </c>
      <c r="Y668" s="220" t="s">
        <v>305</v>
      </c>
      <c r="Z668" s="210"/>
      <c r="AA668" s="210"/>
      <c r="AB668" s="210"/>
      <c r="AC668" s="210"/>
      <c r="AD668" s="210"/>
      <c r="AE668" s="210"/>
      <c r="AF668" s="210"/>
      <c r="AG668" s="210" t="s">
        <v>642</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2" x14ac:dyDescent="0.2">
      <c r="A669" s="217"/>
      <c r="B669" s="218"/>
      <c r="C669" s="251" t="s">
        <v>1126</v>
      </c>
      <c r="D669" s="247"/>
      <c r="E669" s="247"/>
      <c r="F669" s="247"/>
      <c r="G669" s="247"/>
      <c r="H669" s="220"/>
      <c r="I669" s="220"/>
      <c r="J669" s="220"/>
      <c r="K669" s="220"/>
      <c r="L669" s="220"/>
      <c r="M669" s="220"/>
      <c r="N669" s="219"/>
      <c r="O669" s="219"/>
      <c r="P669" s="219"/>
      <c r="Q669" s="219"/>
      <c r="R669" s="220"/>
      <c r="S669" s="220"/>
      <c r="T669" s="220"/>
      <c r="U669" s="220"/>
      <c r="V669" s="220"/>
      <c r="W669" s="220"/>
      <c r="X669" s="220"/>
      <c r="Y669" s="220"/>
      <c r="Z669" s="210"/>
      <c r="AA669" s="210"/>
      <c r="AB669" s="210"/>
      <c r="AC669" s="210"/>
      <c r="AD669" s="210"/>
      <c r="AE669" s="210"/>
      <c r="AF669" s="210"/>
      <c r="AG669" s="210" t="s">
        <v>317</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2" x14ac:dyDescent="0.2">
      <c r="A670" s="217"/>
      <c r="B670" s="218"/>
      <c r="C670" s="265" t="s">
        <v>2553</v>
      </c>
      <c r="D670" s="255"/>
      <c r="E670" s="256">
        <v>6</v>
      </c>
      <c r="F670" s="220"/>
      <c r="G670" s="220"/>
      <c r="H670" s="220"/>
      <c r="I670" s="220"/>
      <c r="J670" s="220"/>
      <c r="K670" s="220"/>
      <c r="L670" s="220"/>
      <c r="M670" s="220"/>
      <c r="N670" s="219"/>
      <c r="O670" s="219"/>
      <c r="P670" s="219"/>
      <c r="Q670" s="219"/>
      <c r="R670" s="220"/>
      <c r="S670" s="220"/>
      <c r="T670" s="220"/>
      <c r="U670" s="220"/>
      <c r="V670" s="220"/>
      <c r="W670" s="220"/>
      <c r="X670" s="220"/>
      <c r="Y670" s="220"/>
      <c r="Z670" s="210"/>
      <c r="AA670" s="210"/>
      <c r="AB670" s="210"/>
      <c r="AC670" s="210"/>
      <c r="AD670" s="210"/>
      <c r="AE670" s="210"/>
      <c r="AF670" s="210"/>
      <c r="AG670" s="210" t="s">
        <v>356</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32">
        <v>222</v>
      </c>
      <c r="B671" s="233" t="s">
        <v>3028</v>
      </c>
      <c r="C671" s="250" t="s">
        <v>3029</v>
      </c>
      <c r="D671" s="234" t="s">
        <v>320</v>
      </c>
      <c r="E671" s="235">
        <v>23</v>
      </c>
      <c r="F671" s="236"/>
      <c r="G671" s="237">
        <f>ROUND(E671*F671,2)</f>
        <v>0</v>
      </c>
      <c r="H671" s="236"/>
      <c r="I671" s="237">
        <f>ROUND(E671*H671,2)</f>
        <v>0</v>
      </c>
      <c r="J671" s="236"/>
      <c r="K671" s="237">
        <f>ROUND(E671*J671,2)</f>
        <v>0</v>
      </c>
      <c r="L671" s="237">
        <v>21</v>
      </c>
      <c r="M671" s="237">
        <f>G671*(1+L671/100)</f>
        <v>0</v>
      </c>
      <c r="N671" s="235">
        <v>0</v>
      </c>
      <c r="O671" s="235">
        <f>ROUND(E671*N671,2)</f>
        <v>0</v>
      </c>
      <c r="P671" s="235">
        <v>0</v>
      </c>
      <c r="Q671" s="235">
        <f>ROUND(E671*P671,2)</f>
        <v>0</v>
      </c>
      <c r="R671" s="237" t="s">
        <v>2232</v>
      </c>
      <c r="S671" s="237" t="s">
        <v>302</v>
      </c>
      <c r="T671" s="238" t="s">
        <v>354</v>
      </c>
      <c r="U671" s="220">
        <v>0.37</v>
      </c>
      <c r="V671" s="220">
        <f>ROUND(E671*U671,2)</f>
        <v>8.51</v>
      </c>
      <c r="W671" s="220"/>
      <c r="X671" s="220" t="s">
        <v>314</v>
      </c>
      <c r="Y671" s="220" t="s">
        <v>305</v>
      </c>
      <c r="Z671" s="210"/>
      <c r="AA671" s="210"/>
      <c r="AB671" s="210"/>
      <c r="AC671" s="210"/>
      <c r="AD671" s="210"/>
      <c r="AE671" s="210"/>
      <c r="AF671" s="210"/>
      <c r="AG671" s="210" t="s">
        <v>642</v>
      </c>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2" x14ac:dyDescent="0.2">
      <c r="A672" s="217"/>
      <c r="B672" s="218"/>
      <c r="C672" s="265" t="s">
        <v>3030</v>
      </c>
      <c r="D672" s="255"/>
      <c r="E672" s="256">
        <v>23</v>
      </c>
      <c r="F672" s="220"/>
      <c r="G672" s="220"/>
      <c r="H672" s="220"/>
      <c r="I672" s="220"/>
      <c r="J672" s="220"/>
      <c r="K672" s="220"/>
      <c r="L672" s="220"/>
      <c r="M672" s="220"/>
      <c r="N672" s="219"/>
      <c r="O672" s="219"/>
      <c r="P672" s="219"/>
      <c r="Q672" s="219"/>
      <c r="R672" s="220"/>
      <c r="S672" s="220"/>
      <c r="T672" s="220"/>
      <c r="U672" s="220"/>
      <c r="V672" s="220"/>
      <c r="W672" s="220"/>
      <c r="X672" s="220"/>
      <c r="Y672" s="220"/>
      <c r="Z672" s="210"/>
      <c r="AA672" s="210"/>
      <c r="AB672" s="210"/>
      <c r="AC672" s="210"/>
      <c r="AD672" s="210"/>
      <c r="AE672" s="210"/>
      <c r="AF672" s="210"/>
      <c r="AG672" s="210" t="s">
        <v>356</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ht="45" outlineLevel="1" x14ac:dyDescent="0.2">
      <c r="A673" s="232">
        <v>223</v>
      </c>
      <c r="B673" s="233" t="s">
        <v>3031</v>
      </c>
      <c r="C673" s="250" t="s">
        <v>3032</v>
      </c>
      <c r="D673" s="234" t="s">
        <v>533</v>
      </c>
      <c r="E673" s="235">
        <v>12</v>
      </c>
      <c r="F673" s="236"/>
      <c r="G673" s="237">
        <f>ROUND(E673*F673,2)</f>
        <v>0</v>
      </c>
      <c r="H673" s="236"/>
      <c r="I673" s="237">
        <f>ROUND(E673*H673,2)</f>
        <v>0</v>
      </c>
      <c r="J673" s="236"/>
      <c r="K673" s="237">
        <f>ROUND(E673*J673,2)</f>
        <v>0</v>
      </c>
      <c r="L673" s="237">
        <v>21</v>
      </c>
      <c r="M673" s="237">
        <f>G673*(1+L673/100)</f>
        <v>0</v>
      </c>
      <c r="N673" s="235">
        <v>8.9999999999999993E-3</v>
      </c>
      <c r="O673" s="235">
        <f>ROUND(E673*N673,2)</f>
        <v>0.11</v>
      </c>
      <c r="P673" s="235">
        <v>0</v>
      </c>
      <c r="Q673" s="235">
        <f>ROUND(E673*P673,2)</f>
        <v>0</v>
      </c>
      <c r="R673" s="237" t="s">
        <v>2232</v>
      </c>
      <c r="S673" s="237" t="s">
        <v>302</v>
      </c>
      <c r="T673" s="238" t="s">
        <v>354</v>
      </c>
      <c r="U673" s="220">
        <v>1.77</v>
      </c>
      <c r="V673" s="220">
        <f>ROUND(E673*U673,2)</f>
        <v>21.24</v>
      </c>
      <c r="W673" s="220"/>
      <c r="X673" s="220" t="s">
        <v>314</v>
      </c>
      <c r="Y673" s="220" t="s">
        <v>305</v>
      </c>
      <c r="Z673" s="210"/>
      <c r="AA673" s="210"/>
      <c r="AB673" s="210"/>
      <c r="AC673" s="210"/>
      <c r="AD673" s="210"/>
      <c r="AE673" s="210"/>
      <c r="AF673" s="210"/>
      <c r="AG673" s="210" t="s">
        <v>642</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2" x14ac:dyDescent="0.2">
      <c r="A674" s="217"/>
      <c r="B674" s="218"/>
      <c r="C674" s="265" t="s">
        <v>2960</v>
      </c>
      <c r="D674" s="255"/>
      <c r="E674" s="256">
        <v>12</v>
      </c>
      <c r="F674" s="220"/>
      <c r="G674" s="220"/>
      <c r="H674" s="220"/>
      <c r="I674" s="220"/>
      <c r="J674" s="220"/>
      <c r="K674" s="220"/>
      <c r="L674" s="220"/>
      <c r="M674" s="220"/>
      <c r="N674" s="219"/>
      <c r="O674" s="219"/>
      <c r="P674" s="219"/>
      <c r="Q674" s="219"/>
      <c r="R674" s="220"/>
      <c r="S674" s="220"/>
      <c r="T674" s="220"/>
      <c r="U674" s="220"/>
      <c r="V674" s="220"/>
      <c r="W674" s="220"/>
      <c r="X674" s="220"/>
      <c r="Y674" s="220"/>
      <c r="Z674" s="210"/>
      <c r="AA674" s="210"/>
      <c r="AB674" s="210"/>
      <c r="AC674" s="210"/>
      <c r="AD674" s="210"/>
      <c r="AE674" s="210"/>
      <c r="AF674" s="210"/>
      <c r="AG674" s="210" t="s">
        <v>356</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ht="45" outlineLevel="1" x14ac:dyDescent="0.2">
      <c r="A675" s="232">
        <v>224</v>
      </c>
      <c r="B675" s="233" t="s">
        <v>3033</v>
      </c>
      <c r="C675" s="250" t="s">
        <v>3034</v>
      </c>
      <c r="D675" s="234" t="s">
        <v>533</v>
      </c>
      <c r="E675" s="235">
        <v>2</v>
      </c>
      <c r="F675" s="236"/>
      <c r="G675" s="237">
        <f>ROUND(E675*F675,2)</f>
        <v>0</v>
      </c>
      <c r="H675" s="236"/>
      <c r="I675" s="237">
        <f>ROUND(E675*H675,2)</f>
        <v>0</v>
      </c>
      <c r="J675" s="236"/>
      <c r="K675" s="237">
        <f>ROUND(E675*J675,2)</f>
        <v>0</v>
      </c>
      <c r="L675" s="237">
        <v>21</v>
      </c>
      <c r="M675" s="237">
        <f>G675*(1+L675/100)</f>
        <v>0</v>
      </c>
      <c r="N675" s="235">
        <v>1.0999999999999999E-2</v>
      </c>
      <c r="O675" s="235">
        <f>ROUND(E675*N675,2)</f>
        <v>0.02</v>
      </c>
      <c r="P675" s="235">
        <v>0</v>
      </c>
      <c r="Q675" s="235">
        <f>ROUND(E675*P675,2)</f>
        <v>0</v>
      </c>
      <c r="R675" s="237" t="s">
        <v>2232</v>
      </c>
      <c r="S675" s="237" t="s">
        <v>302</v>
      </c>
      <c r="T675" s="238" t="s">
        <v>354</v>
      </c>
      <c r="U675" s="220">
        <v>1.9</v>
      </c>
      <c r="V675" s="220">
        <f>ROUND(E675*U675,2)</f>
        <v>3.8</v>
      </c>
      <c r="W675" s="220"/>
      <c r="X675" s="220" t="s">
        <v>314</v>
      </c>
      <c r="Y675" s="220" t="s">
        <v>305</v>
      </c>
      <c r="Z675" s="210"/>
      <c r="AA675" s="210"/>
      <c r="AB675" s="210"/>
      <c r="AC675" s="210"/>
      <c r="AD675" s="210"/>
      <c r="AE675" s="210"/>
      <c r="AF675" s="210"/>
      <c r="AG675" s="210" t="s">
        <v>642</v>
      </c>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2" x14ac:dyDescent="0.2">
      <c r="A676" s="217"/>
      <c r="B676" s="218"/>
      <c r="C676" s="265" t="s">
        <v>2957</v>
      </c>
      <c r="D676" s="255"/>
      <c r="E676" s="256">
        <v>2</v>
      </c>
      <c r="F676" s="220"/>
      <c r="G676" s="220"/>
      <c r="H676" s="220"/>
      <c r="I676" s="220"/>
      <c r="J676" s="220"/>
      <c r="K676" s="220"/>
      <c r="L676" s="220"/>
      <c r="M676" s="220"/>
      <c r="N676" s="219"/>
      <c r="O676" s="219"/>
      <c r="P676" s="219"/>
      <c r="Q676" s="219"/>
      <c r="R676" s="220"/>
      <c r="S676" s="220"/>
      <c r="T676" s="220"/>
      <c r="U676" s="220"/>
      <c r="V676" s="220"/>
      <c r="W676" s="220"/>
      <c r="X676" s="220"/>
      <c r="Y676" s="220"/>
      <c r="Z676" s="210"/>
      <c r="AA676" s="210"/>
      <c r="AB676" s="210"/>
      <c r="AC676" s="210"/>
      <c r="AD676" s="210"/>
      <c r="AE676" s="210"/>
      <c r="AF676" s="210"/>
      <c r="AG676" s="210" t="s">
        <v>356</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ht="33.75" outlineLevel="1" x14ac:dyDescent="0.2">
      <c r="A677" s="232">
        <v>225</v>
      </c>
      <c r="B677" s="233" t="s">
        <v>3035</v>
      </c>
      <c r="C677" s="250" t="s">
        <v>3036</v>
      </c>
      <c r="D677" s="234" t="s">
        <v>533</v>
      </c>
      <c r="E677" s="235">
        <v>3</v>
      </c>
      <c r="F677" s="236"/>
      <c r="G677" s="237">
        <f>ROUND(E677*F677,2)</f>
        <v>0</v>
      </c>
      <c r="H677" s="236"/>
      <c r="I677" s="237">
        <f>ROUND(E677*H677,2)</f>
        <v>0</v>
      </c>
      <c r="J677" s="236"/>
      <c r="K677" s="237">
        <f>ROUND(E677*J677,2)</f>
        <v>0</v>
      </c>
      <c r="L677" s="237">
        <v>21</v>
      </c>
      <c r="M677" s="237">
        <f>G677*(1+L677/100)</f>
        <v>0</v>
      </c>
      <c r="N677" s="235">
        <v>8.9999999999999993E-3</v>
      </c>
      <c r="O677" s="235">
        <f>ROUND(E677*N677,2)</f>
        <v>0.03</v>
      </c>
      <c r="P677" s="235">
        <v>0</v>
      </c>
      <c r="Q677" s="235">
        <f>ROUND(E677*P677,2)</f>
        <v>0</v>
      </c>
      <c r="R677" s="237" t="s">
        <v>2232</v>
      </c>
      <c r="S677" s="237" t="s">
        <v>302</v>
      </c>
      <c r="T677" s="238" t="s">
        <v>354</v>
      </c>
      <c r="U677" s="220">
        <v>1.5</v>
      </c>
      <c r="V677" s="220">
        <f>ROUND(E677*U677,2)</f>
        <v>4.5</v>
      </c>
      <c r="W677" s="220"/>
      <c r="X677" s="220" t="s">
        <v>314</v>
      </c>
      <c r="Y677" s="220" t="s">
        <v>305</v>
      </c>
      <c r="Z677" s="210"/>
      <c r="AA677" s="210"/>
      <c r="AB677" s="210"/>
      <c r="AC677" s="210"/>
      <c r="AD677" s="210"/>
      <c r="AE677" s="210"/>
      <c r="AF677" s="210"/>
      <c r="AG677" s="210" t="s">
        <v>642</v>
      </c>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2" x14ac:dyDescent="0.2">
      <c r="A678" s="217"/>
      <c r="B678" s="218"/>
      <c r="C678" s="251" t="s">
        <v>2727</v>
      </c>
      <c r="D678" s="247"/>
      <c r="E678" s="247"/>
      <c r="F678" s="247"/>
      <c r="G678" s="247"/>
      <c r="H678" s="220"/>
      <c r="I678" s="220"/>
      <c r="J678" s="220"/>
      <c r="K678" s="220"/>
      <c r="L678" s="220"/>
      <c r="M678" s="220"/>
      <c r="N678" s="219"/>
      <c r="O678" s="219"/>
      <c r="P678" s="219"/>
      <c r="Q678" s="219"/>
      <c r="R678" s="220"/>
      <c r="S678" s="220"/>
      <c r="T678" s="220"/>
      <c r="U678" s="220"/>
      <c r="V678" s="220"/>
      <c r="W678" s="220"/>
      <c r="X678" s="220"/>
      <c r="Y678" s="220"/>
      <c r="Z678" s="210"/>
      <c r="AA678" s="210"/>
      <c r="AB678" s="210"/>
      <c r="AC678" s="210"/>
      <c r="AD678" s="210"/>
      <c r="AE678" s="210"/>
      <c r="AF678" s="210"/>
      <c r="AG678" s="210" t="s">
        <v>317</v>
      </c>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3" x14ac:dyDescent="0.2">
      <c r="A679" s="217"/>
      <c r="B679" s="218"/>
      <c r="C679" s="270" t="s">
        <v>1126</v>
      </c>
      <c r="D679" s="264"/>
      <c r="E679" s="264"/>
      <c r="F679" s="264"/>
      <c r="G679" s="264"/>
      <c r="H679" s="220"/>
      <c r="I679" s="220"/>
      <c r="J679" s="220"/>
      <c r="K679" s="220"/>
      <c r="L679" s="220"/>
      <c r="M679" s="220"/>
      <c r="N679" s="219"/>
      <c r="O679" s="219"/>
      <c r="P679" s="219"/>
      <c r="Q679" s="219"/>
      <c r="R679" s="220"/>
      <c r="S679" s="220"/>
      <c r="T679" s="220"/>
      <c r="U679" s="220"/>
      <c r="V679" s="220"/>
      <c r="W679" s="220"/>
      <c r="X679" s="220"/>
      <c r="Y679" s="220"/>
      <c r="Z679" s="210"/>
      <c r="AA679" s="210"/>
      <c r="AB679" s="210"/>
      <c r="AC679" s="210"/>
      <c r="AD679" s="210"/>
      <c r="AE679" s="210"/>
      <c r="AF679" s="210"/>
      <c r="AG679" s="210" t="s">
        <v>317</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2" x14ac:dyDescent="0.2">
      <c r="A680" s="217"/>
      <c r="B680" s="218"/>
      <c r="C680" s="265" t="s">
        <v>2723</v>
      </c>
      <c r="D680" s="255"/>
      <c r="E680" s="256">
        <v>3</v>
      </c>
      <c r="F680" s="220"/>
      <c r="G680" s="220"/>
      <c r="H680" s="220"/>
      <c r="I680" s="220"/>
      <c r="J680" s="220"/>
      <c r="K680" s="220"/>
      <c r="L680" s="220"/>
      <c r="M680" s="220"/>
      <c r="N680" s="219"/>
      <c r="O680" s="219"/>
      <c r="P680" s="219"/>
      <c r="Q680" s="219"/>
      <c r="R680" s="220"/>
      <c r="S680" s="220"/>
      <c r="T680" s="220"/>
      <c r="U680" s="220"/>
      <c r="V680" s="220"/>
      <c r="W680" s="220"/>
      <c r="X680" s="220"/>
      <c r="Y680" s="220"/>
      <c r="Z680" s="210"/>
      <c r="AA680" s="210"/>
      <c r="AB680" s="210"/>
      <c r="AC680" s="210"/>
      <c r="AD680" s="210"/>
      <c r="AE680" s="210"/>
      <c r="AF680" s="210"/>
      <c r="AG680" s="210" t="s">
        <v>356</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ht="33.75" outlineLevel="1" x14ac:dyDescent="0.2">
      <c r="A681" s="232">
        <v>226</v>
      </c>
      <c r="B681" s="233" t="s">
        <v>3037</v>
      </c>
      <c r="C681" s="250" t="s">
        <v>3038</v>
      </c>
      <c r="D681" s="234" t="s">
        <v>533</v>
      </c>
      <c r="E681" s="235">
        <v>1</v>
      </c>
      <c r="F681" s="236"/>
      <c r="G681" s="237">
        <f>ROUND(E681*F681,2)</f>
        <v>0</v>
      </c>
      <c r="H681" s="236"/>
      <c r="I681" s="237">
        <f>ROUND(E681*H681,2)</f>
        <v>0</v>
      </c>
      <c r="J681" s="236"/>
      <c r="K681" s="237">
        <f>ROUND(E681*J681,2)</f>
        <v>0</v>
      </c>
      <c r="L681" s="237">
        <v>21</v>
      </c>
      <c r="M681" s="237">
        <f>G681*(1+L681/100)</f>
        <v>0</v>
      </c>
      <c r="N681" s="235">
        <v>6.0000000000000001E-3</v>
      </c>
      <c r="O681" s="235">
        <f>ROUND(E681*N681,2)</f>
        <v>0.01</v>
      </c>
      <c r="P681" s="235">
        <v>0</v>
      </c>
      <c r="Q681" s="235">
        <f>ROUND(E681*P681,2)</f>
        <v>0</v>
      </c>
      <c r="R681" s="237" t="s">
        <v>2232</v>
      </c>
      <c r="S681" s="237" t="s">
        <v>302</v>
      </c>
      <c r="T681" s="238" t="s">
        <v>354</v>
      </c>
      <c r="U681" s="220">
        <v>1.37</v>
      </c>
      <c r="V681" s="220">
        <f>ROUND(E681*U681,2)</f>
        <v>1.37</v>
      </c>
      <c r="W681" s="220"/>
      <c r="X681" s="220" t="s">
        <v>314</v>
      </c>
      <c r="Y681" s="220" t="s">
        <v>305</v>
      </c>
      <c r="Z681" s="210"/>
      <c r="AA681" s="210"/>
      <c r="AB681" s="210"/>
      <c r="AC681" s="210"/>
      <c r="AD681" s="210"/>
      <c r="AE681" s="210"/>
      <c r="AF681" s="210"/>
      <c r="AG681" s="210" t="s">
        <v>642</v>
      </c>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2" x14ac:dyDescent="0.2">
      <c r="A682" s="217"/>
      <c r="B682" s="218"/>
      <c r="C682" s="251" t="s">
        <v>445</v>
      </c>
      <c r="D682" s="247"/>
      <c r="E682" s="247"/>
      <c r="F682" s="247"/>
      <c r="G682" s="247"/>
      <c r="H682" s="220"/>
      <c r="I682" s="220"/>
      <c r="J682" s="220"/>
      <c r="K682" s="220"/>
      <c r="L682" s="220"/>
      <c r="M682" s="220"/>
      <c r="N682" s="219"/>
      <c r="O682" s="219"/>
      <c r="P682" s="219"/>
      <c r="Q682" s="219"/>
      <c r="R682" s="220"/>
      <c r="S682" s="220"/>
      <c r="T682" s="220"/>
      <c r="U682" s="220"/>
      <c r="V682" s="220"/>
      <c r="W682" s="220"/>
      <c r="X682" s="220"/>
      <c r="Y682" s="220"/>
      <c r="Z682" s="210"/>
      <c r="AA682" s="210"/>
      <c r="AB682" s="210"/>
      <c r="AC682" s="210"/>
      <c r="AD682" s="210"/>
      <c r="AE682" s="210"/>
      <c r="AF682" s="210"/>
      <c r="AG682" s="210" t="s">
        <v>317</v>
      </c>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2" x14ac:dyDescent="0.2">
      <c r="A683" s="217"/>
      <c r="B683" s="218"/>
      <c r="C683" s="265" t="s">
        <v>2566</v>
      </c>
      <c r="D683" s="255"/>
      <c r="E683" s="256">
        <v>1</v>
      </c>
      <c r="F683" s="220"/>
      <c r="G683" s="220"/>
      <c r="H683" s="220"/>
      <c r="I683" s="220"/>
      <c r="J683" s="220"/>
      <c r="K683" s="220"/>
      <c r="L683" s="220"/>
      <c r="M683" s="220"/>
      <c r="N683" s="219"/>
      <c r="O683" s="219"/>
      <c r="P683" s="219"/>
      <c r="Q683" s="219"/>
      <c r="R683" s="220"/>
      <c r="S683" s="220"/>
      <c r="T683" s="220"/>
      <c r="U683" s="220"/>
      <c r="V683" s="220"/>
      <c r="W683" s="220"/>
      <c r="X683" s="220"/>
      <c r="Y683" s="220"/>
      <c r="Z683" s="210"/>
      <c r="AA683" s="210"/>
      <c r="AB683" s="210"/>
      <c r="AC683" s="210"/>
      <c r="AD683" s="210"/>
      <c r="AE683" s="210"/>
      <c r="AF683" s="210"/>
      <c r="AG683" s="210" t="s">
        <v>356</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1" x14ac:dyDescent="0.2">
      <c r="A684" s="232">
        <v>227</v>
      </c>
      <c r="B684" s="233" t="s">
        <v>3039</v>
      </c>
      <c r="C684" s="250" t="s">
        <v>3040</v>
      </c>
      <c r="D684" s="234" t="s">
        <v>823</v>
      </c>
      <c r="E684" s="235">
        <v>2</v>
      </c>
      <c r="F684" s="236"/>
      <c r="G684" s="237">
        <f>ROUND(E684*F684,2)</f>
        <v>0</v>
      </c>
      <c r="H684" s="236"/>
      <c r="I684" s="237">
        <f>ROUND(E684*H684,2)</f>
        <v>0</v>
      </c>
      <c r="J684" s="236"/>
      <c r="K684" s="237">
        <f>ROUND(E684*J684,2)</f>
        <v>0</v>
      </c>
      <c r="L684" s="237">
        <v>21</v>
      </c>
      <c r="M684" s="237">
        <f>G684*(1+L684/100)</f>
        <v>0</v>
      </c>
      <c r="N684" s="235">
        <v>0</v>
      </c>
      <c r="O684" s="235">
        <f>ROUND(E684*N684,2)</f>
        <v>0</v>
      </c>
      <c r="P684" s="235">
        <v>0</v>
      </c>
      <c r="Q684" s="235">
        <f>ROUND(E684*P684,2)</f>
        <v>0</v>
      </c>
      <c r="R684" s="237"/>
      <c r="S684" s="237" t="s">
        <v>313</v>
      </c>
      <c r="T684" s="238" t="s">
        <v>303</v>
      </c>
      <c r="U684" s="220">
        <v>0</v>
      </c>
      <c r="V684" s="220">
        <f>ROUND(E684*U684,2)</f>
        <v>0</v>
      </c>
      <c r="W684" s="220"/>
      <c r="X684" s="220" t="s">
        <v>314</v>
      </c>
      <c r="Y684" s="220" t="s">
        <v>305</v>
      </c>
      <c r="Z684" s="210"/>
      <c r="AA684" s="210"/>
      <c r="AB684" s="210"/>
      <c r="AC684" s="210"/>
      <c r="AD684" s="210"/>
      <c r="AE684" s="210"/>
      <c r="AF684" s="210"/>
      <c r="AG684" s="210" t="s">
        <v>315</v>
      </c>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2" x14ac:dyDescent="0.2">
      <c r="A685" s="217"/>
      <c r="B685" s="218"/>
      <c r="C685" s="265" t="s">
        <v>3041</v>
      </c>
      <c r="D685" s="255"/>
      <c r="E685" s="256">
        <v>1</v>
      </c>
      <c r="F685" s="220"/>
      <c r="G685" s="220"/>
      <c r="H685" s="220"/>
      <c r="I685" s="220"/>
      <c r="J685" s="220"/>
      <c r="K685" s="220"/>
      <c r="L685" s="220"/>
      <c r="M685" s="220"/>
      <c r="N685" s="219"/>
      <c r="O685" s="219"/>
      <c r="P685" s="219"/>
      <c r="Q685" s="219"/>
      <c r="R685" s="220"/>
      <c r="S685" s="220"/>
      <c r="T685" s="220"/>
      <c r="U685" s="220"/>
      <c r="V685" s="220"/>
      <c r="W685" s="220"/>
      <c r="X685" s="220"/>
      <c r="Y685" s="220"/>
      <c r="Z685" s="210"/>
      <c r="AA685" s="210"/>
      <c r="AB685" s="210"/>
      <c r="AC685" s="210"/>
      <c r="AD685" s="210"/>
      <c r="AE685" s="210"/>
      <c r="AF685" s="210"/>
      <c r="AG685" s="210" t="s">
        <v>356</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
      <c r="A686" s="217"/>
      <c r="B686" s="218"/>
      <c r="C686" s="265" t="s">
        <v>3042</v>
      </c>
      <c r="D686" s="255"/>
      <c r="E686" s="256">
        <v>1</v>
      </c>
      <c r="F686" s="220"/>
      <c r="G686" s="220"/>
      <c r="H686" s="220"/>
      <c r="I686" s="220"/>
      <c r="J686" s="220"/>
      <c r="K686" s="220"/>
      <c r="L686" s="220"/>
      <c r="M686" s="220"/>
      <c r="N686" s="219"/>
      <c r="O686" s="219"/>
      <c r="P686" s="219"/>
      <c r="Q686" s="219"/>
      <c r="R686" s="220"/>
      <c r="S686" s="220"/>
      <c r="T686" s="220"/>
      <c r="U686" s="220"/>
      <c r="V686" s="220"/>
      <c r="W686" s="220"/>
      <c r="X686" s="220"/>
      <c r="Y686" s="220"/>
      <c r="Z686" s="210"/>
      <c r="AA686" s="210"/>
      <c r="AB686" s="210"/>
      <c r="AC686" s="210"/>
      <c r="AD686" s="210"/>
      <c r="AE686" s="210"/>
      <c r="AF686" s="210"/>
      <c r="AG686" s="210" t="s">
        <v>356</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ht="22.5" outlineLevel="1" x14ac:dyDescent="0.2">
      <c r="A687" s="232">
        <v>228</v>
      </c>
      <c r="B687" s="233" t="s">
        <v>3043</v>
      </c>
      <c r="C687" s="250" t="s">
        <v>3044</v>
      </c>
      <c r="D687" s="234" t="s">
        <v>823</v>
      </c>
      <c r="E687" s="235">
        <v>1</v>
      </c>
      <c r="F687" s="236"/>
      <c r="G687" s="237">
        <f>ROUND(E687*F687,2)</f>
        <v>0</v>
      </c>
      <c r="H687" s="236"/>
      <c r="I687" s="237">
        <f>ROUND(E687*H687,2)</f>
        <v>0</v>
      </c>
      <c r="J687" s="236"/>
      <c r="K687" s="237">
        <f>ROUND(E687*J687,2)</f>
        <v>0</v>
      </c>
      <c r="L687" s="237">
        <v>21</v>
      </c>
      <c r="M687" s="237">
        <f>G687*(1+L687/100)</f>
        <v>0</v>
      </c>
      <c r="N687" s="235">
        <v>0</v>
      </c>
      <c r="O687" s="235">
        <f>ROUND(E687*N687,2)</f>
        <v>0</v>
      </c>
      <c r="P687" s="235">
        <v>0</v>
      </c>
      <c r="Q687" s="235">
        <f>ROUND(E687*P687,2)</f>
        <v>0</v>
      </c>
      <c r="R687" s="237"/>
      <c r="S687" s="237" t="s">
        <v>313</v>
      </c>
      <c r="T687" s="238" t="s">
        <v>303</v>
      </c>
      <c r="U687" s="220">
        <v>0</v>
      </c>
      <c r="V687" s="220">
        <f>ROUND(E687*U687,2)</f>
        <v>0</v>
      </c>
      <c r="W687" s="220"/>
      <c r="X687" s="220" t="s">
        <v>314</v>
      </c>
      <c r="Y687" s="220" t="s">
        <v>305</v>
      </c>
      <c r="Z687" s="210"/>
      <c r="AA687" s="210"/>
      <c r="AB687" s="210"/>
      <c r="AC687" s="210"/>
      <c r="AD687" s="210"/>
      <c r="AE687" s="210"/>
      <c r="AF687" s="210"/>
      <c r="AG687" s="210" t="s">
        <v>315</v>
      </c>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2" x14ac:dyDescent="0.2">
      <c r="A688" s="217"/>
      <c r="B688" s="218"/>
      <c r="C688" s="265" t="s">
        <v>3045</v>
      </c>
      <c r="D688" s="255"/>
      <c r="E688" s="256">
        <v>1</v>
      </c>
      <c r="F688" s="220"/>
      <c r="G688" s="220"/>
      <c r="H688" s="220"/>
      <c r="I688" s="220"/>
      <c r="J688" s="220"/>
      <c r="K688" s="220"/>
      <c r="L688" s="220"/>
      <c r="M688" s="220"/>
      <c r="N688" s="219"/>
      <c r="O688" s="219"/>
      <c r="P688" s="219"/>
      <c r="Q688" s="219"/>
      <c r="R688" s="220"/>
      <c r="S688" s="220"/>
      <c r="T688" s="220"/>
      <c r="U688" s="220"/>
      <c r="V688" s="220"/>
      <c r="W688" s="220"/>
      <c r="X688" s="220"/>
      <c r="Y688" s="220"/>
      <c r="Z688" s="210"/>
      <c r="AA688" s="210"/>
      <c r="AB688" s="210"/>
      <c r="AC688" s="210"/>
      <c r="AD688" s="210"/>
      <c r="AE688" s="210"/>
      <c r="AF688" s="210"/>
      <c r="AG688" s="210" t="s">
        <v>356</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ht="22.5" outlineLevel="1" x14ac:dyDescent="0.2">
      <c r="A689" s="232">
        <v>229</v>
      </c>
      <c r="B689" s="233" t="s">
        <v>3046</v>
      </c>
      <c r="C689" s="250" t="s">
        <v>3047</v>
      </c>
      <c r="D689" s="234" t="s">
        <v>823</v>
      </c>
      <c r="E689" s="235">
        <v>1</v>
      </c>
      <c r="F689" s="236"/>
      <c r="G689" s="237">
        <f>ROUND(E689*F689,2)</f>
        <v>0</v>
      </c>
      <c r="H689" s="236"/>
      <c r="I689" s="237">
        <f>ROUND(E689*H689,2)</f>
        <v>0</v>
      </c>
      <c r="J689" s="236"/>
      <c r="K689" s="237">
        <f>ROUND(E689*J689,2)</f>
        <v>0</v>
      </c>
      <c r="L689" s="237">
        <v>21</v>
      </c>
      <c r="M689" s="237">
        <f>G689*(1+L689/100)</f>
        <v>0</v>
      </c>
      <c r="N689" s="235">
        <v>0</v>
      </c>
      <c r="O689" s="235">
        <f>ROUND(E689*N689,2)</f>
        <v>0</v>
      </c>
      <c r="P689" s="235">
        <v>0</v>
      </c>
      <c r="Q689" s="235">
        <f>ROUND(E689*P689,2)</f>
        <v>0</v>
      </c>
      <c r="R689" s="237"/>
      <c r="S689" s="237" t="s">
        <v>313</v>
      </c>
      <c r="T689" s="238" t="s">
        <v>303</v>
      </c>
      <c r="U689" s="220">
        <v>0</v>
      </c>
      <c r="V689" s="220">
        <f>ROUND(E689*U689,2)</f>
        <v>0</v>
      </c>
      <c r="W689" s="220"/>
      <c r="X689" s="220" t="s">
        <v>314</v>
      </c>
      <c r="Y689" s="220" t="s">
        <v>305</v>
      </c>
      <c r="Z689" s="210"/>
      <c r="AA689" s="210"/>
      <c r="AB689" s="210"/>
      <c r="AC689" s="210"/>
      <c r="AD689" s="210"/>
      <c r="AE689" s="210"/>
      <c r="AF689" s="210"/>
      <c r="AG689" s="210" t="s">
        <v>315</v>
      </c>
      <c r="AH689" s="210"/>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2" x14ac:dyDescent="0.2">
      <c r="A690" s="217"/>
      <c r="B690" s="218"/>
      <c r="C690" s="265" t="s">
        <v>3048</v>
      </c>
      <c r="D690" s="255"/>
      <c r="E690" s="256">
        <v>1</v>
      </c>
      <c r="F690" s="220"/>
      <c r="G690" s="220"/>
      <c r="H690" s="220"/>
      <c r="I690" s="220"/>
      <c r="J690" s="220"/>
      <c r="K690" s="220"/>
      <c r="L690" s="220"/>
      <c r="M690" s="220"/>
      <c r="N690" s="219"/>
      <c r="O690" s="219"/>
      <c r="P690" s="219"/>
      <c r="Q690" s="219"/>
      <c r="R690" s="220"/>
      <c r="S690" s="220"/>
      <c r="T690" s="220"/>
      <c r="U690" s="220"/>
      <c r="V690" s="220"/>
      <c r="W690" s="220"/>
      <c r="X690" s="220"/>
      <c r="Y690" s="220"/>
      <c r="Z690" s="210"/>
      <c r="AA690" s="210"/>
      <c r="AB690" s="210"/>
      <c r="AC690" s="210"/>
      <c r="AD690" s="210"/>
      <c r="AE690" s="210"/>
      <c r="AF690" s="210"/>
      <c r="AG690" s="210" t="s">
        <v>356</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ht="22.5" outlineLevel="1" x14ac:dyDescent="0.2">
      <c r="A691" s="232">
        <v>230</v>
      </c>
      <c r="B691" s="233" t="s">
        <v>3049</v>
      </c>
      <c r="C691" s="250" t="s">
        <v>3050</v>
      </c>
      <c r="D691" s="234" t="s">
        <v>823</v>
      </c>
      <c r="E691" s="235">
        <v>1</v>
      </c>
      <c r="F691" s="236"/>
      <c r="G691" s="237">
        <f>ROUND(E691*F691,2)</f>
        <v>0</v>
      </c>
      <c r="H691" s="236"/>
      <c r="I691" s="237">
        <f>ROUND(E691*H691,2)</f>
        <v>0</v>
      </c>
      <c r="J691" s="236"/>
      <c r="K691" s="237">
        <f>ROUND(E691*J691,2)</f>
        <v>0</v>
      </c>
      <c r="L691" s="237">
        <v>21</v>
      </c>
      <c r="M691" s="237">
        <f>G691*(1+L691/100)</f>
        <v>0</v>
      </c>
      <c r="N691" s="235">
        <v>0</v>
      </c>
      <c r="O691" s="235">
        <f>ROUND(E691*N691,2)</f>
        <v>0</v>
      </c>
      <c r="P691" s="235">
        <v>0</v>
      </c>
      <c r="Q691" s="235">
        <f>ROUND(E691*P691,2)</f>
        <v>0</v>
      </c>
      <c r="R691" s="237"/>
      <c r="S691" s="237" t="s">
        <v>313</v>
      </c>
      <c r="T691" s="238" t="s">
        <v>303</v>
      </c>
      <c r="U691" s="220">
        <v>0</v>
      </c>
      <c r="V691" s="220">
        <f>ROUND(E691*U691,2)</f>
        <v>0</v>
      </c>
      <c r="W691" s="220"/>
      <c r="X691" s="220" t="s">
        <v>314</v>
      </c>
      <c r="Y691" s="220" t="s">
        <v>305</v>
      </c>
      <c r="Z691" s="210"/>
      <c r="AA691" s="210"/>
      <c r="AB691" s="210"/>
      <c r="AC691" s="210"/>
      <c r="AD691" s="210"/>
      <c r="AE691" s="210"/>
      <c r="AF691" s="210"/>
      <c r="AG691" s="210" t="s">
        <v>315</v>
      </c>
      <c r="AH691" s="210"/>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2" x14ac:dyDescent="0.2">
      <c r="A692" s="217"/>
      <c r="B692" s="218"/>
      <c r="C692" s="265" t="s">
        <v>3051</v>
      </c>
      <c r="D692" s="255"/>
      <c r="E692" s="256">
        <v>1</v>
      </c>
      <c r="F692" s="220"/>
      <c r="G692" s="220"/>
      <c r="H692" s="220"/>
      <c r="I692" s="220"/>
      <c r="J692" s="220"/>
      <c r="K692" s="220"/>
      <c r="L692" s="220"/>
      <c r="M692" s="220"/>
      <c r="N692" s="219"/>
      <c r="O692" s="219"/>
      <c r="P692" s="219"/>
      <c r="Q692" s="219"/>
      <c r="R692" s="220"/>
      <c r="S692" s="220"/>
      <c r="T692" s="220"/>
      <c r="U692" s="220"/>
      <c r="V692" s="220"/>
      <c r="W692" s="220"/>
      <c r="X692" s="220"/>
      <c r="Y692" s="220"/>
      <c r="Z692" s="210"/>
      <c r="AA692" s="210"/>
      <c r="AB692" s="210"/>
      <c r="AC692" s="210"/>
      <c r="AD692" s="210"/>
      <c r="AE692" s="210"/>
      <c r="AF692" s="210"/>
      <c r="AG692" s="210" t="s">
        <v>356</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1" x14ac:dyDescent="0.2">
      <c r="A693" s="232">
        <v>231</v>
      </c>
      <c r="B693" s="233" t="s">
        <v>3052</v>
      </c>
      <c r="C693" s="250" t="s">
        <v>3053</v>
      </c>
      <c r="D693" s="234" t="s">
        <v>320</v>
      </c>
      <c r="E693" s="235">
        <v>3</v>
      </c>
      <c r="F693" s="236"/>
      <c r="G693" s="237">
        <f>ROUND(E693*F693,2)</f>
        <v>0</v>
      </c>
      <c r="H693" s="236"/>
      <c r="I693" s="237">
        <f>ROUND(E693*H693,2)</f>
        <v>0</v>
      </c>
      <c r="J693" s="236"/>
      <c r="K693" s="237">
        <f>ROUND(E693*J693,2)</f>
        <v>0</v>
      </c>
      <c r="L693" s="237">
        <v>21</v>
      </c>
      <c r="M693" s="237">
        <f>G693*(1+L693/100)</f>
        <v>0</v>
      </c>
      <c r="N693" s="235">
        <v>2.2000000000000001E-4</v>
      </c>
      <c r="O693" s="235">
        <f>ROUND(E693*N693,2)</f>
        <v>0</v>
      </c>
      <c r="P693" s="235">
        <v>0</v>
      </c>
      <c r="Q693" s="235">
        <f>ROUND(E693*P693,2)</f>
        <v>0</v>
      </c>
      <c r="R693" s="237"/>
      <c r="S693" s="237" t="s">
        <v>313</v>
      </c>
      <c r="T693" s="238" t="s">
        <v>303</v>
      </c>
      <c r="U693" s="220">
        <v>0</v>
      </c>
      <c r="V693" s="220">
        <f>ROUND(E693*U693,2)</f>
        <v>0</v>
      </c>
      <c r="W693" s="220"/>
      <c r="X693" s="220" t="s">
        <v>314</v>
      </c>
      <c r="Y693" s="220" t="s">
        <v>305</v>
      </c>
      <c r="Z693" s="210"/>
      <c r="AA693" s="210"/>
      <c r="AB693" s="210"/>
      <c r="AC693" s="210"/>
      <c r="AD693" s="210"/>
      <c r="AE693" s="210"/>
      <c r="AF693" s="210"/>
      <c r="AG693" s="210" t="s">
        <v>315</v>
      </c>
      <c r="AH693" s="210"/>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2" x14ac:dyDescent="0.2">
      <c r="A694" s="217"/>
      <c r="B694" s="218"/>
      <c r="C694" s="251" t="s">
        <v>2727</v>
      </c>
      <c r="D694" s="247"/>
      <c r="E694" s="247"/>
      <c r="F694" s="247"/>
      <c r="G694" s="247"/>
      <c r="H694" s="220"/>
      <c r="I694" s="220"/>
      <c r="J694" s="220"/>
      <c r="K694" s="220"/>
      <c r="L694" s="220"/>
      <c r="M694" s="220"/>
      <c r="N694" s="219"/>
      <c r="O694" s="219"/>
      <c r="P694" s="219"/>
      <c r="Q694" s="219"/>
      <c r="R694" s="220"/>
      <c r="S694" s="220"/>
      <c r="T694" s="220"/>
      <c r="U694" s="220"/>
      <c r="V694" s="220"/>
      <c r="W694" s="220"/>
      <c r="X694" s="220"/>
      <c r="Y694" s="220"/>
      <c r="Z694" s="210"/>
      <c r="AA694" s="210"/>
      <c r="AB694" s="210"/>
      <c r="AC694" s="210"/>
      <c r="AD694" s="210"/>
      <c r="AE694" s="210"/>
      <c r="AF694" s="210"/>
      <c r="AG694" s="210" t="s">
        <v>317</v>
      </c>
      <c r="AH694" s="210"/>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
      <c r="A695" s="217"/>
      <c r="B695" s="218"/>
      <c r="C695" s="270" t="s">
        <v>1126</v>
      </c>
      <c r="D695" s="264"/>
      <c r="E695" s="264"/>
      <c r="F695" s="264"/>
      <c r="G695" s="264"/>
      <c r="H695" s="220"/>
      <c r="I695" s="220"/>
      <c r="J695" s="220"/>
      <c r="K695" s="220"/>
      <c r="L695" s="220"/>
      <c r="M695" s="220"/>
      <c r="N695" s="219"/>
      <c r="O695" s="219"/>
      <c r="P695" s="219"/>
      <c r="Q695" s="219"/>
      <c r="R695" s="220"/>
      <c r="S695" s="220"/>
      <c r="T695" s="220"/>
      <c r="U695" s="220"/>
      <c r="V695" s="220"/>
      <c r="W695" s="220"/>
      <c r="X695" s="220"/>
      <c r="Y695" s="220"/>
      <c r="Z695" s="210"/>
      <c r="AA695" s="210"/>
      <c r="AB695" s="210"/>
      <c r="AC695" s="210"/>
      <c r="AD695" s="210"/>
      <c r="AE695" s="210"/>
      <c r="AF695" s="210"/>
      <c r="AG695" s="210" t="s">
        <v>317</v>
      </c>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2" x14ac:dyDescent="0.2">
      <c r="A696" s="217"/>
      <c r="B696" s="218"/>
      <c r="C696" s="265" t="s">
        <v>3014</v>
      </c>
      <c r="D696" s="255"/>
      <c r="E696" s="256">
        <v>3</v>
      </c>
      <c r="F696" s="220"/>
      <c r="G696" s="220"/>
      <c r="H696" s="220"/>
      <c r="I696" s="220"/>
      <c r="J696" s="220"/>
      <c r="K696" s="220"/>
      <c r="L696" s="220"/>
      <c r="M696" s="220"/>
      <c r="N696" s="219"/>
      <c r="O696" s="219"/>
      <c r="P696" s="219"/>
      <c r="Q696" s="219"/>
      <c r="R696" s="220"/>
      <c r="S696" s="220"/>
      <c r="T696" s="220"/>
      <c r="U696" s="220"/>
      <c r="V696" s="220"/>
      <c r="W696" s="220"/>
      <c r="X696" s="220"/>
      <c r="Y696" s="220"/>
      <c r="Z696" s="210"/>
      <c r="AA696" s="210"/>
      <c r="AB696" s="210"/>
      <c r="AC696" s="210"/>
      <c r="AD696" s="210"/>
      <c r="AE696" s="210"/>
      <c r="AF696" s="210"/>
      <c r="AG696" s="210" t="s">
        <v>356</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1" x14ac:dyDescent="0.2">
      <c r="A697" s="239">
        <v>232</v>
      </c>
      <c r="B697" s="240" t="s">
        <v>3054</v>
      </c>
      <c r="C697" s="249" t="s">
        <v>3055</v>
      </c>
      <c r="D697" s="241" t="s">
        <v>533</v>
      </c>
      <c r="E697" s="242">
        <v>1</v>
      </c>
      <c r="F697" s="243"/>
      <c r="G697" s="244">
        <f>ROUND(E697*F697,2)</f>
        <v>0</v>
      </c>
      <c r="H697" s="243"/>
      <c r="I697" s="244">
        <f>ROUND(E697*H697,2)</f>
        <v>0</v>
      </c>
      <c r="J697" s="243"/>
      <c r="K697" s="244">
        <f>ROUND(E697*J697,2)</f>
        <v>0</v>
      </c>
      <c r="L697" s="244">
        <v>21</v>
      </c>
      <c r="M697" s="244">
        <f>G697*(1+L697/100)</f>
        <v>0</v>
      </c>
      <c r="N697" s="242">
        <v>0</v>
      </c>
      <c r="O697" s="242">
        <f>ROUND(E697*N697,2)</f>
        <v>0</v>
      </c>
      <c r="P697" s="242">
        <v>0</v>
      </c>
      <c r="Q697" s="242">
        <f>ROUND(E697*P697,2)</f>
        <v>0</v>
      </c>
      <c r="R697" s="244"/>
      <c r="S697" s="244" t="s">
        <v>313</v>
      </c>
      <c r="T697" s="245" t="s">
        <v>303</v>
      </c>
      <c r="U697" s="220">
        <v>0</v>
      </c>
      <c r="V697" s="220">
        <f>ROUND(E697*U697,2)</f>
        <v>0</v>
      </c>
      <c r="W697" s="220"/>
      <c r="X697" s="220" t="s">
        <v>314</v>
      </c>
      <c r="Y697" s="220" t="s">
        <v>305</v>
      </c>
      <c r="Z697" s="210"/>
      <c r="AA697" s="210"/>
      <c r="AB697" s="210"/>
      <c r="AC697" s="210"/>
      <c r="AD697" s="210"/>
      <c r="AE697" s="210"/>
      <c r="AF697" s="210"/>
      <c r="AG697" s="210" t="s">
        <v>315</v>
      </c>
      <c r="AH697" s="210"/>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ht="22.5" outlineLevel="1" x14ac:dyDescent="0.2">
      <c r="A698" s="232">
        <v>233</v>
      </c>
      <c r="B698" s="233" t="s">
        <v>3056</v>
      </c>
      <c r="C698" s="250" t="s">
        <v>3057</v>
      </c>
      <c r="D698" s="234" t="s">
        <v>320</v>
      </c>
      <c r="E698" s="235">
        <v>14</v>
      </c>
      <c r="F698" s="236"/>
      <c r="G698" s="237">
        <f>ROUND(E698*F698,2)</f>
        <v>0</v>
      </c>
      <c r="H698" s="236"/>
      <c r="I698" s="237">
        <f>ROUND(E698*H698,2)</f>
        <v>0</v>
      </c>
      <c r="J698" s="236"/>
      <c r="K698" s="237">
        <f>ROUND(E698*J698,2)</f>
        <v>0</v>
      </c>
      <c r="L698" s="237">
        <v>21</v>
      </c>
      <c r="M698" s="237">
        <f>G698*(1+L698/100)</f>
        <v>0</v>
      </c>
      <c r="N698" s="235">
        <v>3.2000000000000003E-4</v>
      </c>
      <c r="O698" s="235">
        <f>ROUND(E698*N698,2)</f>
        <v>0</v>
      </c>
      <c r="P698" s="235">
        <v>0</v>
      </c>
      <c r="Q698" s="235">
        <f>ROUND(E698*P698,2)</f>
        <v>0</v>
      </c>
      <c r="R698" s="237" t="s">
        <v>652</v>
      </c>
      <c r="S698" s="237" t="s">
        <v>302</v>
      </c>
      <c r="T698" s="238" t="s">
        <v>354</v>
      </c>
      <c r="U698" s="220">
        <v>0</v>
      </c>
      <c r="V698" s="220">
        <f>ROUND(E698*U698,2)</f>
        <v>0</v>
      </c>
      <c r="W698" s="220"/>
      <c r="X698" s="220" t="s">
        <v>653</v>
      </c>
      <c r="Y698" s="220" t="s">
        <v>305</v>
      </c>
      <c r="Z698" s="210"/>
      <c r="AA698" s="210"/>
      <c r="AB698" s="210"/>
      <c r="AC698" s="210"/>
      <c r="AD698" s="210"/>
      <c r="AE698" s="210"/>
      <c r="AF698" s="210"/>
      <c r="AG698" s="210" t="s">
        <v>654</v>
      </c>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2" x14ac:dyDescent="0.2">
      <c r="A699" s="217"/>
      <c r="B699" s="218"/>
      <c r="C699" s="265" t="s">
        <v>3058</v>
      </c>
      <c r="D699" s="255"/>
      <c r="E699" s="256">
        <v>14</v>
      </c>
      <c r="F699" s="220"/>
      <c r="G699" s="220"/>
      <c r="H699" s="220"/>
      <c r="I699" s="220"/>
      <c r="J699" s="220"/>
      <c r="K699" s="220"/>
      <c r="L699" s="220"/>
      <c r="M699" s="220"/>
      <c r="N699" s="219"/>
      <c r="O699" s="219"/>
      <c r="P699" s="219"/>
      <c r="Q699" s="219"/>
      <c r="R699" s="220"/>
      <c r="S699" s="220"/>
      <c r="T699" s="220"/>
      <c r="U699" s="220"/>
      <c r="V699" s="220"/>
      <c r="W699" s="220"/>
      <c r="X699" s="220"/>
      <c r="Y699" s="220"/>
      <c r="Z699" s="210"/>
      <c r="AA699" s="210"/>
      <c r="AB699" s="210"/>
      <c r="AC699" s="210"/>
      <c r="AD699" s="210"/>
      <c r="AE699" s="210"/>
      <c r="AF699" s="210"/>
      <c r="AG699" s="210" t="s">
        <v>356</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ht="22.5" outlineLevel="1" x14ac:dyDescent="0.2">
      <c r="A700" s="232">
        <v>234</v>
      </c>
      <c r="B700" s="233" t="s">
        <v>3059</v>
      </c>
      <c r="C700" s="250" t="s">
        <v>3060</v>
      </c>
      <c r="D700" s="234" t="s">
        <v>320</v>
      </c>
      <c r="E700" s="235">
        <v>3</v>
      </c>
      <c r="F700" s="236"/>
      <c r="G700" s="237">
        <f>ROUND(E700*F700,2)</f>
        <v>0</v>
      </c>
      <c r="H700" s="236"/>
      <c r="I700" s="237">
        <f>ROUND(E700*H700,2)</f>
        <v>0</v>
      </c>
      <c r="J700" s="236"/>
      <c r="K700" s="237">
        <f>ROUND(E700*J700,2)</f>
        <v>0</v>
      </c>
      <c r="L700" s="237">
        <v>21</v>
      </c>
      <c r="M700" s="237">
        <f>G700*(1+L700/100)</f>
        <v>0</v>
      </c>
      <c r="N700" s="235">
        <v>0.01</v>
      </c>
      <c r="O700" s="235">
        <f>ROUND(E700*N700,2)</f>
        <v>0.03</v>
      </c>
      <c r="P700" s="235">
        <v>0</v>
      </c>
      <c r="Q700" s="235">
        <f>ROUND(E700*P700,2)</f>
        <v>0</v>
      </c>
      <c r="R700" s="237" t="s">
        <v>652</v>
      </c>
      <c r="S700" s="237" t="s">
        <v>302</v>
      </c>
      <c r="T700" s="238" t="s">
        <v>354</v>
      </c>
      <c r="U700" s="220">
        <v>0</v>
      </c>
      <c r="V700" s="220">
        <f>ROUND(E700*U700,2)</f>
        <v>0</v>
      </c>
      <c r="W700" s="220"/>
      <c r="X700" s="220" t="s">
        <v>653</v>
      </c>
      <c r="Y700" s="220" t="s">
        <v>305</v>
      </c>
      <c r="Z700" s="210"/>
      <c r="AA700" s="210"/>
      <c r="AB700" s="210"/>
      <c r="AC700" s="210"/>
      <c r="AD700" s="210"/>
      <c r="AE700" s="210"/>
      <c r="AF700" s="210"/>
      <c r="AG700" s="210" t="s">
        <v>654</v>
      </c>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2" x14ac:dyDescent="0.2">
      <c r="A701" s="217"/>
      <c r="B701" s="218"/>
      <c r="C701" s="265" t="s">
        <v>3061</v>
      </c>
      <c r="D701" s="255"/>
      <c r="E701" s="256">
        <v>3</v>
      </c>
      <c r="F701" s="220"/>
      <c r="G701" s="220"/>
      <c r="H701" s="220"/>
      <c r="I701" s="220"/>
      <c r="J701" s="220"/>
      <c r="K701" s="220"/>
      <c r="L701" s="220"/>
      <c r="M701" s="220"/>
      <c r="N701" s="219"/>
      <c r="O701" s="219"/>
      <c r="P701" s="219"/>
      <c r="Q701" s="219"/>
      <c r="R701" s="220"/>
      <c r="S701" s="220"/>
      <c r="T701" s="220"/>
      <c r="U701" s="220"/>
      <c r="V701" s="220"/>
      <c r="W701" s="220"/>
      <c r="X701" s="220"/>
      <c r="Y701" s="220"/>
      <c r="Z701" s="210"/>
      <c r="AA701" s="210"/>
      <c r="AB701" s="210"/>
      <c r="AC701" s="210"/>
      <c r="AD701" s="210"/>
      <c r="AE701" s="210"/>
      <c r="AF701" s="210"/>
      <c r="AG701" s="210" t="s">
        <v>356</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1" x14ac:dyDescent="0.2">
      <c r="A702" s="232">
        <v>235</v>
      </c>
      <c r="B702" s="233" t="s">
        <v>3062</v>
      </c>
      <c r="C702" s="250" t="s">
        <v>3063</v>
      </c>
      <c r="D702" s="234" t="s">
        <v>823</v>
      </c>
      <c r="E702" s="235">
        <v>1</v>
      </c>
      <c r="F702" s="236"/>
      <c r="G702" s="237">
        <f>ROUND(E702*F702,2)</f>
        <v>0</v>
      </c>
      <c r="H702" s="236"/>
      <c r="I702" s="237">
        <f>ROUND(E702*H702,2)</f>
        <v>0</v>
      </c>
      <c r="J702" s="236"/>
      <c r="K702" s="237">
        <f>ROUND(E702*J702,2)</f>
        <v>0</v>
      </c>
      <c r="L702" s="237">
        <v>21</v>
      </c>
      <c r="M702" s="237">
        <f>G702*(1+L702/100)</f>
        <v>0</v>
      </c>
      <c r="N702" s="235">
        <v>0</v>
      </c>
      <c r="O702" s="235">
        <f>ROUND(E702*N702,2)</f>
        <v>0</v>
      </c>
      <c r="P702" s="235">
        <v>0</v>
      </c>
      <c r="Q702" s="235">
        <f>ROUND(E702*P702,2)</f>
        <v>0</v>
      </c>
      <c r="R702" s="237"/>
      <c r="S702" s="237" t="s">
        <v>313</v>
      </c>
      <c r="T702" s="238" t="s">
        <v>303</v>
      </c>
      <c r="U702" s="220">
        <v>0</v>
      </c>
      <c r="V702" s="220">
        <f>ROUND(E702*U702,2)</f>
        <v>0</v>
      </c>
      <c r="W702" s="220"/>
      <c r="X702" s="220" t="s">
        <v>653</v>
      </c>
      <c r="Y702" s="220" t="s">
        <v>305</v>
      </c>
      <c r="Z702" s="210"/>
      <c r="AA702" s="210"/>
      <c r="AB702" s="210"/>
      <c r="AC702" s="210"/>
      <c r="AD702" s="210"/>
      <c r="AE702" s="210"/>
      <c r="AF702" s="210"/>
      <c r="AG702" s="210" t="s">
        <v>654</v>
      </c>
      <c r="AH702" s="210"/>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2" x14ac:dyDescent="0.2">
      <c r="A703" s="217"/>
      <c r="B703" s="218"/>
      <c r="C703" s="265" t="s">
        <v>3003</v>
      </c>
      <c r="D703" s="255"/>
      <c r="E703" s="256">
        <v>1</v>
      </c>
      <c r="F703" s="220"/>
      <c r="G703" s="220"/>
      <c r="H703" s="220"/>
      <c r="I703" s="220"/>
      <c r="J703" s="220"/>
      <c r="K703" s="220"/>
      <c r="L703" s="220"/>
      <c r="M703" s="220"/>
      <c r="N703" s="219"/>
      <c r="O703" s="219"/>
      <c r="P703" s="219"/>
      <c r="Q703" s="219"/>
      <c r="R703" s="220"/>
      <c r="S703" s="220"/>
      <c r="T703" s="220"/>
      <c r="U703" s="220"/>
      <c r="V703" s="220"/>
      <c r="W703" s="220"/>
      <c r="X703" s="220"/>
      <c r="Y703" s="220"/>
      <c r="Z703" s="210"/>
      <c r="AA703" s="210"/>
      <c r="AB703" s="210"/>
      <c r="AC703" s="210"/>
      <c r="AD703" s="210"/>
      <c r="AE703" s="210"/>
      <c r="AF703" s="210"/>
      <c r="AG703" s="210" t="s">
        <v>356</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1" x14ac:dyDescent="0.2">
      <c r="A704" s="232">
        <v>236</v>
      </c>
      <c r="B704" s="233" t="s">
        <v>3064</v>
      </c>
      <c r="C704" s="250" t="s">
        <v>3065</v>
      </c>
      <c r="D704" s="234" t="s">
        <v>320</v>
      </c>
      <c r="E704" s="235">
        <v>11</v>
      </c>
      <c r="F704" s="236"/>
      <c r="G704" s="237">
        <f>ROUND(E704*F704,2)</f>
        <v>0</v>
      </c>
      <c r="H704" s="236"/>
      <c r="I704" s="237">
        <f>ROUND(E704*H704,2)</f>
        <v>0</v>
      </c>
      <c r="J704" s="236"/>
      <c r="K704" s="237">
        <f>ROUND(E704*J704,2)</f>
        <v>0</v>
      </c>
      <c r="L704" s="237">
        <v>21</v>
      </c>
      <c r="M704" s="237">
        <f>G704*(1+L704/100)</f>
        <v>0</v>
      </c>
      <c r="N704" s="235">
        <v>2.0999999999999999E-3</v>
      </c>
      <c r="O704" s="235">
        <f>ROUND(E704*N704,2)</f>
        <v>0.02</v>
      </c>
      <c r="P704" s="235">
        <v>0</v>
      </c>
      <c r="Q704" s="235">
        <f>ROUND(E704*P704,2)</f>
        <v>0</v>
      </c>
      <c r="R704" s="237"/>
      <c r="S704" s="237" t="s">
        <v>313</v>
      </c>
      <c r="T704" s="238" t="s">
        <v>303</v>
      </c>
      <c r="U704" s="220">
        <v>0</v>
      </c>
      <c r="V704" s="220">
        <f>ROUND(E704*U704,2)</f>
        <v>0</v>
      </c>
      <c r="W704" s="220"/>
      <c r="X704" s="220" t="s">
        <v>653</v>
      </c>
      <c r="Y704" s="220" t="s">
        <v>305</v>
      </c>
      <c r="Z704" s="210"/>
      <c r="AA704" s="210"/>
      <c r="AB704" s="210"/>
      <c r="AC704" s="210"/>
      <c r="AD704" s="210"/>
      <c r="AE704" s="210"/>
      <c r="AF704" s="210"/>
      <c r="AG704" s="210" t="s">
        <v>654</v>
      </c>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2" x14ac:dyDescent="0.2">
      <c r="A705" s="217"/>
      <c r="B705" s="218"/>
      <c r="C705" s="251" t="s">
        <v>2727</v>
      </c>
      <c r="D705" s="247"/>
      <c r="E705" s="247"/>
      <c r="F705" s="247"/>
      <c r="G705" s="247"/>
      <c r="H705" s="220"/>
      <c r="I705" s="220"/>
      <c r="J705" s="220"/>
      <c r="K705" s="220"/>
      <c r="L705" s="220"/>
      <c r="M705" s="220"/>
      <c r="N705" s="219"/>
      <c r="O705" s="219"/>
      <c r="P705" s="219"/>
      <c r="Q705" s="219"/>
      <c r="R705" s="220"/>
      <c r="S705" s="220"/>
      <c r="T705" s="220"/>
      <c r="U705" s="220"/>
      <c r="V705" s="220"/>
      <c r="W705" s="220"/>
      <c r="X705" s="220"/>
      <c r="Y705" s="220"/>
      <c r="Z705" s="210"/>
      <c r="AA705" s="210"/>
      <c r="AB705" s="210"/>
      <c r="AC705" s="210"/>
      <c r="AD705" s="210"/>
      <c r="AE705" s="210"/>
      <c r="AF705" s="210"/>
      <c r="AG705" s="210" t="s">
        <v>317</v>
      </c>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
      <c r="A706" s="217"/>
      <c r="B706" s="218"/>
      <c r="C706" s="270" t="s">
        <v>1126</v>
      </c>
      <c r="D706" s="264"/>
      <c r="E706" s="264"/>
      <c r="F706" s="264"/>
      <c r="G706" s="264"/>
      <c r="H706" s="220"/>
      <c r="I706" s="220"/>
      <c r="J706" s="220"/>
      <c r="K706" s="220"/>
      <c r="L706" s="220"/>
      <c r="M706" s="220"/>
      <c r="N706" s="219"/>
      <c r="O706" s="219"/>
      <c r="P706" s="219"/>
      <c r="Q706" s="219"/>
      <c r="R706" s="220"/>
      <c r="S706" s="220"/>
      <c r="T706" s="220"/>
      <c r="U706" s="220"/>
      <c r="V706" s="220"/>
      <c r="W706" s="220"/>
      <c r="X706" s="220"/>
      <c r="Y706" s="220"/>
      <c r="Z706" s="210"/>
      <c r="AA706" s="210"/>
      <c r="AB706" s="210"/>
      <c r="AC706" s="210"/>
      <c r="AD706" s="210"/>
      <c r="AE706" s="210"/>
      <c r="AF706" s="210"/>
      <c r="AG706" s="210" t="s">
        <v>317</v>
      </c>
      <c r="AH706" s="210"/>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2" x14ac:dyDescent="0.2">
      <c r="A707" s="217"/>
      <c r="B707" s="218"/>
      <c r="C707" s="265" t="s">
        <v>2565</v>
      </c>
      <c r="D707" s="255"/>
      <c r="E707" s="256">
        <v>11</v>
      </c>
      <c r="F707" s="220"/>
      <c r="G707" s="220"/>
      <c r="H707" s="220"/>
      <c r="I707" s="220"/>
      <c r="J707" s="220"/>
      <c r="K707" s="220"/>
      <c r="L707" s="220"/>
      <c r="M707" s="220"/>
      <c r="N707" s="219"/>
      <c r="O707" s="219"/>
      <c r="P707" s="219"/>
      <c r="Q707" s="219"/>
      <c r="R707" s="220"/>
      <c r="S707" s="220"/>
      <c r="T707" s="220"/>
      <c r="U707" s="220"/>
      <c r="V707" s="220"/>
      <c r="W707" s="220"/>
      <c r="X707" s="220"/>
      <c r="Y707" s="220"/>
      <c r="Z707" s="210"/>
      <c r="AA707" s="210"/>
      <c r="AB707" s="210"/>
      <c r="AC707" s="210"/>
      <c r="AD707" s="210"/>
      <c r="AE707" s="210"/>
      <c r="AF707" s="210"/>
      <c r="AG707" s="210" t="s">
        <v>356</v>
      </c>
      <c r="AH707" s="210">
        <v>0</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1" x14ac:dyDescent="0.2">
      <c r="A708" s="232">
        <v>237</v>
      </c>
      <c r="B708" s="233" t="s">
        <v>3066</v>
      </c>
      <c r="C708" s="250" t="s">
        <v>3067</v>
      </c>
      <c r="D708" s="234" t="s">
        <v>320</v>
      </c>
      <c r="E708" s="235">
        <v>3</v>
      </c>
      <c r="F708" s="236"/>
      <c r="G708" s="237">
        <f>ROUND(E708*F708,2)</f>
        <v>0</v>
      </c>
      <c r="H708" s="236"/>
      <c r="I708" s="237">
        <f>ROUND(E708*H708,2)</f>
        <v>0</v>
      </c>
      <c r="J708" s="236"/>
      <c r="K708" s="237">
        <f>ROUND(E708*J708,2)</f>
        <v>0</v>
      </c>
      <c r="L708" s="237">
        <v>21</v>
      </c>
      <c r="M708" s="237">
        <f>G708*(1+L708/100)</f>
        <v>0</v>
      </c>
      <c r="N708" s="235">
        <v>0</v>
      </c>
      <c r="O708" s="235">
        <f>ROUND(E708*N708,2)</f>
        <v>0</v>
      </c>
      <c r="P708" s="235">
        <v>0</v>
      </c>
      <c r="Q708" s="235">
        <f>ROUND(E708*P708,2)</f>
        <v>0</v>
      </c>
      <c r="R708" s="237"/>
      <c r="S708" s="237" t="s">
        <v>313</v>
      </c>
      <c r="T708" s="238" t="s">
        <v>303</v>
      </c>
      <c r="U708" s="220">
        <v>0</v>
      </c>
      <c r="V708" s="220">
        <f>ROUND(E708*U708,2)</f>
        <v>0</v>
      </c>
      <c r="W708" s="220"/>
      <c r="X708" s="220" t="s">
        <v>653</v>
      </c>
      <c r="Y708" s="220" t="s">
        <v>305</v>
      </c>
      <c r="Z708" s="210"/>
      <c r="AA708" s="210"/>
      <c r="AB708" s="210"/>
      <c r="AC708" s="210"/>
      <c r="AD708" s="210"/>
      <c r="AE708" s="210"/>
      <c r="AF708" s="210"/>
      <c r="AG708" s="210" t="s">
        <v>654</v>
      </c>
      <c r="AH708" s="210"/>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2" x14ac:dyDescent="0.2">
      <c r="A709" s="217"/>
      <c r="B709" s="218"/>
      <c r="C709" s="251" t="s">
        <v>2727</v>
      </c>
      <c r="D709" s="247"/>
      <c r="E709" s="247"/>
      <c r="F709" s="247"/>
      <c r="G709" s="247"/>
      <c r="H709" s="220"/>
      <c r="I709" s="220"/>
      <c r="J709" s="220"/>
      <c r="K709" s="220"/>
      <c r="L709" s="220"/>
      <c r="M709" s="220"/>
      <c r="N709" s="219"/>
      <c r="O709" s="219"/>
      <c r="P709" s="219"/>
      <c r="Q709" s="219"/>
      <c r="R709" s="220"/>
      <c r="S709" s="220"/>
      <c r="T709" s="220"/>
      <c r="U709" s="220"/>
      <c r="V709" s="220"/>
      <c r="W709" s="220"/>
      <c r="X709" s="220"/>
      <c r="Y709" s="220"/>
      <c r="Z709" s="210"/>
      <c r="AA709" s="210"/>
      <c r="AB709" s="210"/>
      <c r="AC709" s="210"/>
      <c r="AD709" s="210"/>
      <c r="AE709" s="210"/>
      <c r="AF709" s="210"/>
      <c r="AG709" s="210" t="s">
        <v>317</v>
      </c>
      <c r="AH709" s="210"/>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
      <c r="A710" s="217"/>
      <c r="B710" s="218"/>
      <c r="C710" s="270" t="s">
        <v>1126</v>
      </c>
      <c r="D710" s="264"/>
      <c r="E710" s="264"/>
      <c r="F710" s="264"/>
      <c r="G710" s="264"/>
      <c r="H710" s="220"/>
      <c r="I710" s="220"/>
      <c r="J710" s="220"/>
      <c r="K710" s="220"/>
      <c r="L710" s="220"/>
      <c r="M710" s="220"/>
      <c r="N710" s="219"/>
      <c r="O710" s="219"/>
      <c r="P710" s="219"/>
      <c r="Q710" s="219"/>
      <c r="R710" s="220"/>
      <c r="S710" s="220"/>
      <c r="T710" s="220"/>
      <c r="U710" s="220"/>
      <c r="V710" s="220"/>
      <c r="W710" s="220"/>
      <c r="X710" s="220"/>
      <c r="Y710" s="220"/>
      <c r="Z710" s="210"/>
      <c r="AA710" s="210"/>
      <c r="AB710" s="210"/>
      <c r="AC710" s="210"/>
      <c r="AD710" s="210"/>
      <c r="AE710" s="210"/>
      <c r="AF710" s="210"/>
      <c r="AG710" s="210" t="s">
        <v>317</v>
      </c>
      <c r="AH710" s="210"/>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2" x14ac:dyDescent="0.2">
      <c r="A711" s="217"/>
      <c r="B711" s="218"/>
      <c r="C711" s="265" t="s">
        <v>3014</v>
      </c>
      <c r="D711" s="255"/>
      <c r="E711" s="256">
        <v>3</v>
      </c>
      <c r="F711" s="220"/>
      <c r="G711" s="220"/>
      <c r="H711" s="220"/>
      <c r="I711" s="220"/>
      <c r="J711" s="220"/>
      <c r="K711" s="220"/>
      <c r="L711" s="220"/>
      <c r="M711" s="220"/>
      <c r="N711" s="219"/>
      <c r="O711" s="219"/>
      <c r="P711" s="219"/>
      <c r="Q711" s="219"/>
      <c r="R711" s="220"/>
      <c r="S711" s="220"/>
      <c r="T711" s="220"/>
      <c r="U711" s="220"/>
      <c r="V711" s="220"/>
      <c r="W711" s="220"/>
      <c r="X711" s="220"/>
      <c r="Y711" s="220"/>
      <c r="Z711" s="210"/>
      <c r="AA711" s="210"/>
      <c r="AB711" s="210"/>
      <c r="AC711" s="210"/>
      <c r="AD711" s="210"/>
      <c r="AE711" s="210"/>
      <c r="AF711" s="210"/>
      <c r="AG711" s="210" t="s">
        <v>356</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1" x14ac:dyDescent="0.2">
      <c r="A712" s="232">
        <v>238</v>
      </c>
      <c r="B712" s="233" t="s">
        <v>3068</v>
      </c>
      <c r="C712" s="250" t="s">
        <v>3069</v>
      </c>
      <c r="D712" s="234" t="s">
        <v>320</v>
      </c>
      <c r="E712" s="235">
        <v>15</v>
      </c>
      <c r="F712" s="236"/>
      <c r="G712" s="237">
        <f>ROUND(E712*F712,2)</f>
        <v>0</v>
      </c>
      <c r="H712" s="236"/>
      <c r="I712" s="237">
        <f>ROUND(E712*H712,2)</f>
        <v>0</v>
      </c>
      <c r="J712" s="236"/>
      <c r="K712" s="237">
        <f>ROUND(E712*J712,2)</f>
        <v>0</v>
      </c>
      <c r="L712" s="237">
        <v>21</v>
      </c>
      <c r="M712" s="237">
        <f>G712*(1+L712/100)</f>
        <v>0</v>
      </c>
      <c r="N712" s="235">
        <v>1.2999999999999999E-3</v>
      </c>
      <c r="O712" s="235">
        <f>ROUND(E712*N712,2)</f>
        <v>0.02</v>
      </c>
      <c r="P712" s="235">
        <v>0</v>
      </c>
      <c r="Q712" s="235">
        <f>ROUND(E712*P712,2)</f>
        <v>0</v>
      </c>
      <c r="R712" s="237"/>
      <c r="S712" s="237" t="s">
        <v>313</v>
      </c>
      <c r="T712" s="238" t="s">
        <v>303</v>
      </c>
      <c r="U712" s="220">
        <v>0</v>
      </c>
      <c r="V712" s="220">
        <f>ROUND(E712*U712,2)</f>
        <v>0</v>
      </c>
      <c r="W712" s="220"/>
      <c r="X712" s="220" t="s">
        <v>653</v>
      </c>
      <c r="Y712" s="220" t="s">
        <v>305</v>
      </c>
      <c r="Z712" s="210"/>
      <c r="AA712" s="210"/>
      <c r="AB712" s="210"/>
      <c r="AC712" s="210"/>
      <c r="AD712" s="210"/>
      <c r="AE712" s="210"/>
      <c r="AF712" s="210"/>
      <c r="AG712" s="210" t="s">
        <v>654</v>
      </c>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2" x14ac:dyDescent="0.2">
      <c r="A713" s="217"/>
      <c r="B713" s="218"/>
      <c r="C713" s="251" t="s">
        <v>2727</v>
      </c>
      <c r="D713" s="247"/>
      <c r="E713" s="247"/>
      <c r="F713" s="247"/>
      <c r="G713" s="247"/>
      <c r="H713" s="220"/>
      <c r="I713" s="220"/>
      <c r="J713" s="220"/>
      <c r="K713" s="220"/>
      <c r="L713" s="220"/>
      <c r="M713" s="220"/>
      <c r="N713" s="219"/>
      <c r="O713" s="219"/>
      <c r="P713" s="219"/>
      <c r="Q713" s="219"/>
      <c r="R713" s="220"/>
      <c r="S713" s="220"/>
      <c r="T713" s="220"/>
      <c r="U713" s="220"/>
      <c r="V713" s="220"/>
      <c r="W713" s="220"/>
      <c r="X713" s="220"/>
      <c r="Y713" s="220"/>
      <c r="Z713" s="210"/>
      <c r="AA713" s="210"/>
      <c r="AB713" s="210"/>
      <c r="AC713" s="210"/>
      <c r="AD713" s="210"/>
      <c r="AE713" s="210"/>
      <c r="AF713" s="210"/>
      <c r="AG713" s="210" t="s">
        <v>317</v>
      </c>
      <c r="AH713" s="210"/>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
      <c r="A714" s="217"/>
      <c r="B714" s="218"/>
      <c r="C714" s="270" t="s">
        <v>1126</v>
      </c>
      <c r="D714" s="264"/>
      <c r="E714" s="264"/>
      <c r="F714" s="264"/>
      <c r="G714" s="264"/>
      <c r="H714" s="220"/>
      <c r="I714" s="220"/>
      <c r="J714" s="220"/>
      <c r="K714" s="220"/>
      <c r="L714" s="220"/>
      <c r="M714" s="220"/>
      <c r="N714" s="219"/>
      <c r="O714" s="219"/>
      <c r="P714" s="219"/>
      <c r="Q714" s="219"/>
      <c r="R714" s="220"/>
      <c r="S714" s="220"/>
      <c r="T714" s="220"/>
      <c r="U714" s="220"/>
      <c r="V714" s="220"/>
      <c r="W714" s="220"/>
      <c r="X714" s="220"/>
      <c r="Y714" s="220"/>
      <c r="Z714" s="210"/>
      <c r="AA714" s="210"/>
      <c r="AB714" s="210"/>
      <c r="AC714" s="210"/>
      <c r="AD714" s="210"/>
      <c r="AE714" s="210"/>
      <c r="AF714" s="210"/>
      <c r="AG714" s="210" t="s">
        <v>317</v>
      </c>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2" x14ac:dyDescent="0.2">
      <c r="A715" s="217"/>
      <c r="B715" s="218"/>
      <c r="C715" s="265" t="s">
        <v>2966</v>
      </c>
      <c r="D715" s="255"/>
      <c r="E715" s="256">
        <v>15</v>
      </c>
      <c r="F715" s="220"/>
      <c r="G715" s="220"/>
      <c r="H715" s="220"/>
      <c r="I715" s="220"/>
      <c r="J715" s="220"/>
      <c r="K715" s="220"/>
      <c r="L715" s="220"/>
      <c r="M715" s="220"/>
      <c r="N715" s="219"/>
      <c r="O715" s="219"/>
      <c r="P715" s="219"/>
      <c r="Q715" s="219"/>
      <c r="R715" s="220"/>
      <c r="S715" s="220"/>
      <c r="T715" s="220"/>
      <c r="U715" s="220"/>
      <c r="V715" s="220"/>
      <c r="W715" s="220"/>
      <c r="X715" s="220"/>
      <c r="Y715" s="220"/>
      <c r="Z715" s="210"/>
      <c r="AA715" s="210"/>
      <c r="AB715" s="210"/>
      <c r="AC715" s="210"/>
      <c r="AD715" s="210"/>
      <c r="AE715" s="210"/>
      <c r="AF715" s="210"/>
      <c r="AG715" s="210" t="s">
        <v>356</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1" x14ac:dyDescent="0.2">
      <c r="A716" s="232">
        <v>239</v>
      </c>
      <c r="B716" s="233" t="s">
        <v>3070</v>
      </c>
      <c r="C716" s="250" t="s">
        <v>3071</v>
      </c>
      <c r="D716" s="234" t="s">
        <v>320</v>
      </c>
      <c r="E716" s="235">
        <v>1</v>
      </c>
      <c r="F716" s="236"/>
      <c r="G716" s="237">
        <f>ROUND(E716*F716,2)</f>
        <v>0</v>
      </c>
      <c r="H716" s="236"/>
      <c r="I716" s="237">
        <f>ROUND(E716*H716,2)</f>
        <v>0</v>
      </c>
      <c r="J716" s="236"/>
      <c r="K716" s="237">
        <f>ROUND(E716*J716,2)</f>
        <v>0</v>
      </c>
      <c r="L716" s="237">
        <v>21</v>
      </c>
      <c r="M716" s="237">
        <f>G716*(1+L716/100)</f>
        <v>0</v>
      </c>
      <c r="N716" s="235">
        <v>1.8E-3</v>
      </c>
      <c r="O716" s="235">
        <f>ROUND(E716*N716,2)</f>
        <v>0</v>
      </c>
      <c r="P716" s="235">
        <v>0</v>
      </c>
      <c r="Q716" s="235">
        <f>ROUND(E716*P716,2)</f>
        <v>0</v>
      </c>
      <c r="R716" s="237"/>
      <c r="S716" s="237" t="s">
        <v>313</v>
      </c>
      <c r="T716" s="238" t="s">
        <v>303</v>
      </c>
      <c r="U716" s="220">
        <v>0</v>
      </c>
      <c r="V716" s="220">
        <f>ROUND(E716*U716,2)</f>
        <v>0</v>
      </c>
      <c r="W716" s="220"/>
      <c r="X716" s="220" t="s">
        <v>653</v>
      </c>
      <c r="Y716" s="220" t="s">
        <v>305</v>
      </c>
      <c r="Z716" s="210"/>
      <c r="AA716" s="210"/>
      <c r="AB716" s="210"/>
      <c r="AC716" s="210"/>
      <c r="AD716" s="210"/>
      <c r="AE716" s="210"/>
      <c r="AF716" s="210"/>
      <c r="AG716" s="210" t="s">
        <v>654</v>
      </c>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2" x14ac:dyDescent="0.2">
      <c r="A717" s="217"/>
      <c r="B717" s="218"/>
      <c r="C717" s="251" t="s">
        <v>2727</v>
      </c>
      <c r="D717" s="247"/>
      <c r="E717" s="247"/>
      <c r="F717" s="247"/>
      <c r="G717" s="247"/>
      <c r="H717" s="220"/>
      <c r="I717" s="220"/>
      <c r="J717" s="220"/>
      <c r="K717" s="220"/>
      <c r="L717" s="220"/>
      <c r="M717" s="220"/>
      <c r="N717" s="219"/>
      <c r="O717" s="219"/>
      <c r="P717" s="219"/>
      <c r="Q717" s="219"/>
      <c r="R717" s="220"/>
      <c r="S717" s="220"/>
      <c r="T717" s="220"/>
      <c r="U717" s="220"/>
      <c r="V717" s="220"/>
      <c r="W717" s="220"/>
      <c r="X717" s="220"/>
      <c r="Y717" s="220"/>
      <c r="Z717" s="210"/>
      <c r="AA717" s="210"/>
      <c r="AB717" s="210"/>
      <c r="AC717" s="210"/>
      <c r="AD717" s="210"/>
      <c r="AE717" s="210"/>
      <c r="AF717" s="210"/>
      <c r="AG717" s="210" t="s">
        <v>317</v>
      </c>
      <c r="AH717" s="210"/>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3" x14ac:dyDescent="0.2">
      <c r="A718" s="217"/>
      <c r="B718" s="218"/>
      <c r="C718" s="270" t="s">
        <v>1126</v>
      </c>
      <c r="D718" s="264"/>
      <c r="E718" s="264"/>
      <c r="F718" s="264"/>
      <c r="G718" s="264"/>
      <c r="H718" s="220"/>
      <c r="I718" s="220"/>
      <c r="J718" s="220"/>
      <c r="K718" s="220"/>
      <c r="L718" s="220"/>
      <c r="M718" s="220"/>
      <c r="N718" s="219"/>
      <c r="O718" s="219"/>
      <c r="P718" s="219"/>
      <c r="Q718" s="219"/>
      <c r="R718" s="220"/>
      <c r="S718" s="220"/>
      <c r="T718" s="220"/>
      <c r="U718" s="220"/>
      <c r="V718" s="220"/>
      <c r="W718" s="220"/>
      <c r="X718" s="220"/>
      <c r="Y718" s="220"/>
      <c r="Z718" s="210"/>
      <c r="AA718" s="210"/>
      <c r="AB718" s="210"/>
      <c r="AC718" s="210"/>
      <c r="AD718" s="210"/>
      <c r="AE718" s="210"/>
      <c r="AF718" s="210"/>
      <c r="AG718" s="210" t="s">
        <v>317</v>
      </c>
      <c r="AH718" s="210"/>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1" x14ac:dyDescent="0.2">
      <c r="A719" s="232">
        <v>240</v>
      </c>
      <c r="B719" s="233" t="s">
        <v>3072</v>
      </c>
      <c r="C719" s="250" t="s">
        <v>3073</v>
      </c>
      <c r="D719" s="234" t="s">
        <v>320</v>
      </c>
      <c r="E719" s="235">
        <v>1</v>
      </c>
      <c r="F719" s="236"/>
      <c r="G719" s="237">
        <f>ROUND(E719*F719,2)</f>
        <v>0</v>
      </c>
      <c r="H719" s="236"/>
      <c r="I719" s="237">
        <f>ROUND(E719*H719,2)</f>
        <v>0</v>
      </c>
      <c r="J719" s="236"/>
      <c r="K719" s="237">
        <f>ROUND(E719*J719,2)</f>
        <v>0</v>
      </c>
      <c r="L719" s="237">
        <v>21</v>
      </c>
      <c r="M719" s="237">
        <f>G719*(1+L719/100)</f>
        <v>0</v>
      </c>
      <c r="N719" s="235">
        <v>1.48E-3</v>
      </c>
      <c r="O719" s="235">
        <f>ROUND(E719*N719,2)</f>
        <v>0</v>
      </c>
      <c r="P719" s="235">
        <v>0</v>
      </c>
      <c r="Q719" s="235">
        <f>ROUND(E719*P719,2)</f>
        <v>0</v>
      </c>
      <c r="R719" s="237"/>
      <c r="S719" s="237" t="s">
        <v>313</v>
      </c>
      <c r="T719" s="238" t="s">
        <v>303</v>
      </c>
      <c r="U719" s="220">
        <v>0</v>
      </c>
      <c r="V719" s="220">
        <f>ROUND(E719*U719,2)</f>
        <v>0</v>
      </c>
      <c r="W719" s="220"/>
      <c r="X719" s="220" t="s">
        <v>653</v>
      </c>
      <c r="Y719" s="220" t="s">
        <v>305</v>
      </c>
      <c r="Z719" s="210"/>
      <c r="AA719" s="210"/>
      <c r="AB719" s="210"/>
      <c r="AC719" s="210"/>
      <c r="AD719" s="210"/>
      <c r="AE719" s="210"/>
      <c r="AF719" s="210"/>
      <c r="AG719" s="210" t="s">
        <v>654</v>
      </c>
      <c r="AH719" s="210"/>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2" x14ac:dyDescent="0.2">
      <c r="A720" s="217"/>
      <c r="B720" s="218"/>
      <c r="C720" s="251" t="s">
        <v>2727</v>
      </c>
      <c r="D720" s="247"/>
      <c r="E720" s="247"/>
      <c r="F720" s="247"/>
      <c r="G720" s="247"/>
      <c r="H720" s="220"/>
      <c r="I720" s="220"/>
      <c r="J720" s="220"/>
      <c r="K720" s="220"/>
      <c r="L720" s="220"/>
      <c r="M720" s="220"/>
      <c r="N720" s="219"/>
      <c r="O720" s="219"/>
      <c r="P720" s="219"/>
      <c r="Q720" s="219"/>
      <c r="R720" s="220"/>
      <c r="S720" s="220"/>
      <c r="T720" s="220"/>
      <c r="U720" s="220"/>
      <c r="V720" s="220"/>
      <c r="W720" s="220"/>
      <c r="X720" s="220"/>
      <c r="Y720" s="220"/>
      <c r="Z720" s="210"/>
      <c r="AA720" s="210"/>
      <c r="AB720" s="210"/>
      <c r="AC720" s="210"/>
      <c r="AD720" s="210"/>
      <c r="AE720" s="210"/>
      <c r="AF720" s="210"/>
      <c r="AG720" s="210" t="s">
        <v>317</v>
      </c>
      <c r="AH720" s="210"/>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
      <c r="A721" s="217"/>
      <c r="B721" s="218"/>
      <c r="C721" s="270" t="s">
        <v>1126</v>
      </c>
      <c r="D721" s="264"/>
      <c r="E721" s="264"/>
      <c r="F721" s="264"/>
      <c r="G721" s="264"/>
      <c r="H721" s="220"/>
      <c r="I721" s="220"/>
      <c r="J721" s="220"/>
      <c r="K721" s="220"/>
      <c r="L721" s="220"/>
      <c r="M721" s="220"/>
      <c r="N721" s="219"/>
      <c r="O721" s="219"/>
      <c r="P721" s="219"/>
      <c r="Q721" s="219"/>
      <c r="R721" s="220"/>
      <c r="S721" s="220"/>
      <c r="T721" s="220"/>
      <c r="U721" s="220"/>
      <c r="V721" s="220"/>
      <c r="W721" s="220"/>
      <c r="X721" s="220"/>
      <c r="Y721" s="220"/>
      <c r="Z721" s="210"/>
      <c r="AA721" s="210"/>
      <c r="AB721" s="210"/>
      <c r="AC721" s="210"/>
      <c r="AD721" s="210"/>
      <c r="AE721" s="210"/>
      <c r="AF721" s="210"/>
      <c r="AG721" s="210" t="s">
        <v>317</v>
      </c>
      <c r="AH721" s="210"/>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2" x14ac:dyDescent="0.2">
      <c r="A722" s="217"/>
      <c r="B722" s="218"/>
      <c r="C722" s="265" t="s">
        <v>2990</v>
      </c>
      <c r="D722" s="255"/>
      <c r="E722" s="256">
        <v>1</v>
      </c>
      <c r="F722" s="220"/>
      <c r="G722" s="220"/>
      <c r="H722" s="220"/>
      <c r="I722" s="220"/>
      <c r="J722" s="220"/>
      <c r="K722" s="220"/>
      <c r="L722" s="220"/>
      <c r="M722" s="220"/>
      <c r="N722" s="219"/>
      <c r="O722" s="219"/>
      <c r="P722" s="219"/>
      <c r="Q722" s="219"/>
      <c r="R722" s="220"/>
      <c r="S722" s="220"/>
      <c r="T722" s="220"/>
      <c r="U722" s="220"/>
      <c r="V722" s="220"/>
      <c r="W722" s="220"/>
      <c r="X722" s="220"/>
      <c r="Y722" s="220"/>
      <c r="Z722" s="210"/>
      <c r="AA722" s="210"/>
      <c r="AB722" s="210"/>
      <c r="AC722" s="210"/>
      <c r="AD722" s="210"/>
      <c r="AE722" s="210"/>
      <c r="AF722" s="210"/>
      <c r="AG722" s="210" t="s">
        <v>356</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1" x14ac:dyDescent="0.2">
      <c r="A723" s="232">
        <v>241</v>
      </c>
      <c r="B723" s="233" t="s">
        <v>3074</v>
      </c>
      <c r="C723" s="250" t="s">
        <v>3075</v>
      </c>
      <c r="D723" s="234" t="s">
        <v>320</v>
      </c>
      <c r="E723" s="235">
        <v>14</v>
      </c>
      <c r="F723" s="236"/>
      <c r="G723" s="237">
        <f>ROUND(E723*F723,2)</f>
        <v>0</v>
      </c>
      <c r="H723" s="236"/>
      <c r="I723" s="237">
        <f>ROUND(E723*H723,2)</f>
        <v>0</v>
      </c>
      <c r="J723" s="236"/>
      <c r="K723" s="237">
        <f>ROUND(E723*J723,2)</f>
        <v>0</v>
      </c>
      <c r="L723" s="237">
        <v>21</v>
      </c>
      <c r="M723" s="237">
        <f>G723*(1+L723/100)</f>
        <v>0</v>
      </c>
      <c r="N723" s="235">
        <v>2E-3</v>
      </c>
      <c r="O723" s="235">
        <f>ROUND(E723*N723,2)</f>
        <v>0.03</v>
      </c>
      <c r="P723" s="235">
        <v>0</v>
      </c>
      <c r="Q723" s="235">
        <f>ROUND(E723*P723,2)</f>
        <v>0</v>
      </c>
      <c r="R723" s="237"/>
      <c r="S723" s="237" t="s">
        <v>313</v>
      </c>
      <c r="T723" s="238" t="s">
        <v>303</v>
      </c>
      <c r="U723" s="220">
        <v>0</v>
      </c>
      <c r="V723" s="220">
        <f>ROUND(E723*U723,2)</f>
        <v>0</v>
      </c>
      <c r="W723" s="220"/>
      <c r="X723" s="220" t="s">
        <v>653</v>
      </c>
      <c r="Y723" s="220" t="s">
        <v>305</v>
      </c>
      <c r="Z723" s="210"/>
      <c r="AA723" s="210"/>
      <c r="AB723" s="210"/>
      <c r="AC723" s="210"/>
      <c r="AD723" s="210"/>
      <c r="AE723" s="210"/>
      <c r="AF723" s="210"/>
      <c r="AG723" s="210" t="s">
        <v>654</v>
      </c>
      <c r="AH723" s="210"/>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2" x14ac:dyDescent="0.2">
      <c r="A724" s="217"/>
      <c r="B724" s="218"/>
      <c r="C724" s="265" t="s">
        <v>3076</v>
      </c>
      <c r="D724" s="255"/>
      <c r="E724" s="256">
        <v>14</v>
      </c>
      <c r="F724" s="220"/>
      <c r="G724" s="220"/>
      <c r="H724" s="220"/>
      <c r="I724" s="220"/>
      <c r="J724" s="220"/>
      <c r="K724" s="220"/>
      <c r="L724" s="220"/>
      <c r="M724" s="220"/>
      <c r="N724" s="219"/>
      <c r="O724" s="219"/>
      <c r="P724" s="219"/>
      <c r="Q724" s="219"/>
      <c r="R724" s="220"/>
      <c r="S724" s="220"/>
      <c r="T724" s="220"/>
      <c r="U724" s="220"/>
      <c r="V724" s="220"/>
      <c r="W724" s="220"/>
      <c r="X724" s="220"/>
      <c r="Y724" s="220"/>
      <c r="Z724" s="210"/>
      <c r="AA724" s="210"/>
      <c r="AB724" s="210"/>
      <c r="AC724" s="210"/>
      <c r="AD724" s="210"/>
      <c r="AE724" s="210"/>
      <c r="AF724" s="210"/>
      <c r="AG724" s="210" t="s">
        <v>356</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1" x14ac:dyDescent="0.2">
      <c r="A725" s="232">
        <v>242</v>
      </c>
      <c r="B725" s="233" t="s">
        <v>3077</v>
      </c>
      <c r="C725" s="250" t="s">
        <v>3078</v>
      </c>
      <c r="D725" s="234" t="s">
        <v>320</v>
      </c>
      <c r="E725" s="235">
        <v>12</v>
      </c>
      <c r="F725" s="236"/>
      <c r="G725" s="237">
        <f>ROUND(E725*F725,2)</f>
        <v>0</v>
      </c>
      <c r="H725" s="236"/>
      <c r="I725" s="237">
        <f>ROUND(E725*H725,2)</f>
        <v>0</v>
      </c>
      <c r="J725" s="236"/>
      <c r="K725" s="237">
        <f>ROUND(E725*J725,2)</f>
        <v>0</v>
      </c>
      <c r="L725" s="237">
        <v>21</v>
      </c>
      <c r="M725" s="237">
        <f>G725*(1+L725/100)</f>
        <v>0</v>
      </c>
      <c r="N725" s="235">
        <v>2.5000000000000001E-3</v>
      </c>
      <c r="O725" s="235">
        <f>ROUND(E725*N725,2)</f>
        <v>0.03</v>
      </c>
      <c r="P725" s="235">
        <v>0</v>
      </c>
      <c r="Q725" s="235">
        <f>ROUND(E725*P725,2)</f>
        <v>0</v>
      </c>
      <c r="R725" s="237"/>
      <c r="S725" s="237" t="s">
        <v>313</v>
      </c>
      <c r="T725" s="238" t="s">
        <v>303</v>
      </c>
      <c r="U725" s="220">
        <v>0</v>
      </c>
      <c r="V725" s="220">
        <f>ROUND(E725*U725,2)</f>
        <v>0</v>
      </c>
      <c r="W725" s="220"/>
      <c r="X725" s="220" t="s">
        <v>653</v>
      </c>
      <c r="Y725" s="220" t="s">
        <v>305</v>
      </c>
      <c r="Z725" s="210"/>
      <c r="AA725" s="210"/>
      <c r="AB725" s="210"/>
      <c r="AC725" s="210"/>
      <c r="AD725" s="210"/>
      <c r="AE725" s="210"/>
      <c r="AF725" s="210"/>
      <c r="AG725" s="210" t="s">
        <v>654</v>
      </c>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2" x14ac:dyDescent="0.2">
      <c r="A726" s="217"/>
      <c r="B726" s="218"/>
      <c r="C726" s="251" t="s">
        <v>1126</v>
      </c>
      <c r="D726" s="247"/>
      <c r="E726" s="247"/>
      <c r="F726" s="247"/>
      <c r="G726" s="247"/>
      <c r="H726" s="220"/>
      <c r="I726" s="220"/>
      <c r="J726" s="220"/>
      <c r="K726" s="220"/>
      <c r="L726" s="220"/>
      <c r="M726" s="220"/>
      <c r="N726" s="219"/>
      <c r="O726" s="219"/>
      <c r="P726" s="219"/>
      <c r="Q726" s="219"/>
      <c r="R726" s="220"/>
      <c r="S726" s="220"/>
      <c r="T726" s="220"/>
      <c r="U726" s="220"/>
      <c r="V726" s="220"/>
      <c r="W726" s="220"/>
      <c r="X726" s="220"/>
      <c r="Y726" s="220"/>
      <c r="Z726" s="210"/>
      <c r="AA726" s="210"/>
      <c r="AB726" s="210"/>
      <c r="AC726" s="210"/>
      <c r="AD726" s="210"/>
      <c r="AE726" s="210"/>
      <c r="AF726" s="210"/>
      <c r="AG726" s="210" t="s">
        <v>317</v>
      </c>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2" x14ac:dyDescent="0.2">
      <c r="A727" s="217"/>
      <c r="B727" s="218"/>
      <c r="C727" s="265" t="s">
        <v>3079</v>
      </c>
      <c r="D727" s="255"/>
      <c r="E727" s="256">
        <v>12</v>
      </c>
      <c r="F727" s="220"/>
      <c r="G727" s="220"/>
      <c r="H727" s="220"/>
      <c r="I727" s="220"/>
      <c r="J727" s="220"/>
      <c r="K727" s="220"/>
      <c r="L727" s="220"/>
      <c r="M727" s="220"/>
      <c r="N727" s="219"/>
      <c r="O727" s="219"/>
      <c r="P727" s="219"/>
      <c r="Q727" s="219"/>
      <c r="R727" s="220"/>
      <c r="S727" s="220"/>
      <c r="T727" s="220"/>
      <c r="U727" s="220"/>
      <c r="V727" s="220"/>
      <c r="W727" s="220"/>
      <c r="X727" s="220"/>
      <c r="Y727" s="220"/>
      <c r="Z727" s="210"/>
      <c r="AA727" s="210"/>
      <c r="AB727" s="210"/>
      <c r="AC727" s="210"/>
      <c r="AD727" s="210"/>
      <c r="AE727" s="210"/>
      <c r="AF727" s="210"/>
      <c r="AG727" s="210" t="s">
        <v>356</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1" x14ac:dyDescent="0.2">
      <c r="A728" s="232">
        <v>243</v>
      </c>
      <c r="B728" s="233" t="s">
        <v>3080</v>
      </c>
      <c r="C728" s="250" t="s">
        <v>3081</v>
      </c>
      <c r="D728" s="234" t="s">
        <v>320</v>
      </c>
      <c r="E728" s="235">
        <v>18</v>
      </c>
      <c r="F728" s="236"/>
      <c r="G728" s="237">
        <f>ROUND(E728*F728,2)</f>
        <v>0</v>
      </c>
      <c r="H728" s="236"/>
      <c r="I728" s="237">
        <f>ROUND(E728*H728,2)</f>
        <v>0</v>
      </c>
      <c r="J728" s="236"/>
      <c r="K728" s="237">
        <f>ROUND(E728*J728,2)</f>
        <v>0</v>
      </c>
      <c r="L728" s="237">
        <v>21</v>
      </c>
      <c r="M728" s="237">
        <f>G728*(1+L728/100)</f>
        <v>0</v>
      </c>
      <c r="N728" s="235">
        <v>6.9999999999999999E-4</v>
      </c>
      <c r="O728" s="235">
        <f>ROUND(E728*N728,2)</f>
        <v>0.01</v>
      </c>
      <c r="P728" s="235">
        <v>0</v>
      </c>
      <c r="Q728" s="235">
        <f>ROUND(E728*P728,2)</f>
        <v>0</v>
      </c>
      <c r="R728" s="237" t="s">
        <v>652</v>
      </c>
      <c r="S728" s="237" t="s">
        <v>302</v>
      </c>
      <c r="T728" s="238" t="s">
        <v>354</v>
      </c>
      <c r="U728" s="220">
        <v>0</v>
      </c>
      <c r="V728" s="220">
        <f>ROUND(E728*U728,2)</f>
        <v>0</v>
      </c>
      <c r="W728" s="220"/>
      <c r="X728" s="220" t="s">
        <v>653</v>
      </c>
      <c r="Y728" s="220" t="s">
        <v>305</v>
      </c>
      <c r="Z728" s="210"/>
      <c r="AA728" s="210"/>
      <c r="AB728" s="210"/>
      <c r="AC728" s="210"/>
      <c r="AD728" s="210"/>
      <c r="AE728" s="210"/>
      <c r="AF728" s="210"/>
      <c r="AG728" s="210" t="s">
        <v>654</v>
      </c>
      <c r="AH728" s="210"/>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2" x14ac:dyDescent="0.2">
      <c r="A729" s="217"/>
      <c r="B729" s="218"/>
      <c r="C729" s="265" t="s">
        <v>3082</v>
      </c>
      <c r="D729" s="255"/>
      <c r="E729" s="256">
        <v>18</v>
      </c>
      <c r="F729" s="220"/>
      <c r="G729" s="220"/>
      <c r="H729" s="220"/>
      <c r="I729" s="220"/>
      <c r="J729" s="220"/>
      <c r="K729" s="220"/>
      <c r="L729" s="220"/>
      <c r="M729" s="220"/>
      <c r="N729" s="219"/>
      <c r="O729" s="219"/>
      <c r="P729" s="219"/>
      <c r="Q729" s="219"/>
      <c r="R729" s="220"/>
      <c r="S729" s="220"/>
      <c r="T729" s="220"/>
      <c r="U729" s="220"/>
      <c r="V729" s="220"/>
      <c r="W729" s="220"/>
      <c r="X729" s="220"/>
      <c r="Y729" s="220"/>
      <c r="Z729" s="210"/>
      <c r="AA729" s="210"/>
      <c r="AB729" s="210"/>
      <c r="AC729" s="210"/>
      <c r="AD729" s="210"/>
      <c r="AE729" s="210"/>
      <c r="AF729" s="210"/>
      <c r="AG729" s="210" t="s">
        <v>356</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1" x14ac:dyDescent="0.2">
      <c r="A730" s="232">
        <v>244</v>
      </c>
      <c r="B730" s="233" t="s">
        <v>3083</v>
      </c>
      <c r="C730" s="250" t="s">
        <v>3084</v>
      </c>
      <c r="D730" s="234" t="s">
        <v>320</v>
      </c>
      <c r="E730" s="235">
        <v>12</v>
      </c>
      <c r="F730" s="236"/>
      <c r="G730" s="237">
        <f>ROUND(E730*F730,2)</f>
        <v>0</v>
      </c>
      <c r="H730" s="236"/>
      <c r="I730" s="237">
        <f>ROUND(E730*H730,2)</f>
        <v>0</v>
      </c>
      <c r="J730" s="236"/>
      <c r="K730" s="237">
        <f>ROUND(E730*J730,2)</f>
        <v>0</v>
      </c>
      <c r="L730" s="237">
        <v>21</v>
      </c>
      <c r="M730" s="237">
        <f>G730*(1+L730/100)</f>
        <v>0</v>
      </c>
      <c r="N730" s="235">
        <v>2.3999999999999998E-3</v>
      </c>
      <c r="O730" s="235">
        <f>ROUND(E730*N730,2)</f>
        <v>0.03</v>
      </c>
      <c r="P730" s="235">
        <v>0</v>
      </c>
      <c r="Q730" s="235">
        <f>ROUND(E730*P730,2)</f>
        <v>0</v>
      </c>
      <c r="R730" s="237" t="s">
        <v>652</v>
      </c>
      <c r="S730" s="237" t="s">
        <v>302</v>
      </c>
      <c r="T730" s="238" t="s">
        <v>354</v>
      </c>
      <c r="U730" s="220">
        <v>0</v>
      </c>
      <c r="V730" s="220">
        <f>ROUND(E730*U730,2)</f>
        <v>0</v>
      </c>
      <c r="W730" s="220"/>
      <c r="X730" s="220" t="s">
        <v>653</v>
      </c>
      <c r="Y730" s="220" t="s">
        <v>305</v>
      </c>
      <c r="Z730" s="210"/>
      <c r="AA730" s="210"/>
      <c r="AB730" s="210"/>
      <c r="AC730" s="210"/>
      <c r="AD730" s="210"/>
      <c r="AE730" s="210"/>
      <c r="AF730" s="210"/>
      <c r="AG730" s="210" t="s">
        <v>654</v>
      </c>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2" x14ac:dyDescent="0.2">
      <c r="A731" s="217"/>
      <c r="B731" s="218"/>
      <c r="C731" s="265" t="s">
        <v>3085</v>
      </c>
      <c r="D731" s="255"/>
      <c r="E731" s="256">
        <v>12</v>
      </c>
      <c r="F731" s="220"/>
      <c r="G731" s="220"/>
      <c r="H731" s="220"/>
      <c r="I731" s="220"/>
      <c r="J731" s="220"/>
      <c r="K731" s="220"/>
      <c r="L731" s="220"/>
      <c r="M731" s="220"/>
      <c r="N731" s="219"/>
      <c r="O731" s="219"/>
      <c r="P731" s="219"/>
      <c r="Q731" s="219"/>
      <c r="R731" s="220"/>
      <c r="S731" s="220"/>
      <c r="T731" s="220"/>
      <c r="U731" s="220"/>
      <c r="V731" s="220"/>
      <c r="W731" s="220"/>
      <c r="X731" s="220"/>
      <c r="Y731" s="220"/>
      <c r="Z731" s="210"/>
      <c r="AA731" s="210"/>
      <c r="AB731" s="210"/>
      <c r="AC731" s="210"/>
      <c r="AD731" s="210"/>
      <c r="AE731" s="210"/>
      <c r="AF731" s="210"/>
      <c r="AG731" s="210" t="s">
        <v>356</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1" x14ac:dyDescent="0.2">
      <c r="A732" s="232">
        <v>245</v>
      </c>
      <c r="B732" s="233" t="s">
        <v>3086</v>
      </c>
      <c r="C732" s="250" t="s">
        <v>3087</v>
      </c>
      <c r="D732" s="234" t="s">
        <v>320</v>
      </c>
      <c r="E732" s="235">
        <v>12</v>
      </c>
      <c r="F732" s="236"/>
      <c r="G732" s="237">
        <f>ROUND(E732*F732,2)</f>
        <v>0</v>
      </c>
      <c r="H732" s="236"/>
      <c r="I732" s="237">
        <f>ROUND(E732*H732,2)</f>
        <v>0</v>
      </c>
      <c r="J732" s="236"/>
      <c r="K732" s="237">
        <f>ROUND(E732*J732,2)</f>
        <v>0</v>
      </c>
      <c r="L732" s="237">
        <v>21</v>
      </c>
      <c r="M732" s="237">
        <f>G732*(1+L732/100)</f>
        <v>0</v>
      </c>
      <c r="N732" s="235">
        <v>3.8999999999999998E-3</v>
      </c>
      <c r="O732" s="235">
        <f>ROUND(E732*N732,2)</f>
        <v>0.05</v>
      </c>
      <c r="P732" s="235">
        <v>0</v>
      </c>
      <c r="Q732" s="235">
        <f>ROUND(E732*P732,2)</f>
        <v>0</v>
      </c>
      <c r="R732" s="237"/>
      <c r="S732" s="237" t="s">
        <v>313</v>
      </c>
      <c r="T732" s="238" t="s">
        <v>303</v>
      </c>
      <c r="U732" s="220">
        <v>0</v>
      </c>
      <c r="V732" s="220">
        <f>ROUND(E732*U732,2)</f>
        <v>0</v>
      </c>
      <c r="W732" s="220"/>
      <c r="X732" s="220" t="s">
        <v>653</v>
      </c>
      <c r="Y732" s="220" t="s">
        <v>305</v>
      </c>
      <c r="Z732" s="210"/>
      <c r="AA732" s="210"/>
      <c r="AB732" s="210"/>
      <c r="AC732" s="210"/>
      <c r="AD732" s="210"/>
      <c r="AE732" s="210"/>
      <c r="AF732" s="210"/>
      <c r="AG732" s="210" t="s">
        <v>654</v>
      </c>
      <c r="AH732" s="210"/>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2" x14ac:dyDescent="0.2">
      <c r="A733" s="217"/>
      <c r="B733" s="218"/>
      <c r="C733" s="265" t="s">
        <v>3088</v>
      </c>
      <c r="D733" s="255"/>
      <c r="E733" s="256">
        <v>12</v>
      </c>
      <c r="F733" s="220"/>
      <c r="G733" s="220"/>
      <c r="H733" s="220"/>
      <c r="I733" s="220"/>
      <c r="J733" s="220"/>
      <c r="K733" s="220"/>
      <c r="L733" s="220"/>
      <c r="M733" s="220"/>
      <c r="N733" s="219"/>
      <c r="O733" s="219"/>
      <c r="P733" s="219"/>
      <c r="Q733" s="219"/>
      <c r="R733" s="220"/>
      <c r="S733" s="220"/>
      <c r="T733" s="220"/>
      <c r="U733" s="220"/>
      <c r="V733" s="220"/>
      <c r="W733" s="220"/>
      <c r="X733" s="220"/>
      <c r="Y733" s="220"/>
      <c r="Z733" s="210"/>
      <c r="AA733" s="210"/>
      <c r="AB733" s="210"/>
      <c r="AC733" s="210"/>
      <c r="AD733" s="210"/>
      <c r="AE733" s="210"/>
      <c r="AF733" s="210"/>
      <c r="AG733" s="210" t="s">
        <v>356</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1" x14ac:dyDescent="0.2">
      <c r="A734" s="232">
        <v>246</v>
      </c>
      <c r="B734" s="233" t="s">
        <v>3089</v>
      </c>
      <c r="C734" s="250" t="s">
        <v>3090</v>
      </c>
      <c r="D734" s="234" t="s">
        <v>320</v>
      </c>
      <c r="E734" s="235">
        <v>3</v>
      </c>
      <c r="F734" s="236"/>
      <c r="G734" s="237">
        <f>ROUND(E734*F734,2)</f>
        <v>0</v>
      </c>
      <c r="H734" s="236"/>
      <c r="I734" s="237">
        <f>ROUND(E734*H734,2)</f>
        <v>0</v>
      </c>
      <c r="J734" s="236"/>
      <c r="K734" s="237">
        <f>ROUND(E734*J734,2)</f>
        <v>0</v>
      </c>
      <c r="L734" s="237">
        <v>21</v>
      </c>
      <c r="M734" s="237">
        <f>G734*(1+L734/100)</f>
        <v>0</v>
      </c>
      <c r="N734" s="235">
        <v>2E-3</v>
      </c>
      <c r="O734" s="235">
        <f>ROUND(E734*N734,2)</f>
        <v>0.01</v>
      </c>
      <c r="P734" s="235">
        <v>0</v>
      </c>
      <c r="Q734" s="235">
        <f>ROUND(E734*P734,2)</f>
        <v>0</v>
      </c>
      <c r="R734" s="237"/>
      <c r="S734" s="237" t="s">
        <v>313</v>
      </c>
      <c r="T734" s="238" t="s">
        <v>303</v>
      </c>
      <c r="U734" s="220">
        <v>0</v>
      </c>
      <c r="V734" s="220">
        <f>ROUND(E734*U734,2)</f>
        <v>0</v>
      </c>
      <c r="W734" s="220"/>
      <c r="X734" s="220" t="s">
        <v>653</v>
      </c>
      <c r="Y734" s="220" t="s">
        <v>305</v>
      </c>
      <c r="Z734" s="210"/>
      <c r="AA734" s="210"/>
      <c r="AB734" s="210"/>
      <c r="AC734" s="210"/>
      <c r="AD734" s="210"/>
      <c r="AE734" s="210"/>
      <c r="AF734" s="210"/>
      <c r="AG734" s="210" t="s">
        <v>654</v>
      </c>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2" x14ac:dyDescent="0.2">
      <c r="A735" s="217"/>
      <c r="B735" s="218"/>
      <c r="C735" s="251" t="s">
        <v>3091</v>
      </c>
      <c r="D735" s="247"/>
      <c r="E735" s="247"/>
      <c r="F735" s="247"/>
      <c r="G735" s="247"/>
      <c r="H735" s="220"/>
      <c r="I735" s="220"/>
      <c r="J735" s="220"/>
      <c r="K735" s="220"/>
      <c r="L735" s="220"/>
      <c r="M735" s="220"/>
      <c r="N735" s="219"/>
      <c r="O735" s="219"/>
      <c r="P735" s="219"/>
      <c r="Q735" s="219"/>
      <c r="R735" s="220"/>
      <c r="S735" s="220"/>
      <c r="T735" s="220"/>
      <c r="U735" s="220"/>
      <c r="V735" s="220"/>
      <c r="W735" s="220"/>
      <c r="X735" s="220"/>
      <c r="Y735" s="220"/>
      <c r="Z735" s="210"/>
      <c r="AA735" s="210"/>
      <c r="AB735" s="210"/>
      <c r="AC735" s="210"/>
      <c r="AD735" s="210"/>
      <c r="AE735" s="210"/>
      <c r="AF735" s="210"/>
      <c r="AG735" s="210" t="s">
        <v>317</v>
      </c>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
      <c r="A736" s="217"/>
      <c r="B736" s="218"/>
      <c r="C736" s="270" t="s">
        <v>3092</v>
      </c>
      <c r="D736" s="264"/>
      <c r="E736" s="264"/>
      <c r="F736" s="264"/>
      <c r="G736" s="264"/>
      <c r="H736" s="220"/>
      <c r="I736" s="220"/>
      <c r="J736" s="220"/>
      <c r="K736" s="220"/>
      <c r="L736" s="220"/>
      <c r="M736" s="220"/>
      <c r="N736" s="219"/>
      <c r="O736" s="219"/>
      <c r="P736" s="219"/>
      <c r="Q736" s="219"/>
      <c r="R736" s="220"/>
      <c r="S736" s="220"/>
      <c r="T736" s="220"/>
      <c r="U736" s="220"/>
      <c r="V736" s="220"/>
      <c r="W736" s="220"/>
      <c r="X736" s="220"/>
      <c r="Y736" s="220"/>
      <c r="Z736" s="210"/>
      <c r="AA736" s="210"/>
      <c r="AB736" s="210"/>
      <c r="AC736" s="210"/>
      <c r="AD736" s="210"/>
      <c r="AE736" s="210"/>
      <c r="AF736" s="210"/>
      <c r="AG736" s="210" t="s">
        <v>317</v>
      </c>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
      <c r="A737" s="217"/>
      <c r="B737" s="218"/>
      <c r="C737" s="270" t="s">
        <v>3093</v>
      </c>
      <c r="D737" s="264"/>
      <c r="E737" s="264"/>
      <c r="F737" s="264"/>
      <c r="G737" s="264"/>
      <c r="H737" s="220"/>
      <c r="I737" s="220"/>
      <c r="J737" s="220"/>
      <c r="K737" s="220"/>
      <c r="L737" s="220"/>
      <c r="M737" s="220"/>
      <c r="N737" s="219"/>
      <c r="O737" s="219"/>
      <c r="P737" s="219"/>
      <c r="Q737" s="219"/>
      <c r="R737" s="220"/>
      <c r="S737" s="220"/>
      <c r="T737" s="220"/>
      <c r="U737" s="220"/>
      <c r="V737" s="220"/>
      <c r="W737" s="220"/>
      <c r="X737" s="220"/>
      <c r="Y737" s="220"/>
      <c r="Z737" s="210"/>
      <c r="AA737" s="210"/>
      <c r="AB737" s="210"/>
      <c r="AC737" s="210"/>
      <c r="AD737" s="210"/>
      <c r="AE737" s="210"/>
      <c r="AF737" s="210"/>
      <c r="AG737" s="210" t="s">
        <v>317</v>
      </c>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3" x14ac:dyDescent="0.2">
      <c r="A738" s="217"/>
      <c r="B738" s="218"/>
      <c r="C738" s="270" t="s">
        <v>3094</v>
      </c>
      <c r="D738" s="264"/>
      <c r="E738" s="264"/>
      <c r="F738" s="264"/>
      <c r="G738" s="264"/>
      <c r="H738" s="220"/>
      <c r="I738" s="220"/>
      <c r="J738" s="220"/>
      <c r="K738" s="220"/>
      <c r="L738" s="220"/>
      <c r="M738" s="220"/>
      <c r="N738" s="219"/>
      <c r="O738" s="219"/>
      <c r="P738" s="219"/>
      <c r="Q738" s="219"/>
      <c r="R738" s="220"/>
      <c r="S738" s="220"/>
      <c r="T738" s="220"/>
      <c r="U738" s="220"/>
      <c r="V738" s="220"/>
      <c r="W738" s="220"/>
      <c r="X738" s="220"/>
      <c r="Y738" s="220"/>
      <c r="Z738" s="210"/>
      <c r="AA738" s="210"/>
      <c r="AB738" s="210"/>
      <c r="AC738" s="210"/>
      <c r="AD738" s="210"/>
      <c r="AE738" s="210"/>
      <c r="AF738" s="210"/>
      <c r="AG738" s="210" t="s">
        <v>317</v>
      </c>
      <c r="AH738" s="210"/>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3" x14ac:dyDescent="0.2">
      <c r="A739" s="217"/>
      <c r="B739" s="218"/>
      <c r="C739" s="270" t="s">
        <v>3095</v>
      </c>
      <c r="D739" s="264"/>
      <c r="E739" s="264"/>
      <c r="F739" s="264"/>
      <c r="G739" s="264"/>
      <c r="H739" s="220"/>
      <c r="I739" s="220"/>
      <c r="J739" s="220"/>
      <c r="K739" s="220"/>
      <c r="L739" s="220"/>
      <c r="M739" s="220"/>
      <c r="N739" s="219"/>
      <c r="O739" s="219"/>
      <c r="P739" s="219"/>
      <c r="Q739" s="219"/>
      <c r="R739" s="220"/>
      <c r="S739" s="220"/>
      <c r="T739" s="220"/>
      <c r="U739" s="220"/>
      <c r="V739" s="220"/>
      <c r="W739" s="220"/>
      <c r="X739" s="220"/>
      <c r="Y739" s="220"/>
      <c r="Z739" s="210"/>
      <c r="AA739" s="210"/>
      <c r="AB739" s="210"/>
      <c r="AC739" s="210"/>
      <c r="AD739" s="210"/>
      <c r="AE739" s="210"/>
      <c r="AF739" s="210"/>
      <c r="AG739" s="210" t="s">
        <v>317</v>
      </c>
      <c r="AH739" s="210"/>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
      <c r="A740" s="217"/>
      <c r="B740" s="218"/>
      <c r="C740" s="270" t="s">
        <v>3096</v>
      </c>
      <c r="D740" s="264"/>
      <c r="E740" s="264"/>
      <c r="F740" s="264"/>
      <c r="G740" s="264"/>
      <c r="H740" s="220"/>
      <c r="I740" s="220"/>
      <c r="J740" s="220"/>
      <c r="K740" s="220"/>
      <c r="L740" s="220"/>
      <c r="M740" s="220"/>
      <c r="N740" s="219"/>
      <c r="O740" s="219"/>
      <c r="P740" s="219"/>
      <c r="Q740" s="219"/>
      <c r="R740" s="220"/>
      <c r="S740" s="220"/>
      <c r="T740" s="220"/>
      <c r="U740" s="220"/>
      <c r="V740" s="220"/>
      <c r="W740" s="220"/>
      <c r="X740" s="220"/>
      <c r="Y740" s="220"/>
      <c r="Z740" s="210"/>
      <c r="AA740" s="210"/>
      <c r="AB740" s="210"/>
      <c r="AC740" s="210"/>
      <c r="AD740" s="210"/>
      <c r="AE740" s="210"/>
      <c r="AF740" s="210"/>
      <c r="AG740" s="210" t="s">
        <v>317</v>
      </c>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
      <c r="A741" s="217"/>
      <c r="B741" s="218"/>
      <c r="C741" s="270" t="s">
        <v>3097</v>
      </c>
      <c r="D741" s="264"/>
      <c r="E741" s="264"/>
      <c r="F741" s="264"/>
      <c r="G741" s="264"/>
      <c r="H741" s="220"/>
      <c r="I741" s="220"/>
      <c r="J741" s="220"/>
      <c r="K741" s="220"/>
      <c r="L741" s="220"/>
      <c r="M741" s="220"/>
      <c r="N741" s="219"/>
      <c r="O741" s="219"/>
      <c r="P741" s="219"/>
      <c r="Q741" s="219"/>
      <c r="R741" s="220"/>
      <c r="S741" s="220"/>
      <c r="T741" s="220"/>
      <c r="U741" s="220"/>
      <c r="V741" s="220"/>
      <c r="W741" s="220"/>
      <c r="X741" s="220"/>
      <c r="Y741" s="220"/>
      <c r="Z741" s="210"/>
      <c r="AA741" s="210"/>
      <c r="AB741" s="210"/>
      <c r="AC741" s="210"/>
      <c r="AD741" s="210"/>
      <c r="AE741" s="210"/>
      <c r="AF741" s="210"/>
      <c r="AG741" s="210" t="s">
        <v>317</v>
      </c>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2" x14ac:dyDescent="0.2">
      <c r="A742" s="217"/>
      <c r="B742" s="218"/>
      <c r="C742" s="265" t="s">
        <v>3098</v>
      </c>
      <c r="D742" s="255"/>
      <c r="E742" s="256">
        <v>3</v>
      </c>
      <c r="F742" s="220"/>
      <c r="G742" s="220"/>
      <c r="H742" s="220"/>
      <c r="I742" s="220"/>
      <c r="J742" s="220"/>
      <c r="K742" s="220"/>
      <c r="L742" s="220"/>
      <c r="M742" s="220"/>
      <c r="N742" s="219"/>
      <c r="O742" s="219"/>
      <c r="P742" s="219"/>
      <c r="Q742" s="219"/>
      <c r="R742" s="220"/>
      <c r="S742" s="220"/>
      <c r="T742" s="220"/>
      <c r="U742" s="220"/>
      <c r="V742" s="220"/>
      <c r="W742" s="220"/>
      <c r="X742" s="220"/>
      <c r="Y742" s="220"/>
      <c r="Z742" s="210"/>
      <c r="AA742" s="210"/>
      <c r="AB742" s="210"/>
      <c r="AC742" s="210"/>
      <c r="AD742" s="210"/>
      <c r="AE742" s="210"/>
      <c r="AF742" s="210"/>
      <c r="AG742" s="210" t="s">
        <v>356</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1" x14ac:dyDescent="0.2">
      <c r="A743" s="232">
        <v>247</v>
      </c>
      <c r="B743" s="233" t="s">
        <v>3099</v>
      </c>
      <c r="C743" s="250" t="s">
        <v>3100</v>
      </c>
      <c r="D743" s="234" t="s">
        <v>320</v>
      </c>
      <c r="E743" s="235">
        <v>2</v>
      </c>
      <c r="F743" s="236"/>
      <c r="G743" s="237">
        <f>ROUND(E743*F743,2)</f>
        <v>0</v>
      </c>
      <c r="H743" s="236"/>
      <c r="I743" s="237">
        <f>ROUND(E743*H743,2)</f>
        <v>0</v>
      </c>
      <c r="J743" s="236"/>
      <c r="K743" s="237">
        <f>ROUND(E743*J743,2)</f>
        <v>0</v>
      </c>
      <c r="L743" s="237">
        <v>21</v>
      </c>
      <c r="M743" s="237">
        <f>G743*(1+L743/100)</f>
        <v>0</v>
      </c>
      <c r="N743" s="235">
        <v>2E-3</v>
      </c>
      <c r="O743" s="235">
        <f>ROUND(E743*N743,2)</f>
        <v>0</v>
      </c>
      <c r="P743" s="235">
        <v>0</v>
      </c>
      <c r="Q743" s="235">
        <f>ROUND(E743*P743,2)</f>
        <v>0</v>
      </c>
      <c r="R743" s="237"/>
      <c r="S743" s="237" t="s">
        <v>313</v>
      </c>
      <c r="T743" s="238" t="s">
        <v>303</v>
      </c>
      <c r="U743" s="220">
        <v>0</v>
      </c>
      <c r="V743" s="220">
        <f>ROUND(E743*U743,2)</f>
        <v>0</v>
      </c>
      <c r="W743" s="220"/>
      <c r="X743" s="220" t="s">
        <v>653</v>
      </c>
      <c r="Y743" s="220" t="s">
        <v>305</v>
      </c>
      <c r="Z743" s="210"/>
      <c r="AA743" s="210"/>
      <c r="AB743" s="210"/>
      <c r="AC743" s="210"/>
      <c r="AD743" s="210"/>
      <c r="AE743" s="210"/>
      <c r="AF743" s="210"/>
      <c r="AG743" s="210" t="s">
        <v>654</v>
      </c>
      <c r="AH743" s="210"/>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2" x14ac:dyDescent="0.2">
      <c r="A744" s="217"/>
      <c r="B744" s="218"/>
      <c r="C744" s="251" t="s">
        <v>3101</v>
      </c>
      <c r="D744" s="247"/>
      <c r="E744" s="247"/>
      <c r="F744" s="247"/>
      <c r="G744" s="247"/>
      <c r="H744" s="220"/>
      <c r="I744" s="220"/>
      <c r="J744" s="220"/>
      <c r="K744" s="220"/>
      <c r="L744" s="220"/>
      <c r="M744" s="220"/>
      <c r="N744" s="219"/>
      <c r="O744" s="219"/>
      <c r="P744" s="219"/>
      <c r="Q744" s="219"/>
      <c r="R744" s="220"/>
      <c r="S744" s="220"/>
      <c r="T744" s="220"/>
      <c r="U744" s="220"/>
      <c r="V744" s="220"/>
      <c r="W744" s="220"/>
      <c r="X744" s="220"/>
      <c r="Y744" s="220"/>
      <c r="Z744" s="210"/>
      <c r="AA744" s="210"/>
      <c r="AB744" s="210"/>
      <c r="AC744" s="210"/>
      <c r="AD744" s="210"/>
      <c r="AE744" s="210"/>
      <c r="AF744" s="210"/>
      <c r="AG744" s="210" t="s">
        <v>317</v>
      </c>
      <c r="AH744" s="210"/>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2" x14ac:dyDescent="0.2">
      <c r="A745" s="217"/>
      <c r="B745" s="218"/>
      <c r="C745" s="265" t="s">
        <v>3102</v>
      </c>
      <c r="D745" s="255"/>
      <c r="E745" s="256">
        <v>1</v>
      </c>
      <c r="F745" s="220"/>
      <c r="G745" s="220"/>
      <c r="H745" s="220"/>
      <c r="I745" s="220"/>
      <c r="J745" s="220"/>
      <c r="K745" s="220"/>
      <c r="L745" s="220"/>
      <c r="M745" s="220"/>
      <c r="N745" s="219"/>
      <c r="O745" s="219"/>
      <c r="P745" s="219"/>
      <c r="Q745" s="219"/>
      <c r="R745" s="220"/>
      <c r="S745" s="220"/>
      <c r="T745" s="220"/>
      <c r="U745" s="220"/>
      <c r="V745" s="220"/>
      <c r="W745" s="220"/>
      <c r="X745" s="220"/>
      <c r="Y745" s="220"/>
      <c r="Z745" s="210"/>
      <c r="AA745" s="210"/>
      <c r="AB745" s="210"/>
      <c r="AC745" s="210"/>
      <c r="AD745" s="210"/>
      <c r="AE745" s="210"/>
      <c r="AF745" s="210"/>
      <c r="AG745" s="210" t="s">
        <v>356</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
      <c r="A746" s="217"/>
      <c r="B746" s="218"/>
      <c r="C746" s="265" t="s">
        <v>3103</v>
      </c>
      <c r="D746" s="255"/>
      <c r="E746" s="256">
        <v>1</v>
      </c>
      <c r="F746" s="220"/>
      <c r="G746" s="220"/>
      <c r="H746" s="220"/>
      <c r="I746" s="220"/>
      <c r="J746" s="220"/>
      <c r="K746" s="220"/>
      <c r="L746" s="220"/>
      <c r="M746" s="220"/>
      <c r="N746" s="219"/>
      <c r="O746" s="219"/>
      <c r="P746" s="219"/>
      <c r="Q746" s="219"/>
      <c r="R746" s="220"/>
      <c r="S746" s="220"/>
      <c r="T746" s="220"/>
      <c r="U746" s="220"/>
      <c r="V746" s="220"/>
      <c r="W746" s="220"/>
      <c r="X746" s="220"/>
      <c r="Y746" s="220"/>
      <c r="Z746" s="210"/>
      <c r="AA746" s="210"/>
      <c r="AB746" s="210"/>
      <c r="AC746" s="210"/>
      <c r="AD746" s="210"/>
      <c r="AE746" s="210"/>
      <c r="AF746" s="210"/>
      <c r="AG746" s="210" t="s">
        <v>356</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ht="22.5" outlineLevel="1" x14ac:dyDescent="0.2">
      <c r="A747" s="232">
        <v>248</v>
      </c>
      <c r="B747" s="233" t="s">
        <v>3104</v>
      </c>
      <c r="C747" s="250" t="s">
        <v>3105</v>
      </c>
      <c r="D747" s="234" t="s">
        <v>320</v>
      </c>
      <c r="E747" s="235">
        <v>1</v>
      </c>
      <c r="F747" s="236"/>
      <c r="G747" s="237">
        <f>ROUND(E747*F747,2)</f>
        <v>0</v>
      </c>
      <c r="H747" s="236"/>
      <c r="I747" s="237">
        <f>ROUND(E747*H747,2)</f>
        <v>0</v>
      </c>
      <c r="J747" s="236"/>
      <c r="K747" s="237">
        <f>ROUND(E747*J747,2)</f>
        <v>0</v>
      </c>
      <c r="L747" s="237">
        <v>21</v>
      </c>
      <c r="M747" s="237">
        <f>G747*(1+L747/100)</f>
        <v>0</v>
      </c>
      <c r="N747" s="235">
        <v>8.9999999999999993E-3</v>
      </c>
      <c r="O747" s="235">
        <f>ROUND(E747*N747,2)</f>
        <v>0.01</v>
      </c>
      <c r="P747" s="235">
        <v>0</v>
      </c>
      <c r="Q747" s="235">
        <f>ROUND(E747*P747,2)</f>
        <v>0</v>
      </c>
      <c r="R747" s="237" t="s">
        <v>652</v>
      </c>
      <c r="S747" s="237" t="s">
        <v>302</v>
      </c>
      <c r="T747" s="238" t="s">
        <v>354</v>
      </c>
      <c r="U747" s="220">
        <v>0</v>
      </c>
      <c r="V747" s="220">
        <f>ROUND(E747*U747,2)</f>
        <v>0</v>
      </c>
      <c r="W747" s="220"/>
      <c r="X747" s="220" t="s">
        <v>653</v>
      </c>
      <c r="Y747" s="220" t="s">
        <v>305</v>
      </c>
      <c r="Z747" s="210"/>
      <c r="AA747" s="210"/>
      <c r="AB747" s="210"/>
      <c r="AC747" s="210"/>
      <c r="AD747" s="210"/>
      <c r="AE747" s="210"/>
      <c r="AF747" s="210"/>
      <c r="AG747" s="210" t="s">
        <v>654</v>
      </c>
      <c r="AH747" s="210"/>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2" x14ac:dyDescent="0.2">
      <c r="A748" s="217"/>
      <c r="B748" s="218"/>
      <c r="C748" s="265" t="s">
        <v>2566</v>
      </c>
      <c r="D748" s="255"/>
      <c r="E748" s="256">
        <v>1</v>
      </c>
      <c r="F748" s="220"/>
      <c r="G748" s="220"/>
      <c r="H748" s="220"/>
      <c r="I748" s="220"/>
      <c r="J748" s="220"/>
      <c r="K748" s="220"/>
      <c r="L748" s="220"/>
      <c r="M748" s="220"/>
      <c r="N748" s="219"/>
      <c r="O748" s="219"/>
      <c r="P748" s="219"/>
      <c r="Q748" s="219"/>
      <c r="R748" s="220"/>
      <c r="S748" s="220"/>
      <c r="T748" s="220"/>
      <c r="U748" s="220"/>
      <c r="V748" s="220"/>
      <c r="W748" s="220"/>
      <c r="X748" s="220"/>
      <c r="Y748" s="220"/>
      <c r="Z748" s="210"/>
      <c r="AA748" s="210"/>
      <c r="AB748" s="210"/>
      <c r="AC748" s="210"/>
      <c r="AD748" s="210"/>
      <c r="AE748" s="210"/>
      <c r="AF748" s="210"/>
      <c r="AG748" s="210" t="s">
        <v>356</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1" x14ac:dyDescent="0.2">
      <c r="A749" s="232">
        <v>249</v>
      </c>
      <c r="B749" s="233" t="s">
        <v>3106</v>
      </c>
      <c r="C749" s="250" t="s">
        <v>3107</v>
      </c>
      <c r="D749" s="234" t="s">
        <v>320</v>
      </c>
      <c r="E749" s="235">
        <v>23</v>
      </c>
      <c r="F749" s="236"/>
      <c r="G749" s="237">
        <f>ROUND(E749*F749,2)</f>
        <v>0</v>
      </c>
      <c r="H749" s="236"/>
      <c r="I749" s="237">
        <f>ROUND(E749*H749,2)</f>
        <v>0</v>
      </c>
      <c r="J749" s="236"/>
      <c r="K749" s="237">
        <f>ROUND(E749*J749,2)</f>
        <v>0</v>
      </c>
      <c r="L749" s="237">
        <v>21</v>
      </c>
      <c r="M749" s="237">
        <f>G749*(1+L749/100)</f>
        <v>0</v>
      </c>
      <c r="N749" s="235">
        <v>2.9999999999999997E-4</v>
      </c>
      <c r="O749" s="235">
        <f>ROUND(E749*N749,2)</f>
        <v>0.01</v>
      </c>
      <c r="P749" s="235">
        <v>0</v>
      </c>
      <c r="Q749" s="235">
        <f>ROUND(E749*P749,2)</f>
        <v>0</v>
      </c>
      <c r="R749" s="237"/>
      <c r="S749" s="237" t="s">
        <v>313</v>
      </c>
      <c r="T749" s="238" t="s">
        <v>303</v>
      </c>
      <c r="U749" s="220">
        <v>0</v>
      </c>
      <c r="V749" s="220">
        <f>ROUND(E749*U749,2)</f>
        <v>0</v>
      </c>
      <c r="W749" s="220"/>
      <c r="X749" s="220" t="s">
        <v>653</v>
      </c>
      <c r="Y749" s="220" t="s">
        <v>305</v>
      </c>
      <c r="Z749" s="210"/>
      <c r="AA749" s="210"/>
      <c r="AB749" s="210"/>
      <c r="AC749" s="210"/>
      <c r="AD749" s="210"/>
      <c r="AE749" s="210"/>
      <c r="AF749" s="210"/>
      <c r="AG749" s="210" t="s">
        <v>654</v>
      </c>
      <c r="AH749" s="210"/>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2" x14ac:dyDescent="0.2">
      <c r="A750" s="217"/>
      <c r="B750" s="218"/>
      <c r="C750" s="265" t="s">
        <v>3030</v>
      </c>
      <c r="D750" s="255"/>
      <c r="E750" s="256">
        <v>23</v>
      </c>
      <c r="F750" s="220"/>
      <c r="G750" s="220"/>
      <c r="H750" s="220"/>
      <c r="I750" s="220"/>
      <c r="J750" s="220"/>
      <c r="K750" s="220"/>
      <c r="L750" s="220"/>
      <c r="M750" s="220"/>
      <c r="N750" s="219"/>
      <c r="O750" s="219"/>
      <c r="P750" s="219"/>
      <c r="Q750" s="219"/>
      <c r="R750" s="220"/>
      <c r="S750" s="220"/>
      <c r="T750" s="220"/>
      <c r="U750" s="220"/>
      <c r="V750" s="220"/>
      <c r="W750" s="220"/>
      <c r="X750" s="220"/>
      <c r="Y750" s="220"/>
      <c r="Z750" s="210"/>
      <c r="AA750" s="210"/>
      <c r="AB750" s="210"/>
      <c r="AC750" s="210"/>
      <c r="AD750" s="210"/>
      <c r="AE750" s="210"/>
      <c r="AF750" s="210"/>
      <c r="AG750" s="210" t="s">
        <v>356</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ht="22.5" outlineLevel="1" x14ac:dyDescent="0.2">
      <c r="A751" s="232">
        <v>250</v>
      </c>
      <c r="B751" s="233" t="s">
        <v>3108</v>
      </c>
      <c r="C751" s="250" t="s">
        <v>3109</v>
      </c>
      <c r="D751" s="234" t="s">
        <v>320</v>
      </c>
      <c r="E751" s="235">
        <v>3</v>
      </c>
      <c r="F751" s="236"/>
      <c r="G751" s="237">
        <f>ROUND(E751*F751,2)</f>
        <v>0</v>
      </c>
      <c r="H751" s="236"/>
      <c r="I751" s="237">
        <f>ROUND(E751*H751,2)</f>
        <v>0</v>
      </c>
      <c r="J751" s="236"/>
      <c r="K751" s="237">
        <f>ROUND(E751*J751,2)</f>
        <v>0</v>
      </c>
      <c r="L751" s="237">
        <v>21</v>
      </c>
      <c r="M751" s="237">
        <f>G751*(1+L751/100)</f>
        <v>0</v>
      </c>
      <c r="N751" s="235">
        <v>1.6E-2</v>
      </c>
      <c r="O751" s="235">
        <f>ROUND(E751*N751,2)</f>
        <v>0.05</v>
      </c>
      <c r="P751" s="235">
        <v>0</v>
      </c>
      <c r="Q751" s="235">
        <f>ROUND(E751*P751,2)</f>
        <v>0</v>
      </c>
      <c r="R751" s="237" t="s">
        <v>652</v>
      </c>
      <c r="S751" s="237" t="s">
        <v>302</v>
      </c>
      <c r="T751" s="238" t="s">
        <v>354</v>
      </c>
      <c r="U751" s="220">
        <v>0</v>
      </c>
      <c r="V751" s="220">
        <f>ROUND(E751*U751,2)</f>
        <v>0</v>
      </c>
      <c r="W751" s="220"/>
      <c r="X751" s="220" t="s">
        <v>653</v>
      </c>
      <c r="Y751" s="220" t="s">
        <v>305</v>
      </c>
      <c r="Z751" s="210"/>
      <c r="AA751" s="210"/>
      <c r="AB751" s="210"/>
      <c r="AC751" s="210"/>
      <c r="AD751" s="210"/>
      <c r="AE751" s="210"/>
      <c r="AF751" s="210"/>
      <c r="AG751" s="210" t="s">
        <v>654</v>
      </c>
      <c r="AH751" s="210"/>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2" x14ac:dyDescent="0.2">
      <c r="A752" s="217"/>
      <c r="B752" s="218"/>
      <c r="C752" s="251" t="s">
        <v>2727</v>
      </c>
      <c r="D752" s="247"/>
      <c r="E752" s="247"/>
      <c r="F752" s="247"/>
      <c r="G752" s="247"/>
      <c r="H752" s="220"/>
      <c r="I752" s="220"/>
      <c r="J752" s="220"/>
      <c r="K752" s="220"/>
      <c r="L752" s="220"/>
      <c r="M752" s="220"/>
      <c r="N752" s="219"/>
      <c r="O752" s="219"/>
      <c r="P752" s="219"/>
      <c r="Q752" s="219"/>
      <c r="R752" s="220"/>
      <c r="S752" s="220"/>
      <c r="T752" s="220"/>
      <c r="U752" s="220"/>
      <c r="V752" s="220"/>
      <c r="W752" s="220"/>
      <c r="X752" s="220"/>
      <c r="Y752" s="220"/>
      <c r="Z752" s="210"/>
      <c r="AA752" s="210"/>
      <c r="AB752" s="210"/>
      <c r="AC752" s="210"/>
      <c r="AD752" s="210"/>
      <c r="AE752" s="210"/>
      <c r="AF752" s="210"/>
      <c r="AG752" s="210" t="s">
        <v>317</v>
      </c>
      <c r="AH752" s="210"/>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
      <c r="A753" s="217"/>
      <c r="B753" s="218"/>
      <c r="C753" s="270" t="s">
        <v>1126</v>
      </c>
      <c r="D753" s="264"/>
      <c r="E753" s="264"/>
      <c r="F753" s="264"/>
      <c r="G753" s="264"/>
      <c r="H753" s="220"/>
      <c r="I753" s="220"/>
      <c r="J753" s="220"/>
      <c r="K753" s="220"/>
      <c r="L753" s="220"/>
      <c r="M753" s="220"/>
      <c r="N753" s="219"/>
      <c r="O753" s="219"/>
      <c r="P753" s="219"/>
      <c r="Q753" s="219"/>
      <c r="R753" s="220"/>
      <c r="S753" s="220"/>
      <c r="T753" s="220"/>
      <c r="U753" s="220"/>
      <c r="V753" s="220"/>
      <c r="W753" s="220"/>
      <c r="X753" s="220"/>
      <c r="Y753" s="220"/>
      <c r="Z753" s="210"/>
      <c r="AA753" s="210"/>
      <c r="AB753" s="210"/>
      <c r="AC753" s="210"/>
      <c r="AD753" s="210"/>
      <c r="AE753" s="210"/>
      <c r="AF753" s="210"/>
      <c r="AG753" s="210" t="s">
        <v>317</v>
      </c>
      <c r="AH753" s="210"/>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2" x14ac:dyDescent="0.2">
      <c r="A754" s="217"/>
      <c r="B754" s="218"/>
      <c r="C754" s="265" t="s">
        <v>3061</v>
      </c>
      <c r="D754" s="255"/>
      <c r="E754" s="256">
        <v>3</v>
      </c>
      <c r="F754" s="220"/>
      <c r="G754" s="220"/>
      <c r="H754" s="220"/>
      <c r="I754" s="220"/>
      <c r="J754" s="220"/>
      <c r="K754" s="220"/>
      <c r="L754" s="220"/>
      <c r="M754" s="220"/>
      <c r="N754" s="219"/>
      <c r="O754" s="219"/>
      <c r="P754" s="219"/>
      <c r="Q754" s="219"/>
      <c r="R754" s="220"/>
      <c r="S754" s="220"/>
      <c r="T754" s="220"/>
      <c r="U754" s="220"/>
      <c r="V754" s="220"/>
      <c r="W754" s="220"/>
      <c r="X754" s="220"/>
      <c r="Y754" s="220"/>
      <c r="Z754" s="210"/>
      <c r="AA754" s="210"/>
      <c r="AB754" s="210"/>
      <c r="AC754" s="210"/>
      <c r="AD754" s="210"/>
      <c r="AE754" s="210"/>
      <c r="AF754" s="210"/>
      <c r="AG754" s="210" t="s">
        <v>356</v>
      </c>
      <c r="AH754" s="210">
        <v>0</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ht="22.5" outlineLevel="1" x14ac:dyDescent="0.2">
      <c r="A755" s="232">
        <v>251</v>
      </c>
      <c r="B755" s="233" t="s">
        <v>3110</v>
      </c>
      <c r="C755" s="250" t="s">
        <v>3111</v>
      </c>
      <c r="D755" s="234" t="s">
        <v>320</v>
      </c>
      <c r="E755" s="235">
        <v>15</v>
      </c>
      <c r="F755" s="236"/>
      <c r="G755" s="237">
        <f>ROUND(E755*F755,2)</f>
        <v>0</v>
      </c>
      <c r="H755" s="236"/>
      <c r="I755" s="237">
        <f>ROUND(E755*H755,2)</f>
        <v>0</v>
      </c>
      <c r="J755" s="236"/>
      <c r="K755" s="237">
        <f>ROUND(E755*J755,2)</f>
        <v>0</v>
      </c>
      <c r="L755" s="237">
        <v>21</v>
      </c>
      <c r="M755" s="237">
        <f>G755*(1+L755/100)</f>
        <v>0</v>
      </c>
      <c r="N755" s="235">
        <v>1.6E-2</v>
      </c>
      <c r="O755" s="235">
        <f>ROUND(E755*N755,2)</f>
        <v>0.24</v>
      </c>
      <c r="P755" s="235">
        <v>0</v>
      </c>
      <c r="Q755" s="235">
        <f>ROUND(E755*P755,2)</f>
        <v>0</v>
      </c>
      <c r="R755" s="237"/>
      <c r="S755" s="237" t="s">
        <v>313</v>
      </c>
      <c r="T755" s="238" t="s">
        <v>303</v>
      </c>
      <c r="U755" s="220">
        <v>0</v>
      </c>
      <c r="V755" s="220">
        <f>ROUND(E755*U755,2)</f>
        <v>0</v>
      </c>
      <c r="W755" s="220"/>
      <c r="X755" s="220" t="s">
        <v>653</v>
      </c>
      <c r="Y755" s="220" t="s">
        <v>305</v>
      </c>
      <c r="Z755" s="210"/>
      <c r="AA755" s="210"/>
      <c r="AB755" s="210"/>
      <c r="AC755" s="210"/>
      <c r="AD755" s="210"/>
      <c r="AE755" s="210"/>
      <c r="AF755" s="210"/>
      <c r="AG755" s="210" t="s">
        <v>654</v>
      </c>
      <c r="AH755" s="210"/>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2" x14ac:dyDescent="0.2">
      <c r="A756" s="217"/>
      <c r="B756" s="218"/>
      <c r="C756" s="251" t="s">
        <v>2727</v>
      </c>
      <c r="D756" s="247"/>
      <c r="E756" s="247"/>
      <c r="F756" s="247"/>
      <c r="G756" s="247"/>
      <c r="H756" s="220"/>
      <c r="I756" s="220"/>
      <c r="J756" s="220"/>
      <c r="K756" s="220"/>
      <c r="L756" s="220"/>
      <c r="M756" s="220"/>
      <c r="N756" s="219"/>
      <c r="O756" s="219"/>
      <c r="P756" s="219"/>
      <c r="Q756" s="219"/>
      <c r="R756" s="220"/>
      <c r="S756" s="220"/>
      <c r="T756" s="220"/>
      <c r="U756" s="220"/>
      <c r="V756" s="220"/>
      <c r="W756" s="220"/>
      <c r="X756" s="220"/>
      <c r="Y756" s="220"/>
      <c r="Z756" s="210"/>
      <c r="AA756" s="210"/>
      <c r="AB756" s="210"/>
      <c r="AC756" s="210"/>
      <c r="AD756" s="210"/>
      <c r="AE756" s="210"/>
      <c r="AF756" s="210"/>
      <c r="AG756" s="210" t="s">
        <v>317</v>
      </c>
      <c r="AH756" s="210"/>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
      <c r="A757" s="217"/>
      <c r="B757" s="218"/>
      <c r="C757" s="270" t="s">
        <v>1126</v>
      </c>
      <c r="D757" s="264"/>
      <c r="E757" s="264"/>
      <c r="F757" s="264"/>
      <c r="G757" s="264"/>
      <c r="H757" s="220"/>
      <c r="I757" s="220"/>
      <c r="J757" s="220"/>
      <c r="K757" s="220"/>
      <c r="L757" s="220"/>
      <c r="M757" s="220"/>
      <c r="N757" s="219"/>
      <c r="O757" s="219"/>
      <c r="P757" s="219"/>
      <c r="Q757" s="219"/>
      <c r="R757" s="220"/>
      <c r="S757" s="220"/>
      <c r="T757" s="220"/>
      <c r="U757" s="220"/>
      <c r="V757" s="220"/>
      <c r="W757" s="220"/>
      <c r="X757" s="220"/>
      <c r="Y757" s="220"/>
      <c r="Z757" s="210"/>
      <c r="AA757" s="210"/>
      <c r="AB757" s="210"/>
      <c r="AC757" s="210"/>
      <c r="AD757" s="210"/>
      <c r="AE757" s="210"/>
      <c r="AF757" s="210"/>
      <c r="AG757" s="210" t="s">
        <v>317</v>
      </c>
      <c r="AH757" s="210"/>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2" x14ac:dyDescent="0.2">
      <c r="A758" s="217"/>
      <c r="B758" s="218"/>
      <c r="C758" s="265" t="s">
        <v>2966</v>
      </c>
      <c r="D758" s="255"/>
      <c r="E758" s="256">
        <v>15</v>
      </c>
      <c r="F758" s="220"/>
      <c r="G758" s="220"/>
      <c r="H758" s="220"/>
      <c r="I758" s="220"/>
      <c r="J758" s="220"/>
      <c r="K758" s="220"/>
      <c r="L758" s="220"/>
      <c r="M758" s="220"/>
      <c r="N758" s="219"/>
      <c r="O758" s="219"/>
      <c r="P758" s="219"/>
      <c r="Q758" s="219"/>
      <c r="R758" s="220"/>
      <c r="S758" s="220"/>
      <c r="T758" s="220"/>
      <c r="U758" s="220"/>
      <c r="V758" s="220"/>
      <c r="W758" s="220"/>
      <c r="X758" s="220"/>
      <c r="Y758" s="220"/>
      <c r="Z758" s="210"/>
      <c r="AA758" s="210"/>
      <c r="AB758" s="210"/>
      <c r="AC758" s="210"/>
      <c r="AD758" s="210"/>
      <c r="AE758" s="210"/>
      <c r="AF758" s="210"/>
      <c r="AG758" s="210" t="s">
        <v>356</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1" x14ac:dyDescent="0.2">
      <c r="A759" s="232">
        <v>252</v>
      </c>
      <c r="B759" s="233" t="s">
        <v>3112</v>
      </c>
      <c r="C759" s="250" t="s">
        <v>3113</v>
      </c>
      <c r="D759" s="234" t="s">
        <v>701</v>
      </c>
      <c r="E759" s="235">
        <v>1.23926</v>
      </c>
      <c r="F759" s="236"/>
      <c r="G759" s="237">
        <f>ROUND(E759*F759,2)</f>
        <v>0</v>
      </c>
      <c r="H759" s="236"/>
      <c r="I759" s="237">
        <f>ROUND(E759*H759,2)</f>
        <v>0</v>
      </c>
      <c r="J759" s="236"/>
      <c r="K759" s="237">
        <f>ROUND(E759*J759,2)</f>
        <v>0</v>
      </c>
      <c r="L759" s="237">
        <v>21</v>
      </c>
      <c r="M759" s="237">
        <f>G759*(1+L759/100)</f>
        <v>0</v>
      </c>
      <c r="N759" s="235">
        <v>0</v>
      </c>
      <c r="O759" s="235">
        <f>ROUND(E759*N759,2)</f>
        <v>0</v>
      </c>
      <c r="P759" s="235">
        <v>0</v>
      </c>
      <c r="Q759" s="235">
        <f>ROUND(E759*P759,2)</f>
        <v>0</v>
      </c>
      <c r="R759" s="237" t="s">
        <v>2232</v>
      </c>
      <c r="S759" s="237" t="s">
        <v>302</v>
      </c>
      <c r="T759" s="238" t="s">
        <v>354</v>
      </c>
      <c r="U759" s="220">
        <v>1.573</v>
      </c>
      <c r="V759" s="220">
        <f>ROUND(E759*U759,2)</f>
        <v>1.95</v>
      </c>
      <c r="W759" s="220"/>
      <c r="X759" s="220" t="s">
        <v>314</v>
      </c>
      <c r="Y759" s="220" t="s">
        <v>305</v>
      </c>
      <c r="Z759" s="210"/>
      <c r="AA759" s="210"/>
      <c r="AB759" s="210"/>
      <c r="AC759" s="210"/>
      <c r="AD759" s="210"/>
      <c r="AE759" s="210"/>
      <c r="AF759" s="210"/>
      <c r="AG759" s="210" t="s">
        <v>642</v>
      </c>
      <c r="AH759" s="210"/>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2" x14ac:dyDescent="0.2">
      <c r="A760" s="217"/>
      <c r="B760" s="218"/>
      <c r="C760" s="266" t="s">
        <v>1514</v>
      </c>
      <c r="D760" s="263"/>
      <c r="E760" s="263"/>
      <c r="F760" s="263"/>
      <c r="G760" s="263"/>
      <c r="H760" s="220"/>
      <c r="I760" s="220"/>
      <c r="J760" s="220"/>
      <c r="K760" s="220"/>
      <c r="L760" s="220"/>
      <c r="M760" s="220"/>
      <c r="N760" s="219"/>
      <c r="O760" s="219"/>
      <c r="P760" s="219"/>
      <c r="Q760" s="219"/>
      <c r="R760" s="220"/>
      <c r="S760" s="220"/>
      <c r="T760" s="220"/>
      <c r="U760" s="220"/>
      <c r="V760" s="220"/>
      <c r="W760" s="220"/>
      <c r="X760" s="220"/>
      <c r="Y760" s="220"/>
      <c r="Z760" s="210"/>
      <c r="AA760" s="210"/>
      <c r="AB760" s="210"/>
      <c r="AC760" s="210"/>
      <c r="AD760" s="210"/>
      <c r="AE760" s="210"/>
      <c r="AF760" s="210"/>
      <c r="AG760" s="210" t="s">
        <v>374</v>
      </c>
      <c r="AH760" s="210"/>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x14ac:dyDescent="0.2">
      <c r="A761" s="3"/>
      <c r="B761" s="4"/>
      <c r="C761" s="252"/>
      <c r="D761" s="6"/>
      <c r="E761" s="3"/>
      <c r="F761" s="3"/>
      <c r="G761" s="3"/>
      <c r="H761" s="3"/>
      <c r="I761" s="3"/>
      <c r="J761" s="3"/>
      <c r="K761" s="3"/>
      <c r="L761" s="3"/>
      <c r="M761" s="3"/>
      <c r="N761" s="3"/>
      <c r="O761" s="3"/>
      <c r="P761" s="3"/>
      <c r="Q761" s="3"/>
      <c r="R761" s="3"/>
      <c r="S761" s="3"/>
      <c r="T761" s="3"/>
      <c r="U761" s="3"/>
      <c r="V761" s="3"/>
      <c r="W761" s="3"/>
      <c r="X761" s="3"/>
      <c r="Y761" s="3"/>
      <c r="AE761">
        <v>12</v>
      </c>
      <c r="AF761">
        <v>21</v>
      </c>
      <c r="AG761" t="s">
        <v>283</v>
      </c>
    </row>
    <row r="762" spans="1:60" x14ac:dyDescent="0.2">
      <c r="A762" s="213"/>
      <c r="B762" s="214" t="s">
        <v>29</v>
      </c>
      <c r="C762" s="253"/>
      <c r="D762" s="215"/>
      <c r="E762" s="216"/>
      <c r="F762" s="216"/>
      <c r="G762" s="231">
        <f>G8+G143+G150+G297+G343+G346+G445+G588</f>
        <v>0</v>
      </c>
      <c r="H762" s="3"/>
      <c r="I762" s="3"/>
      <c r="J762" s="3"/>
      <c r="K762" s="3"/>
      <c r="L762" s="3"/>
      <c r="M762" s="3"/>
      <c r="N762" s="3"/>
      <c r="O762" s="3"/>
      <c r="P762" s="3"/>
      <c r="Q762" s="3"/>
      <c r="R762" s="3"/>
      <c r="S762" s="3"/>
      <c r="T762" s="3"/>
      <c r="U762" s="3"/>
      <c r="V762" s="3"/>
      <c r="W762" s="3"/>
      <c r="X762" s="3"/>
      <c r="Y762" s="3"/>
      <c r="AE762">
        <f>SUMIF(L7:L760,AE761,G7:G760)</f>
        <v>0</v>
      </c>
      <c r="AF762">
        <f>SUMIF(L7:L760,AF761,G7:G760)</f>
        <v>0</v>
      </c>
      <c r="AG762" t="s">
        <v>349</v>
      </c>
    </row>
    <row r="763" spans="1:60" x14ac:dyDescent="0.2">
      <c r="C763" s="254"/>
      <c r="D763" s="10"/>
      <c r="AG763" t="s">
        <v>350</v>
      </c>
    </row>
    <row r="764" spans="1:60" x14ac:dyDescent="0.2">
      <c r="D764" s="10"/>
    </row>
    <row r="765" spans="1:60" x14ac:dyDescent="0.2">
      <c r="D765" s="10"/>
    </row>
    <row r="766" spans="1:60" x14ac:dyDescent="0.2">
      <c r="D766" s="10"/>
    </row>
    <row r="767" spans="1:60" x14ac:dyDescent="0.2">
      <c r="D767" s="10"/>
    </row>
    <row r="768" spans="1:60"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FaJKKS88tRPzuJH+P3iwWsTG8OMcO+aoUrkPFbmVrcZl3zQPwYkotIStGUyVqIFcPCunThpmiopn+2su/O8Pw==" saltValue="wtHRGUpjINXrlnd7ez4MvQ==" spinCount="100000" sheet="1" formatRows="0"/>
  <mergeCells count="141">
    <mergeCell ref="C756:G756"/>
    <mergeCell ref="C757:G757"/>
    <mergeCell ref="C760:G760"/>
    <mergeCell ref="C739:G739"/>
    <mergeCell ref="C740:G740"/>
    <mergeCell ref="C741:G741"/>
    <mergeCell ref="C744:G744"/>
    <mergeCell ref="C752:G752"/>
    <mergeCell ref="C753:G753"/>
    <mergeCell ref="C721:G721"/>
    <mergeCell ref="C726:G726"/>
    <mergeCell ref="C735:G735"/>
    <mergeCell ref="C736:G736"/>
    <mergeCell ref="C737:G737"/>
    <mergeCell ref="C738:G738"/>
    <mergeCell ref="C710:G710"/>
    <mergeCell ref="C713:G713"/>
    <mergeCell ref="C714:G714"/>
    <mergeCell ref="C717:G717"/>
    <mergeCell ref="C718:G718"/>
    <mergeCell ref="C720:G720"/>
    <mergeCell ref="C682:G682"/>
    <mergeCell ref="C694:G694"/>
    <mergeCell ref="C695:G695"/>
    <mergeCell ref="C705:G705"/>
    <mergeCell ref="C706:G706"/>
    <mergeCell ref="C709:G709"/>
    <mergeCell ref="C661:G661"/>
    <mergeCell ref="C664:G664"/>
    <mergeCell ref="C665:G665"/>
    <mergeCell ref="C669:G669"/>
    <mergeCell ref="C678:G678"/>
    <mergeCell ref="C679:G679"/>
    <mergeCell ref="C642:G642"/>
    <mergeCell ref="C645:G645"/>
    <mergeCell ref="C646:G646"/>
    <mergeCell ref="C649:G649"/>
    <mergeCell ref="C650:G650"/>
    <mergeCell ref="C660:G660"/>
    <mergeCell ref="C611:G611"/>
    <mergeCell ref="C614:G614"/>
    <mergeCell ref="C619:G619"/>
    <mergeCell ref="C622:G622"/>
    <mergeCell ref="C627:G627"/>
    <mergeCell ref="C641:G641"/>
    <mergeCell ref="C594:G594"/>
    <mergeCell ref="C595:G595"/>
    <mergeCell ref="C598:G598"/>
    <mergeCell ref="C599:G599"/>
    <mergeCell ref="C605:G605"/>
    <mergeCell ref="C606:G606"/>
    <mergeCell ref="C492:G492"/>
    <mergeCell ref="C495:G495"/>
    <mergeCell ref="C572:G572"/>
    <mergeCell ref="C587:G587"/>
    <mergeCell ref="C590:G590"/>
    <mergeCell ref="C591:G591"/>
    <mergeCell ref="C474:G474"/>
    <mergeCell ref="C477:G477"/>
    <mergeCell ref="C480:G480"/>
    <mergeCell ref="C483:G483"/>
    <mergeCell ref="C486:G486"/>
    <mergeCell ref="C489:G489"/>
    <mergeCell ref="C456:G456"/>
    <mergeCell ref="C459:G459"/>
    <mergeCell ref="C462:G462"/>
    <mergeCell ref="C465:G465"/>
    <mergeCell ref="C468:G468"/>
    <mergeCell ref="C471:G471"/>
    <mergeCell ref="C440:G440"/>
    <mergeCell ref="C441:G441"/>
    <mergeCell ref="C444:G444"/>
    <mergeCell ref="C447:G447"/>
    <mergeCell ref="C450:G450"/>
    <mergeCell ref="C453:G453"/>
    <mergeCell ref="C428:G428"/>
    <mergeCell ref="C429:G429"/>
    <mergeCell ref="C432:G432"/>
    <mergeCell ref="C433:G433"/>
    <mergeCell ref="C436:G436"/>
    <mergeCell ref="C437:G437"/>
    <mergeCell ref="C390:G390"/>
    <mergeCell ref="C391:G391"/>
    <mergeCell ref="C394:G394"/>
    <mergeCell ref="C395:G395"/>
    <mergeCell ref="C396:G396"/>
    <mergeCell ref="C403:G403"/>
    <mergeCell ref="C370:G370"/>
    <mergeCell ref="C376:G376"/>
    <mergeCell ref="C381:G381"/>
    <mergeCell ref="C382:G382"/>
    <mergeCell ref="C386:G386"/>
    <mergeCell ref="C387:G387"/>
    <mergeCell ref="C354:G354"/>
    <mergeCell ref="C357:G357"/>
    <mergeCell ref="C358:G358"/>
    <mergeCell ref="C361:G361"/>
    <mergeCell ref="C364:G364"/>
    <mergeCell ref="C367:G367"/>
    <mergeCell ref="C310:G310"/>
    <mergeCell ref="C316:G316"/>
    <mergeCell ref="C340:G340"/>
    <mergeCell ref="C345:G345"/>
    <mergeCell ref="C348:G348"/>
    <mergeCell ref="C351:G351"/>
    <mergeCell ref="C219:G219"/>
    <mergeCell ref="C220:G220"/>
    <mergeCell ref="C299:G299"/>
    <mergeCell ref="C302:G302"/>
    <mergeCell ref="C305:G305"/>
    <mergeCell ref="C308:G308"/>
    <mergeCell ref="C168:G168"/>
    <mergeCell ref="C171:G171"/>
    <mergeCell ref="C174:G174"/>
    <mergeCell ref="C177:G177"/>
    <mergeCell ref="C180:G180"/>
    <mergeCell ref="C182:G182"/>
    <mergeCell ref="C148:G148"/>
    <mergeCell ref="C152:G152"/>
    <mergeCell ref="C156:G156"/>
    <mergeCell ref="C159:G159"/>
    <mergeCell ref="C162:G162"/>
    <mergeCell ref="C165:G165"/>
    <mergeCell ref="C81:G81"/>
    <mergeCell ref="C84:G84"/>
    <mergeCell ref="C87:G87"/>
    <mergeCell ref="C89:G89"/>
    <mergeCell ref="C94:G94"/>
    <mergeCell ref="C145:G145"/>
    <mergeCell ref="C49:G49"/>
    <mergeCell ref="C51:G51"/>
    <mergeCell ref="C54:G54"/>
    <mergeCell ref="C56:G56"/>
    <mergeCell ref="C77:G77"/>
    <mergeCell ref="C79:G7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54FB3-FCED-4ECA-8C97-E331F6C1AE4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73</v>
      </c>
      <c r="C4" s="202" t="s">
        <v>74</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212</v>
      </c>
      <c r="C8" s="248" t="s">
        <v>213</v>
      </c>
      <c r="D8" s="227"/>
      <c r="E8" s="228"/>
      <c r="F8" s="229"/>
      <c r="G8" s="229">
        <f>SUMIF(AG9:AG13,"&lt;&gt;NOR",G9:G13)</f>
        <v>0</v>
      </c>
      <c r="H8" s="229"/>
      <c r="I8" s="229">
        <f>SUM(I9:I13)</f>
        <v>0</v>
      </c>
      <c r="J8" s="229"/>
      <c r="K8" s="229">
        <f>SUM(K9:K13)</f>
        <v>0</v>
      </c>
      <c r="L8" s="229"/>
      <c r="M8" s="229">
        <f>SUM(M9:M13)</f>
        <v>0</v>
      </c>
      <c r="N8" s="228"/>
      <c r="O8" s="228">
        <f>SUM(O9:O13)</f>
        <v>0</v>
      </c>
      <c r="P8" s="228"/>
      <c r="Q8" s="228">
        <f>SUM(Q9:Q13)</f>
        <v>0</v>
      </c>
      <c r="R8" s="229"/>
      <c r="S8" s="229"/>
      <c r="T8" s="230"/>
      <c r="U8" s="224"/>
      <c r="V8" s="224">
        <f>SUM(V9:V13)</f>
        <v>16.510000000000002</v>
      </c>
      <c r="W8" s="224"/>
      <c r="X8" s="224"/>
      <c r="Y8" s="224"/>
      <c r="AG8" t="s">
        <v>298</v>
      </c>
    </row>
    <row r="9" spans="1:60" outlineLevel="1" x14ac:dyDescent="0.2">
      <c r="A9" s="239">
        <v>1</v>
      </c>
      <c r="B9" s="240" t="s">
        <v>3114</v>
      </c>
      <c r="C9" s="249" t="s">
        <v>3115</v>
      </c>
      <c r="D9" s="241" t="s">
        <v>533</v>
      </c>
      <c r="E9" s="242">
        <v>2</v>
      </c>
      <c r="F9" s="243"/>
      <c r="G9" s="244">
        <f>ROUND(E9*F9,2)</f>
        <v>0</v>
      </c>
      <c r="H9" s="243"/>
      <c r="I9" s="244">
        <f>ROUND(E9*H9,2)</f>
        <v>0</v>
      </c>
      <c r="J9" s="243"/>
      <c r="K9" s="244">
        <f>ROUND(E9*J9,2)</f>
        <v>0</v>
      </c>
      <c r="L9" s="244">
        <v>21</v>
      </c>
      <c r="M9" s="244">
        <f>G9*(1+L9/100)</f>
        <v>0</v>
      </c>
      <c r="N9" s="242">
        <v>7.3999999999999999E-4</v>
      </c>
      <c r="O9" s="242">
        <f>ROUND(E9*N9,2)</f>
        <v>0</v>
      </c>
      <c r="P9" s="242">
        <v>0</v>
      </c>
      <c r="Q9" s="242">
        <f>ROUND(E9*P9,2)</f>
        <v>0</v>
      </c>
      <c r="R9" s="244" t="s">
        <v>3116</v>
      </c>
      <c r="S9" s="244" t="s">
        <v>302</v>
      </c>
      <c r="T9" s="245" t="s">
        <v>354</v>
      </c>
      <c r="U9" s="220">
        <v>8.2569999999999997</v>
      </c>
      <c r="V9" s="220">
        <f>ROUND(E9*U9,2)</f>
        <v>16.510000000000002</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1" x14ac:dyDescent="0.2">
      <c r="A10" s="232">
        <v>2</v>
      </c>
      <c r="B10" s="233" t="s">
        <v>3117</v>
      </c>
      <c r="C10" s="250" t="s">
        <v>3118</v>
      </c>
      <c r="D10" s="234" t="s">
        <v>3119</v>
      </c>
      <c r="E10" s="235">
        <v>2</v>
      </c>
      <c r="F10" s="236"/>
      <c r="G10" s="237">
        <f>ROUND(E10*F10,2)</f>
        <v>0</v>
      </c>
      <c r="H10" s="236"/>
      <c r="I10" s="237">
        <f>ROUND(E10*H10,2)</f>
        <v>0</v>
      </c>
      <c r="J10" s="236"/>
      <c r="K10" s="237">
        <f>ROUND(E10*J10,2)</f>
        <v>0</v>
      </c>
      <c r="L10" s="237">
        <v>21</v>
      </c>
      <c r="M10" s="237">
        <f>G10*(1+L10/100)</f>
        <v>0</v>
      </c>
      <c r="N10" s="235">
        <v>0</v>
      </c>
      <c r="O10" s="235">
        <f>ROUND(E10*N10,2)</f>
        <v>0</v>
      </c>
      <c r="P10" s="235">
        <v>0</v>
      </c>
      <c r="Q10" s="235">
        <f>ROUND(E10*P10,2)</f>
        <v>0</v>
      </c>
      <c r="R10" s="237"/>
      <c r="S10" s="237" t="s">
        <v>313</v>
      </c>
      <c r="T10" s="238" t="s">
        <v>303</v>
      </c>
      <c r="U10" s="220">
        <v>0</v>
      </c>
      <c r="V10" s="220">
        <f>ROUND(E10*U10,2)</f>
        <v>0</v>
      </c>
      <c r="W10" s="220"/>
      <c r="X10" s="220" t="s">
        <v>314</v>
      </c>
      <c r="Y10" s="220" t="s">
        <v>305</v>
      </c>
      <c r="Z10" s="210"/>
      <c r="AA10" s="210"/>
      <c r="AB10" s="210"/>
      <c r="AC10" s="210"/>
      <c r="AD10" s="210"/>
      <c r="AE10" s="210"/>
      <c r="AF10" s="210"/>
      <c r="AG10" s="210" t="s">
        <v>315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101.25" outlineLevel="2" x14ac:dyDescent="0.2">
      <c r="A11" s="217"/>
      <c r="B11" s="218"/>
      <c r="C11" s="251" t="s">
        <v>3120</v>
      </c>
      <c r="D11" s="247"/>
      <c r="E11" s="247"/>
      <c r="F11" s="247"/>
      <c r="G11" s="247"/>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317</v>
      </c>
      <c r="AH11" s="210"/>
      <c r="AI11" s="210"/>
      <c r="AJ11" s="210"/>
      <c r="AK11" s="210"/>
      <c r="AL11" s="210"/>
      <c r="AM11" s="210"/>
      <c r="AN11" s="210"/>
      <c r="AO11" s="210"/>
      <c r="AP11" s="210"/>
      <c r="AQ11" s="210"/>
      <c r="AR11" s="210"/>
      <c r="AS11" s="210"/>
      <c r="AT11" s="210"/>
      <c r="AU11" s="210"/>
      <c r="AV11" s="210"/>
      <c r="AW11" s="210"/>
      <c r="AX11" s="210"/>
      <c r="AY11" s="210"/>
      <c r="AZ11" s="210"/>
      <c r="BA11" s="246" t="str">
        <f>C11</f>
        <v>dvojitým rotačním kompresorem s invertorovou technologií, tepelné čerpadlo vybaveno pojistným ventilem o otevíracím přetlaku 0,3 MPa, tlakovou expanzní nádobou o objemu 8 l, přetlak vzdušiny nastaven na 150 kPa, dále tepelné čerpadlo vybaveno oběhovým vysoceúčinným čerpadlem, vestavěnou regulací s ovládacím panelem vestavěným ve vnitřní jednotce, oběhové čerpadlo nastaveno variabilní křivku tlaku dpv = 2 m, vnitřní jednotka vybavena elektroohřevem o výkonu 9 kW, maximální výstupní teplota topné vody 60°C, maximální venkovní provozní teplota -25°C, venkovní jednotka o rozměrech 1429x1080x532 mm a hmotnosti 138 kg osazena na konzole na ocelové kce jenž budou dodávkou stavby, spodní hrana 0,5 m nad terénem, vnitřní jednotka 842x448x477 mm o hmotnosti 75 kg zavěšena na stěně, max. příkon venkovní jednotky 7,4 kW 3x400 V, maximální příkon vnitřní jednotky 9 kW 3x400 V, plnění chladiva provedeno dle předpisů výrobce, hladina akustického výkonu venkovní jednotky 67 dB(A), propojovací potrubí mezi venkovní a vnitřní jednotkou Cu 5/8" a 3/8", tepelné čerpadlo dodáno vč. kaskádního regulátoru pro řízení z nadřazeného systému MaR</v>
      </c>
      <c r="BB11" s="210"/>
      <c r="BC11" s="210"/>
      <c r="BD11" s="210"/>
      <c r="BE11" s="210"/>
      <c r="BF11" s="210"/>
      <c r="BG11" s="210"/>
      <c r="BH11" s="210"/>
    </row>
    <row r="12" spans="1:60" outlineLevel="1" x14ac:dyDescent="0.2">
      <c r="A12" s="239">
        <v>3</v>
      </c>
      <c r="B12" s="240" t="s">
        <v>3121</v>
      </c>
      <c r="C12" s="249" t="s">
        <v>3122</v>
      </c>
      <c r="D12" s="241" t="s">
        <v>450</v>
      </c>
      <c r="E12" s="242">
        <v>28</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313</v>
      </c>
      <c r="T12" s="245" t="s">
        <v>303</v>
      </c>
      <c r="U12" s="220">
        <v>0</v>
      </c>
      <c r="V12" s="220">
        <f>ROUND(E12*U12,2)</f>
        <v>0</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3123</v>
      </c>
      <c r="C13" s="249" t="s">
        <v>3124</v>
      </c>
      <c r="D13" s="241" t="s">
        <v>533</v>
      </c>
      <c r="E13" s="242">
        <v>2</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313</v>
      </c>
      <c r="T13" s="245"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5" t="s">
        <v>297</v>
      </c>
      <c r="B14" s="226" t="s">
        <v>214</v>
      </c>
      <c r="C14" s="248" t="s">
        <v>215</v>
      </c>
      <c r="D14" s="227"/>
      <c r="E14" s="228"/>
      <c r="F14" s="229"/>
      <c r="G14" s="229">
        <f>SUMIF(AG15:AG33,"&lt;&gt;NOR",G15:G33)</f>
        <v>0</v>
      </c>
      <c r="H14" s="229"/>
      <c r="I14" s="229">
        <f>SUM(I15:I33)</f>
        <v>0</v>
      </c>
      <c r="J14" s="229"/>
      <c r="K14" s="229">
        <f>SUM(K15:K33)</f>
        <v>0</v>
      </c>
      <c r="L14" s="229"/>
      <c r="M14" s="229">
        <f>SUM(M15:M33)</f>
        <v>0</v>
      </c>
      <c r="N14" s="228"/>
      <c r="O14" s="228">
        <f>SUM(O15:O33)</f>
        <v>0.26</v>
      </c>
      <c r="P14" s="228"/>
      <c r="Q14" s="228">
        <f>SUM(Q15:Q33)</f>
        <v>0</v>
      </c>
      <c r="R14" s="229"/>
      <c r="S14" s="229"/>
      <c r="T14" s="230"/>
      <c r="U14" s="224"/>
      <c r="V14" s="224">
        <f>SUM(V15:V33)</f>
        <v>24.519999999999996</v>
      </c>
      <c r="W14" s="224"/>
      <c r="X14" s="224"/>
      <c r="Y14" s="224"/>
      <c r="AG14" t="s">
        <v>298</v>
      </c>
    </row>
    <row r="15" spans="1:60" ht="22.5" outlineLevel="1" x14ac:dyDescent="0.2">
      <c r="A15" s="239">
        <v>5</v>
      </c>
      <c r="B15" s="240" t="s">
        <v>3125</v>
      </c>
      <c r="C15" s="249" t="s">
        <v>3126</v>
      </c>
      <c r="D15" s="241" t="s">
        <v>320</v>
      </c>
      <c r="E15" s="242">
        <v>2</v>
      </c>
      <c r="F15" s="243"/>
      <c r="G15" s="244">
        <f>ROUND(E15*F15,2)</f>
        <v>0</v>
      </c>
      <c r="H15" s="243"/>
      <c r="I15" s="244">
        <f>ROUND(E15*H15,2)</f>
        <v>0</v>
      </c>
      <c r="J15" s="243"/>
      <c r="K15" s="244">
        <f>ROUND(E15*J15,2)</f>
        <v>0</v>
      </c>
      <c r="L15" s="244">
        <v>21</v>
      </c>
      <c r="M15" s="244">
        <f>G15*(1+L15/100)</f>
        <v>0</v>
      </c>
      <c r="N15" s="242">
        <v>8.2769999999999996E-2</v>
      </c>
      <c r="O15" s="242">
        <f>ROUND(E15*N15,2)</f>
        <v>0.17</v>
      </c>
      <c r="P15" s="242">
        <v>0</v>
      </c>
      <c r="Q15" s="242">
        <f>ROUND(E15*P15,2)</f>
        <v>0</v>
      </c>
      <c r="R15" s="244" t="s">
        <v>3116</v>
      </c>
      <c r="S15" s="244" t="s">
        <v>302</v>
      </c>
      <c r="T15" s="245" t="s">
        <v>354</v>
      </c>
      <c r="U15" s="220">
        <v>3.8180000000000001</v>
      </c>
      <c r="V15" s="220">
        <f>ROUND(E15*U15,2)</f>
        <v>7.64</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9">
        <v>6</v>
      </c>
      <c r="B16" s="240" t="s">
        <v>3127</v>
      </c>
      <c r="C16" s="249" t="s">
        <v>3128</v>
      </c>
      <c r="D16" s="241" t="s">
        <v>320</v>
      </c>
      <c r="E16" s="242">
        <v>2</v>
      </c>
      <c r="F16" s="243"/>
      <c r="G16" s="244">
        <f>ROUND(E16*F16,2)</f>
        <v>0</v>
      </c>
      <c r="H16" s="243"/>
      <c r="I16" s="244">
        <f>ROUND(E16*H16,2)</f>
        <v>0</v>
      </c>
      <c r="J16" s="243"/>
      <c r="K16" s="244">
        <f>ROUND(E16*J16,2)</f>
        <v>0</v>
      </c>
      <c r="L16" s="244">
        <v>21</v>
      </c>
      <c r="M16" s="244">
        <f>G16*(1+L16/100)</f>
        <v>0</v>
      </c>
      <c r="N16" s="242">
        <v>9.7599999999999996E-3</v>
      </c>
      <c r="O16" s="242">
        <f>ROUND(E16*N16,2)</f>
        <v>0.02</v>
      </c>
      <c r="P16" s="242">
        <v>0</v>
      </c>
      <c r="Q16" s="242">
        <f>ROUND(E16*P16,2)</f>
        <v>0</v>
      </c>
      <c r="R16" s="244" t="s">
        <v>3116</v>
      </c>
      <c r="S16" s="244" t="s">
        <v>302</v>
      </c>
      <c r="T16" s="245" t="s">
        <v>354</v>
      </c>
      <c r="U16" s="220">
        <v>0.109</v>
      </c>
      <c r="V16" s="220">
        <f>ROUND(E16*U16,2)</f>
        <v>0.22</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9">
        <v>7</v>
      </c>
      <c r="B17" s="240" t="s">
        <v>3129</v>
      </c>
      <c r="C17" s="249" t="s">
        <v>3130</v>
      </c>
      <c r="D17" s="241" t="s">
        <v>320</v>
      </c>
      <c r="E17" s="242">
        <v>10</v>
      </c>
      <c r="F17" s="243"/>
      <c r="G17" s="244">
        <f>ROUND(E17*F17,2)</f>
        <v>0</v>
      </c>
      <c r="H17" s="243"/>
      <c r="I17" s="244">
        <f>ROUND(E17*H17,2)</f>
        <v>0</v>
      </c>
      <c r="J17" s="243"/>
      <c r="K17" s="244">
        <f>ROUND(E17*J17,2)</f>
        <v>0</v>
      </c>
      <c r="L17" s="244">
        <v>21</v>
      </c>
      <c r="M17" s="244">
        <f>G17*(1+L17/100)</f>
        <v>0</v>
      </c>
      <c r="N17" s="242">
        <v>1.58E-3</v>
      </c>
      <c r="O17" s="242">
        <f>ROUND(E17*N17,2)</f>
        <v>0.02</v>
      </c>
      <c r="P17" s="242">
        <v>0</v>
      </c>
      <c r="Q17" s="242">
        <f>ROUND(E17*P17,2)</f>
        <v>0</v>
      </c>
      <c r="R17" s="244" t="s">
        <v>3116</v>
      </c>
      <c r="S17" s="244" t="s">
        <v>302</v>
      </c>
      <c r="T17" s="245" t="s">
        <v>354</v>
      </c>
      <c r="U17" s="220">
        <v>0.53</v>
      </c>
      <c r="V17" s="220">
        <f>ROUND(E17*U17,2)</f>
        <v>5.3</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8</v>
      </c>
      <c r="B18" s="240" t="s">
        <v>3131</v>
      </c>
      <c r="C18" s="249" t="s">
        <v>3132</v>
      </c>
      <c r="D18" s="241" t="s">
        <v>533</v>
      </c>
      <c r="E18" s="242">
        <v>6</v>
      </c>
      <c r="F18" s="243"/>
      <c r="G18" s="244">
        <f>ROUND(E18*F18,2)</f>
        <v>0</v>
      </c>
      <c r="H18" s="243"/>
      <c r="I18" s="244">
        <f>ROUND(E18*H18,2)</f>
        <v>0</v>
      </c>
      <c r="J18" s="243"/>
      <c r="K18" s="244">
        <f>ROUND(E18*J18,2)</f>
        <v>0</v>
      </c>
      <c r="L18" s="244">
        <v>21</v>
      </c>
      <c r="M18" s="244">
        <f>G18*(1+L18/100)</f>
        <v>0</v>
      </c>
      <c r="N18" s="242">
        <v>1.1299999999999999E-3</v>
      </c>
      <c r="O18" s="242">
        <f>ROUND(E18*N18,2)</f>
        <v>0.01</v>
      </c>
      <c r="P18" s="242">
        <v>0</v>
      </c>
      <c r="Q18" s="242">
        <f>ROUND(E18*P18,2)</f>
        <v>0</v>
      </c>
      <c r="R18" s="244" t="s">
        <v>3116</v>
      </c>
      <c r="S18" s="244" t="s">
        <v>302</v>
      </c>
      <c r="T18" s="245" t="s">
        <v>354</v>
      </c>
      <c r="U18" s="220">
        <v>0.114</v>
      </c>
      <c r="V18" s="220">
        <f>ROUND(E18*U18,2)</f>
        <v>0.68</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9</v>
      </c>
      <c r="B19" s="240" t="s">
        <v>3133</v>
      </c>
      <c r="C19" s="249" t="s">
        <v>3134</v>
      </c>
      <c r="D19" s="241" t="s">
        <v>533</v>
      </c>
      <c r="E19" s="242">
        <v>1</v>
      </c>
      <c r="F19" s="243"/>
      <c r="G19" s="244">
        <f>ROUND(E19*F19,2)</f>
        <v>0</v>
      </c>
      <c r="H19" s="243"/>
      <c r="I19" s="244">
        <f>ROUND(E19*H19,2)</f>
        <v>0</v>
      </c>
      <c r="J19" s="243"/>
      <c r="K19" s="244">
        <f>ROUND(E19*J19,2)</f>
        <v>0</v>
      </c>
      <c r="L19" s="244">
        <v>21</v>
      </c>
      <c r="M19" s="244">
        <f>G19*(1+L19/100)</f>
        <v>0</v>
      </c>
      <c r="N19" s="242">
        <v>9.3200000000000002E-3</v>
      </c>
      <c r="O19" s="242">
        <f>ROUND(E19*N19,2)</f>
        <v>0.01</v>
      </c>
      <c r="P19" s="242">
        <v>0</v>
      </c>
      <c r="Q19" s="242">
        <f>ROUND(E19*P19,2)</f>
        <v>0</v>
      </c>
      <c r="R19" s="244" t="s">
        <v>3116</v>
      </c>
      <c r="S19" s="244" t="s">
        <v>302</v>
      </c>
      <c r="T19" s="245" t="s">
        <v>354</v>
      </c>
      <c r="U19" s="220">
        <v>5.7240000000000002</v>
      </c>
      <c r="V19" s="220">
        <f>ROUND(E19*U19,2)</f>
        <v>5.72</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10</v>
      </c>
      <c r="B20" s="240" t="s">
        <v>3135</v>
      </c>
      <c r="C20" s="249" t="s">
        <v>3136</v>
      </c>
      <c r="D20" s="241" t="s">
        <v>533</v>
      </c>
      <c r="E20" s="242">
        <v>1</v>
      </c>
      <c r="F20" s="243"/>
      <c r="G20" s="244">
        <f>ROUND(E20*F20,2)</f>
        <v>0</v>
      </c>
      <c r="H20" s="243"/>
      <c r="I20" s="244">
        <f>ROUND(E20*H20,2)</f>
        <v>0</v>
      </c>
      <c r="J20" s="243"/>
      <c r="K20" s="244">
        <f>ROUND(E20*J20,2)</f>
        <v>0</v>
      </c>
      <c r="L20" s="244">
        <v>21</v>
      </c>
      <c r="M20" s="244">
        <f>G20*(1+L20/100)</f>
        <v>0</v>
      </c>
      <c r="N20" s="242">
        <v>1.3860000000000001E-2</v>
      </c>
      <c r="O20" s="242">
        <f>ROUND(E20*N20,2)</f>
        <v>0.01</v>
      </c>
      <c r="P20" s="242">
        <v>0</v>
      </c>
      <c r="Q20" s="242">
        <f>ROUND(E20*P20,2)</f>
        <v>0</v>
      </c>
      <c r="R20" s="244" t="s">
        <v>3116</v>
      </c>
      <c r="S20" s="244" t="s">
        <v>302</v>
      </c>
      <c r="T20" s="245" t="s">
        <v>354</v>
      </c>
      <c r="U20" s="220">
        <v>0.81</v>
      </c>
      <c r="V20" s="220">
        <f>ROUND(E20*U20,2)</f>
        <v>0.81</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11</v>
      </c>
      <c r="B21" s="240" t="s">
        <v>3137</v>
      </c>
      <c r="C21" s="249" t="s">
        <v>3138</v>
      </c>
      <c r="D21" s="241" t="s">
        <v>533</v>
      </c>
      <c r="E21" s="242">
        <v>1</v>
      </c>
      <c r="F21" s="243"/>
      <c r="G21" s="244">
        <f>ROUND(E21*F21,2)</f>
        <v>0</v>
      </c>
      <c r="H21" s="243"/>
      <c r="I21" s="244">
        <f>ROUND(E21*H21,2)</f>
        <v>0</v>
      </c>
      <c r="J21" s="243"/>
      <c r="K21" s="244">
        <f>ROUND(E21*J21,2)</f>
        <v>0</v>
      </c>
      <c r="L21" s="244">
        <v>21</v>
      </c>
      <c r="M21" s="244">
        <f>G21*(1+L21/100)</f>
        <v>0</v>
      </c>
      <c r="N21" s="242">
        <v>1.6500000000000001E-2</v>
      </c>
      <c r="O21" s="242">
        <f>ROUND(E21*N21,2)</f>
        <v>0.02</v>
      </c>
      <c r="P21" s="242">
        <v>0</v>
      </c>
      <c r="Q21" s="242">
        <f>ROUND(E21*P21,2)</f>
        <v>0</v>
      </c>
      <c r="R21" s="244" t="s">
        <v>3116</v>
      </c>
      <c r="S21" s="244" t="s">
        <v>302</v>
      </c>
      <c r="T21" s="245" t="s">
        <v>354</v>
      </c>
      <c r="U21" s="220">
        <v>1.788</v>
      </c>
      <c r="V21" s="220">
        <f>ROUND(E21*U21,2)</f>
        <v>1.79</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12</v>
      </c>
      <c r="B22" s="240" t="s">
        <v>3139</v>
      </c>
      <c r="C22" s="249" t="s">
        <v>3140</v>
      </c>
      <c r="D22" s="241" t="s">
        <v>533</v>
      </c>
      <c r="E22" s="242">
        <v>1</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t="s">
        <v>3116</v>
      </c>
      <c r="S22" s="244" t="s">
        <v>302</v>
      </c>
      <c r="T22" s="245" t="s">
        <v>354</v>
      </c>
      <c r="U22" s="220">
        <v>0.28100000000000003</v>
      </c>
      <c r="V22" s="220">
        <f>ROUND(E22*U22,2)</f>
        <v>0.28000000000000003</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13</v>
      </c>
      <c r="B23" s="240" t="s">
        <v>3141</v>
      </c>
      <c r="C23" s="249" t="s">
        <v>3142</v>
      </c>
      <c r="D23" s="241" t="s">
        <v>533</v>
      </c>
      <c r="E23" s="242">
        <v>2</v>
      </c>
      <c r="F23" s="243"/>
      <c r="G23" s="244">
        <f>ROUND(E23*F23,2)</f>
        <v>0</v>
      </c>
      <c r="H23" s="243"/>
      <c r="I23" s="244">
        <f>ROUND(E23*H23,2)</f>
        <v>0</v>
      </c>
      <c r="J23" s="243"/>
      <c r="K23" s="244">
        <f>ROUND(E23*J23,2)</f>
        <v>0</v>
      </c>
      <c r="L23" s="244">
        <v>21</v>
      </c>
      <c r="M23" s="244">
        <f>G23*(1+L23/100)</f>
        <v>0</v>
      </c>
      <c r="N23" s="242">
        <v>5.9000000000000003E-4</v>
      </c>
      <c r="O23" s="242">
        <f>ROUND(E23*N23,2)</f>
        <v>0</v>
      </c>
      <c r="P23" s="242">
        <v>0</v>
      </c>
      <c r="Q23" s="242">
        <f>ROUND(E23*P23,2)</f>
        <v>0</v>
      </c>
      <c r="R23" s="244" t="s">
        <v>3116</v>
      </c>
      <c r="S23" s="244" t="s">
        <v>302</v>
      </c>
      <c r="T23" s="245" t="s">
        <v>354</v>
      </c>
      <c r="U23" s="220">
        <v>0.53</v>
      </c>
      <c r="V23" s="220">
        <f>ROUND(E23*U23,2)</f>
        <v>1.06</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33.75" outlineLevel="1" x14ac:dyDescent="0.2">
      <c r="A24" s="239">
        <v>14</v>
      </c>
      <c r="B24" s="240" t="s">
        <v>3143</v>
      </c>
      <c r="C24" s="249" t="s">
        <v>3144</v>
      </c>
      <c r="D24" s="241" t="s">
        <v>3119</v>
      </c>
      <c r="E24" s="242">
        <v>1</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c r="S24" s="244" t="s">
        <v>313</v>
      </c>
      <c r="T24" s="245" t="s">
        <v>303</v>
      </c>
      <c r="U24" s="220">
        <v>0</v>
      </c>
      <c r="V24" s="220">
        <f>ROUND(E24*U24,2)</f>
        <v>0</v>
      </c>
      <c r="W24" s="220"/>
      <c r="X24" s="220" t="s">
        <v>314</v>
      </c>
      <c r="Y24" s="220" t="s">
        <v>305</v>
      </c>
      <c r="Z24" s="210"/>
      <c r="AA24" s="210"/>
      <c r="AB24" s="210"/>
      <c r="AC24" s="210"/>
      <c r="AD24" s="210"/>
      <c r="AE24" s="210"/>
      <c r="AF24" s="210"/>
      <c r="AG24" s="210" t="s">
        <v>315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33.75" outlineLevel="1" x14ac:dyDescent="0.2">
      <c r="A25" s="232">
        <v>15</v>
      </c>
      <c r="B25" s="233" t="s">
        <v>3145</v>
      </c>
      <c r="C25" s="250" t="s">
        <v>3146</v>
      </c>
      <c r="D25" s="234" t="s">
        <v>3119</v>
      </c>
      <c r="E25" s="235">
        <v>1</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c r="S25" s="237" t="s">
        <v>313</v>
      </c>
      <c r="T25" s="238" t="s">
        <v>303</v>
      </c>
      <c r="U25" s="220">
        <v>0</v>
      </c>
      <c r="V25" s="220">
        <f>ROUND(E25*U25,2)</f>
        <v>0</v>
      </c>
      <c r="W25" s="220"/>
      <c r="X25" s="220" t="s">
        <v>314</v>
      </c>
      <c r="Y25" s="220" t="s">
        <v>305</v>
      </c>
      <c r="Z25" s="210"/>
      <c r="AA25" s="210"/>
      <c r="AB25" s="210"/>
      <c r="AC25" s="210"/>
      <c r="AD25" s="210"/>
      <c r="AE25" s="210"/>
      <c r="AF25" s="210"/>
      <c r="AG25" s="210" t="s">
        <v>315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1" t="s">
        <v>3147</v>
      </c>
      <c r="D26" s="247"/>
      <c r="E26" s="247"/>
      <c r="F26" s="247"/>
      <c r="G26" s="247"/>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317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33.75" outlineLevel="1" x14ac:dyDescent="0.2">
      <c r="A27" s="232">
        <v>16</v>
      </c>
      <c r="B27" s="233" t="s">
        <v>3148</v>
      </c>
      <c r="C27" s="250" t="s">
        <v>3149</v>
      </c>
      <c r="D27" s="234" t="s">
        <v>3119</v>
      </c>
      <c r="E27" s="235">
        <v>1</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313</v>
      </c>
      <c r="T27" s="238" t="s">
        <v>303</v>
      </c>
      <c r="U27" s="220">
        <v>0</v>
      </c>
      <c r="V27" s="220">
        <f>ROUND(E27*U27,2)</f>
        <v>0</v>
      </c>
      <c r="W27" s="220"/>
      <c r="X27" s="220" t="s">
        <v>314</v>
      </c>
      <c r="Y27" s="220" t="s">
        <v>305</v>
      </c>
      <c r="Z27" s="210"/>
      <c r="AA27" s="210"/>
      <c r="AB27" s="210"/>
      <c r="AC27" s="210"/>
      <c r="AD27" s="210"/>
      <c r="AE27" s="210"/>
      <c r="AF27" s="210"/>
      <c r="AG27" s="210" t="s">
        <v>315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51" t="s">
        <v>3150</v>
      </c>
      <c r="D28" s="247"/>
      <c r="E28" s="247"/>
      <c r="F28" s="247"/>
      <c r="G28" s="247"/>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317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1" x14ac:dyDescent="0.2">
      <c r="A29" s="232">
        <v>17</v>
      </c>
      <c r="B29" s="233" t="s">
        <v>3151</v>
      </c>
      <c r="C29" s="250" t="s">
        <v>3152</v>
      </c>
      <c r="D29" s="234" t="s">
        <v>3119</v>
      </c>
      <c r="E29" s="235">
        <v>1</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c r="S29" s="237" t="s">
        <v>313</v>
      </c>
      <c r="T29" s="238" t="s">
        <v>303</v>
      </c>
      <c r="U29" s="220">
        <v>0</v>
      </c>
      <c r="V29" s="220">
        <f>ROUND(E29*U29,2)</f>
        <v>0</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1" t="s">
        <v>3153</v>
      </c>
      <c r="D30" s="247"/>
      <c r="E30" s="247"/>
      <c r="F30" s="247"/>
      <c r="G30" s="247"/>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317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33.75" outlineLevel="1" x14ac:dyDescent="0.2">
      <c r="A31" s="232">
        <v>18</v>
      </c>
      <c r="B31" s="233" t="s">
        <v>3154</v>
      </c>
      <c r="C31" s="250" t="s">
        <v>3155</v>
      </c>
      <c r="D31" s="234" t="s">
        <v>3119</v>
      </c>
      <c r="E31" s="235">
        <v>1</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c r="S31" s="237" t="s">
        <v>313</v>
      </c>
      <c r="T31" s="238" t="s">
        <v>303</v>
      </c>
      <c r="U31" s="220">
        <v>0</v>
      </c>
      <c r="V31" s="220">
        <f>ROUND(E31*U31,2)</f>
        <v>0</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1" t="s">
        <v>3156</v>
      </c>
      <c r="D32" s="247"/>
      <c r="E32" s="247"/>
      <c r="F32" s="247"/>
      <c r="G32" s="247"/>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317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19</v>
      </c>
      <c r="B33" s="240" t="s">
        <v>3157</v>
      </c>
      <c r="C33" s="249" t="s">
        <v>3158</v>
      </c>
      <c r="D33" s="241" t="s">
        <v>701</v>
      </c>
      <c r="E33" s="242">
        <v>0.2485</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t="s">
        <v>3116</v>
      </c>
      <c r="S33" s="244" t="s">
        <v>302</v>
      </c>
      <c r="T33" s="245" t="s">
        <v>354</v>
      </c>
      <c r="U33" s="220">
        <v>4.093</v>
      </c>
      <c r="V33" s="220">
        <f>ROUND(E33*U33,2)</f>
        <v>1.02</v>
      </c>
      <c r="W33" s="220"/>
      <c r="X33" s="220" t="s">
        <v>314</v>
      </c>
      <c r="Y33" s="220" t="s">
        <v>305</v>
      </c>
      <c r="Z33" s="210"/>
      <c r="AA33" s="210"/>
      <c r="AB33" s="210"/>
      <c r="AC33" s="210"/>
      <c r="AD33" s="210"/>
      <c r="AE33" s="210"/>
      <c r="AF33" s="210"/>
      <c r="AG33" s="210" t="s">
        <v>642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x14ac:dyDescent="0.2">
      <c r="A34" s="225" t="s">
        <v>297</v>
      </c>
      <c r="B34" s="226" t="s">
        <v>216</v>
      </c>
      <c r="C34" s="248" t="s">
        <v>217</v>
      </c>
      <c r="D34" s="227"/>
      <c r="E34" s="228"/>
      <c r="F34" s="229"/>
      <c r="G34" s="229">
        <f>SUMIF(AG35:AG52,"&lt;&gt;NOR",G35:G52)</f>
        <v>0</v>
      </c>
      <c r="H34" s="229"/>
      <c r="I34" s="229">
        <f>SUM(I35:I52)</f>
        <v>0</v>
      </c>
      <c r="J34" s="229"/>
      <c r="K34" s="229">
        <f>SUM(K35:K52)</f>
        <v>0</v>
      </c>
      <c r="L34" s="229"/>
      <c r="M34" s="229">
        <f>SUM(M35:M52)</f>
        <v>0</v>
      </c>
      <c r="N34" s="228"/>
      <c r="O34" s="228">
        <f>SUM(O35:O52)</f>
        <v>0.54</v>
      </c>
      <c r="P34" s="228"/>
      <c r="Q34" s="228">
        <f>SUM(Q35:Q52)</f>
        <v>0</v>
      </c>
      <c r="R34" s="229"/>
      <c r="S34" s="229"/>
      <c r="T34" s="230"/>
      <c r="U34" s="224"/>
      <c r="V34" s="224">
        <f>SUM(V35:V52)</f>
        <v>234.69</v>
      </c>
      <c r="W34" s="224"/>
      <c r="X34" s="224"/>
      <c r="Y34" s="224"/>
      <c r="AG34" t="s">
        <v>298</v>
      </c>
    </row>
    <row r="35" spans="1:60" ht="22.5" outlineLevel="1" x14ac:dyDescent="0.2">
      <c r="A35" s="239">
        <v>20</v>
      </c>
      <c r="B35" s="240" t="s">
        <v>3159</v>
      </c>
      <c r="C35" s="249" t="s">
        <v>3160</v>
      </c>
      <c r="D35" s="241" t="s">
        <v>450</v>
      </c>
      <c r="E35" s="242">
        <v>455</v>
      </c>
      <c r="F35" s="243"/>
      <c r="G35" s="244">
        <f>ROUND(E35*F35,2)</f>
        <v>0</v>
      </c>
      <c r="H35" s="243"/>
      <c r="I35" s="244">
        <f>ROUND(E35*H35,2)</f>
        <v>0</v>
      </c>
      <c r="J35" s="243"/>
      <c r="K35" s="244">
        <f>ROUND(E35*J35,2)</f>
        <v>0</v>
      </c>
      <c r="L35" s="244">
        <v>21</v>
      </c>
      <c r="M35" s="244">
        <f>G35*(1+L35/100)</f>
        <v>0</v>
      </c>
      <c r="N35" s="242">
        <v>2.0000000000000002E-5</v>
      </c>
      <c r="O35" s="242">
        <f>ROUND(E35*N35,2)</f>
        <v>0.01</v>
      </c>
      <c r="P35" s="242">
        <v>0</v>
      </c>
      <c r="Q35" s="242">
        <f>ROUND(E35*P35,2)</f>
        <v>0</v>
      </c>
      <c r="R35" s="244" t="s">
        <v>2232</v>
      </c>
      <c r="S35" s="244" t="s">
        <v>302</v>
      </c>
      <c r="T35" s="245" t="s">
        <v>354</v>
      </c>
      <c r="U35" s="220">
        <v>0.13500000000000001</v>
      </c>
      <c r="V35" s="220">
        <f>ROUND(E35*U35,2)</f>
        <v>61.43</v>
      </c>
      <c r="W35" s="220"/>
      <c r="X35" s="220" t="s">
        <v>314</v>
      </c>
      <c r="Y35" s="220" t="s">
        <v>305</v>
      </c>
      <c r="Z35" s="210"/>
      <c r="AA35" s="210"/>
      <c r="AB35" s="210"/>
      <c r="AC35" s="210"/>
      <c r="AD35" s="210"/>
      <c r="AE35" s="210"/>
      <c r="AF35" s="210"/>
      <c r="AG35" s="210" t="s">
        <v>315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39">
        <v>21</v>
      </c>
      <c r="B36" s="240" t="s">
        <v>3161</v>
      </c>
      <c r="C36" s="249" t="s">
        <v>3162</v>
      </c>
      <c r="D36" s="241" t="s">
        <v>450</v>
      </c>
      <c r="E36" s="242">
        <v>44</v>
      </c>
      <c r="F36" s="243"/>
      <c r="G36" s="244">
        <f>ROUND(E36*F36,2)</f>
        <v>0</v>
      </c>
      <c r="H36" s="243"/>
      <c r="I36" s="244">
        <f>ROUND(E36*H36,2)</f>
        <v>0</v>
      </c>
      <c r="J36" s="243"/>
      <c r="K36" s="244">
        <f>ROUND(E36*J36,2)</f>
        <v>0</v>
      </c>
      <c r="L36" s="244">
        <v>21</v>
      </c>
      <c r="M36" s="244">
        <f>G36*(1+L36/100)</f>
        <v>0</v>
      </c>
      <c r="N36" s="242">
        <v>4.0000000000000003E-5</v>
      </c>
      <c r="O36" s="242">
        <f>ROUND(E36*N36,2)</f>
        <v>0</v>
      </c>
      <c r="P36" s="242">
        <v>0</v>
      </c>
      <c r="Q36" s="242">
        <f>ROUND(E36*P36,2)</f>
        <v>0</v>
      </c>
      <c r="R36" s="244" t="s">
        <v>2232</v>
      </c>
      <c r="S36" s="244" t="s">
        <v>302</v>
      </c>
      <c r="T36" s="245" t="s">
        <v>354</v>
      </c>
      <c r="U36" s="220">
        <v>0.13500000000000001</v>
      </c>
      <c r="V36" s="220">
        <f>ROUND(E36*U36,2)</f>
        <v>5.94</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32">
        <v>22</v>
      </c>
      <c r="B37" s="233" t="s">
        <v>3163</v>
      </c>
      <c r="C37" s="250" t="s">
        <v>3164</v>
      </c>
      <c r="D37" s="234" t="s">
        <v>450</v>
      </c>
      <c r="E37" s="235">
        <v>182</v>
      </c>
      <c r="F37" s="236"/>
      <c r="G37" s="237">
        <f>ROUND(E37*F37,2)</f>
        <v>0</v>
      </c>
      <c r="H37" s="236"/>
      <c r="I37" s="237">
        <f>ROUND(E37*H37,2)</f>
        <v>0</v>
      </c>
      <c r="J37" s="236"/>
      <c r="K37" s="237">
        <f>ROUND(E37*J37,2)</f>
        <v>0</v>
      </c>
      <c r="L37" s="237">
        <v>21</v>
      </c>
      <c r="M37" s="237">
        <f>G37*(1+L37/100)</f>
        <v>0</v>
      </c>
      <c r="N37" s="235">
        <v>6.4999999999999997E-4</v>
      </c>
      <c r="O37" s="235">
        <f>ROUND(E37*N37,2)</f>
        <v>0.12</v>
      </c>
      <c r="P37" s="235">
        <v>0</v>
      </c>
      <c r="Q37" s="235">
        <f>ROUND(E37*P37,2)</f>
        <v>0</v>
      </c>
      <c r="R37" s="237" t="s">
        <v>3116</v>
      </c>
      <c r="S37" s="237" t="s">
        <v>302</v>
      </c>
      <c r="T37" s="238" t="s">
        <v>354</v>
      </c>
      <c r="U37" s="220">
        <v>0.2848</v>
      </c>
      <c r="V37" s="220">
        <f>ROUND(E37*U37,2)</f>
        <v>51.83</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6" t="s">
        <v>2814</v>
      </c>
      <c r="D38" s="263"/>
      <c r="E38" s="263"/>
      <c r="F38" s="263"/>
      <c r="G38" s="26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374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32">
        <v>23</v>
      </c>
      <c r="B39" s="233" t="s">
        <v>3165</v>
      </c>
      <c r="C39" s="250" t="s">
        <v>3166</v>
      </c>
      <c r="D39" s="234" t="s">
        <v>450</v>
      </c>
      <c r="E39" s="235">
        <v>37</v>
      </c>
      <c r="F39" s="236"/>
      <c r="G39" s="237">
        <f>ROUND(E39*F39,2)</f>
        <v>0</v>
      </c>
      <c r="H39" s="236"/>
      <c r="I39" s="237">
        <f>ROUND(E39*H39,2)</f>
        <v>0</v>
      </c>
      <c r="J39" s="236"/>
      <c r="K39" s="237">
        <f>ROUND(E39*J39,2)</f>
        <v>0</v>
      </c>
      <c r="L39" s="237">
        <v>21</v>
      </c>
      <c r="M39" s="237">
        <f>G39*(1+L39/100)</f>
        <v>0</v>
      </c>
      <c r="N39" s="235">
        <v>7.6000000000000004E-4</v>
      </c>
      <c r="O39" s="235">
        <f>ROUND(E39*N39,2)</f>
        <v>0.03</v>
      </c>
      <c r="P39" s="235">
        <v>0</v>
      </c>
      <c r="Q39" s="235">
        <f>ROUND(E39*P39,2)</f>
        <v>0</v>
      </c>
      <c r="R39" s="237" t="s">
        <v>3116</v>
      </c>
      <c r="S39" s="237" t="s">
        <v>302</v>
      </c>
      <c r="T39" s="238" t="s">
        <v>354</v>
      </c>
      <c r="U39" s="220">
        <v>0.29737999999999998</v>
      </c>
      <c r="V39" s="220">
        <f>ROUND(E39*U39,2)</f>
        <v>11</v>
      </c>
      <c r="W39" s="220"/>
      <c r="X39" s="220" t="s">
        <v>314</v>
      </c>
      <c r="Y39" s="220" t="s">
        <v>305</v>
      </c>
      <c r="Z39" s="210"/>
      <c r="AA39" s="210"/>
      <c r="AB39" s="210"/>
      <c r="AC39" s="210"/>
      <c r="AD39" s="210"/>
      <c r="AE39" s="210"/>
      <c r="AF39" s="210"/>
      <c r="AG39" s="210" t="s">
        <v>315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66" t="s">
        <v>2814</v>
      </c>
      <c r="D40" s="263"/>
      <c r="E40" s="263"/>
      <c r="F40" s="263"/>
      <c r="G40" s="263"/>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374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2">
        <v>24</v>
      </c>
      <c r="B41" s="233" t="s">
        <v>3167</v>
      </c>
      <c r="C41" s="250" t="s">
        <v>3168</v>
      </c>
      <c r="D41" s="234" t="s">
        <v>450</v>
      </c>
      <c r="E41" s="235">
        <v>19</v>
      </c>
      <c r="F41" s="236"/>
      <c r="G41" s="237">
        <f>ROUND(E41*F41,2)</f>
        <v>0</v>
      </c>
      <c r="H41" s="236"/>
      <c r="I41" s="237">
        <f>ROUND(E41*H41,2)</f>
        <v>0</v>
      </c>
      <c r="J41" s="236"/>
      <c r="K41" s="237">
        <f>ROUND(E41*J41,2)</f>
        <v>0</v>
      </c>
      <c r="L41" s="237">
        <v>21</v>
      </c>
      <c r="M41" s="237">
        <f>G41*(1+L41/100)</f>
        <v>0</v>
      </c>
      <c r="N41" s="235">
        <v>8.8000000000000003E-4</v>
      </c>
      <c r="O41" s="235">
        <f>ROUND(E41*N41,2)</f>
        <v>0.02</v>
      </c>
      <c r="P41" s="235">
        <v>0</v>
      </c>
      <c r="Q41" s="235">
        <f>ROUND(E41*P41,2)</f>
        <v>0</v>
      </c>
      <c r="R41" s="237" t="s">
        <v>3116</v>
      </c>
      <c r="S41" s="237" t="s">
        <v>302</v>
      </c>
      <c r="T41" s="238" t="s">
        <v>354</v>
      </c>
      <c r="U41" s="220">
        <v>0.30737999999999999</v>
      </c>
      <c r="V41" s="220">
        <f>ROUND(E41*U41,2)</f>
        <v>5.84</v>
      </c>
      <c r="W41" s="220"/>
      <c r="X41" s="220" t="s">
        <v>314</v>
      </c>
      <c r="Y41" s="220" t="s">
        <v>305</v>
      </c>
      <c r="Z41" s="210"/>
      <c r="AA41" s="210"/>
      <c r="AB41" s="210"/>
      <c r="AC41" s="210"/>
      <c r="AD41" s="210"/>
      <c r="AE41" s="210"/>
      <c r="AF41" s="210"/>
      <c r="AG41" s="210" t="s">
        <v>315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66" t="s">
        <v>2814</v>
      </c>
      <c r="D42" s="263"/>
      <c r="E42" s="263"/>
      <c r="F42" s="263"/>
      <c r="G42" s="263"/>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374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2">
        <v>25</v>
      </c>
      <c r="B43" s="233" t="s">
        <v>3169</v>
      </c>
      <c r="C43" s="250" t="s">
        <v>3170</v>
      </c>
      <c r="D43" s="234" t="s">
        <v>450</v>
      </c>
      <c r="E43" s="235">
        <v>117</v>
      </c>
      <c r="F43" s="236"/>
      <c r="G43" s="237">
        <f>ROUND(E43*F43,2)</f>
        <v>0</v>
      </c>
      <c r="H43" s="236"/>
      <c r="I43" s="237">
        <f>ROUND(E43*H43,2)</f>
        <v>0</v>
      </c>
      <c r="J43" s="236"/>
      <c r="K43" s="237">
        <f>ROUND(E43*J43,2)</f>
        <v>0</v>
      </c>
      <c r="L43" s="237">
        <v>21</v>
      </c>
      <c r="M43" s="237">
        <f>G43*(1+L43/100)</f>
        <v>0</v>
      </c>
      <c r="N43" s="235">
        <v>1.01E-3</v>
      </c>
      <c r="O43" s="235">
        <f>ROUND(E43*N43,2)</f>
        <v>0.12</v>
      </c>
      <c r="P43" s="235">
        <v>0</v>
      </c>
      <c r="Q43" s="235">
        <f>ROUND(E43*P43,2)</f>
        <v>0</v>
      </c>
      <c r="R43" s="237" t="s">
        <v>3116</v>
      </c>
      <c r="S43" s="237" t="s">
        <v>302</v>
      </c>
      <c r="T43" s="238" t="s">
        <v>354</v>
      </c>
      <c r="U43" s="220">
        <v>0.31738</v>
      </c>
      <c r="V43" s="220">
        <f>ROUND(E43*U43,2)</f>
        <v>37.130000000000003</v>
      </c>
      <c r="W43" s="220"/>
      <c r="X43" s="220" t="s">
        <v>314</v>
      </c>
      <c r="Y43" s="220" t="s">
        <v>305</v>
      </c>
      <c r="Z43" s="210"/>
      <c r="AA43" s="210"/>
      <c r="AB43" s="210"/>
      <c r="AC43" s="210"/>
      <c r="AD43" s="210"/>
      <c r="AE43" s="210"/>
      <c r="AF43" s="210"/>
      <c r="AG43" s="210" t="s">
        <v>315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66" t="s">
        <v>2814</v>
      </c>
      <c r="D44" s="263"/>
      <c r="E44" s="263"/>
      <c r="F44" s="263"/>
      <c r="G44" s="26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374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2">
        <v>26</v>
      </c>
      <c r="B45" s="233" t="s">
        <v>3171</v>
      </c>
      <c r="C45" s="250" t="s">
        <v>3172</v>
      </c>
      <c r="D45" s="234" t="s">
        <v>450</v>
      </c>
      <c r="E45" s="235">
        <v>112</v>
      </c>
      <c r="F45" s="236"/>
      <c r="G45" s="237">
        <f>ROUND(E45*F45,2)</f>
        <v>0</v>
      </c>
      <c r="H45" s="236"/>
      <c r="I45" s="237">
        <f>ROUND(E45*H45,2)</f>
        <v>0</v>
      </c>
      <c r="J45" s="236"/>
      <c r="K45" s="237">
        <f>ROUND(E45*J45,2)</f>
        <v>0</v>
      </c>
      <c r="L45" s="237">
        <v>21</v>
      </c>
      <c r="M45" s="237">
        <f>G45*(1+L45/100)</f>
        <v>0</v>
      </c>
      <c r="N45" s="235">
        <v>1.6000000000000001E-3</v>
      </c>
      <c r="O45" s="235">
        <f>ROUND(E45*N45,2)</f>
        <v>0.18</v>
      </c>
      <c r="P45" s="235">
        <v>0</v>
      </c>
      <c r="Q45" s="235">
        <f>ROUND(E45*P45,2)</f>
        <v>0</v>
      </c>
      <c r="R45" s="237" t="s">
        <v>3116</v>
      </c>
      <c r="S45" s="237" t="s">
        <v>302</v>
      </c>
      <c r="T45" s="238" t="s">
        <v>354</v>
      </c>
      <c r="U45" s="220">
        <v>0.33332000000000001</v>
      </c>
      <c r="V45" s="220">
        <f>ROUND(E45*U45,2)</f>
        <v>37.33</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66" t="s">
        <v>2814</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374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32">
        <v>27</v>
      </c>
      <c r="B47" s="233" t="s">
        <v>3173</v>
      </c>
      <c r="C47" s="250" t="s">
        <v>3174</v>
      </c>
      <c r="D47" s="234" t="s">
        <v>450</v>
      </c>
      <c r="E47" s="235">
        <v>22</v>
      </c>
      <c r="F47" s="236"/>
      <c r="G47" s="237">
        <f>ROUND(E47*F47,2)</f>
        <v>0</v>
      </c>
      <c r="H47" s="236"/>
      <c r="I47" s="237">
        <f>ROUND(E47*H47,2)</f>
        <v>0</v>
      </c>
      <c r="J47" s="236"/>
      <c r="K47" s="237">
        <f>ROUND(E47*J47,2)</f>
        <v>0</v>
      </c>
      <c r="L47" s="237">
        <v>21</v>
      </c>
      <c r="M47" s="237">
        <f>G47*(1+L47/100)</f>
        <v>0</v>
      </c>
      <c r="N47" s="235">
        <v>1.9599999999999999E-3</v>
      </c>
      <c r="O47" s="235">
        <f>ROUND(E47*N47,2)</f>
        <v>0.04</v>
      </c>
      <c r="P47" s="235">
        <v>0</v>
      </c>
      <c r="Q47" s="235">
        <f>ROUND(E47*P47,2)</f>
        <v>0</v>
      </c>
      <c r="R47" s="237" t="s">
        <v>3116</v>
      </c>
      <c r="S47" s="237" t="s">
        <v>302</v>
      </c>
      <c r="T47" s="238" t="s">
        <v>354</v>
      </c>
      <c r="U47" s="220">
        <v>0.3579</v>
      </c>
      <c r="V47" s="220">
        <f>ROUND(E47*U47,2)</f>
        <v>7.87</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6" t="s">
        <v>2814</v>
      </c>
      <c r="D48" s="263"/>
      <c r="E48" s="263"/>
      <c r="F48" s="263"/>
      <c r="G48" s="263"/>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374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32">
        <v>28</v>
      </c>
      <c r="B49" s="233" t="s">
        <v>3175</v>
      </c>
      <c r="C49" s="250" t="s">
        <v>3176</v>
      </c>
      <c r="D49" s="234" t="s">
        <v>450</v>
      </c>
      <c r="E49" s="235">
        <v>10</v>
      </c>
      <c r="F49" s="236"/>
      <c r="G49" s="237">
        <f>ROUND(E49*F49,2)</f>
        <v>0</v>
      </c>
      <c r="H49" s="236"/>
      <c r="I49" s="237">
        <f>ROUND(E49*H49,2)</f>
        <v>0</v>
      </c>
      <c r="J49" s="236"/>
      <c r="K49" s="237">
        <f>ROUND(E49*J49,2)</f>
        <v>0</v>
      </c>
      <c r="L49" s="237">
        <v>21</v>
      </c>
      <c r="M49" s="237">
        <f>G49*(1+L49/100)</f>
        <v>0</v>
      </c>
      <c r="N49" s="235">
        <v>2.31E-3</v>
      </c>
      <c r="O49" s="235">
        <f>ROUND(E49*N49,2)</f>
        <v>0.02</v>
      </c>
      <c r="P49" s="235">
        <v>0</v>
      </c>
      <c r="Q49" s="235">
        <f>ROUND(E49*P49,2)</f>
        <v>0</v>
      </c>
      <c r="R49" s="237" t="s">
        <v>3116</v>
      </c>
      <c r="S49" s="237" t="s">
        <v>302</v>
      </c>
      <c r="T49" s="238" t="s">
        <v>354</v>
      </c>
      <c r="U49" s="220">
        <v>0.4088</v>
      </c>
      <c r="V49" s="220">
        <f>ROUND(E49*U49,2)</f>
        <v>4.09</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6" t="s">
        <v>2814</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374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9">
        <v>29</v>
      </c>
      <c r="B51" s="240" t="s">
        <v>3177</v>
      </c>
      <c r="C51" s="249" t="s">
        <v>3178</v>
      </c>
      <c r="D51" s="241" t="s">
        <v>450</v>
      </c>
      <c r="E51" s="242">
        <v>499</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t="s">
        <v>3116</v>
      </c>
      <c r="S51" s="244" t="s">
        <v>302</v>
      </c>
      <c r="T51" s="245" t="s">
        <v>354</v>
      </c>
      <c r="U51" s="220">
        <v>2.1000000000000001E-2</v>
      </c>
      <c r="V51" s="220">
        <f>ROUND(E51*U51,2)</f>
        <v>10.48</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9">
        <v>30</v>
      </c>
      <c r="B52" s="240" t="s">
        <v>3179</v>
      </c>
      <c r="C52" s="249" t="s">
        <v>3180</v>
      </c>
      <c r="D52" s="241" t="s">
        <v>701</v>
      </c>
      <c r="E52" s="242">
        <v>0.53759000000000001</v>
      </c>
      <c r="F52" s="243"/>
      <c r="G52" s="244">
        <f>ROUND(E52*F52,2)</f>
        <v>0</v>
      </c>
      <c r="H52" s="243"/>
      <c r="I52" s="244">
        <f>ROUND(E52*H52,2)</f>
        <v>0</v>
      </c>
      <c r="J52" s="243"/>
      <c r="K52" s="244">
        <f>ROUND(E52*J52,2)</f>
        <v>0</v>
      </c>
      <c r="L52" s="244">
        <v>21</v>
      </c>
      <c r="M52" s="244">
        <f>G52*(1+L52/100)</f>
        <v>0</v>
      </c>
      <c r="N52" s="242">
        <v>0</v>
      </c>
      <c r="O52" s="242">
        <f>ROUND(E52*N52,2)</f>
        <v>0</v>
      </c>
      <c r="P52" s="242">
        <v>0</v>
      </c>
      <c r="Q52" s="242">
        <f>ROUND(E52*P52,2)</f>
        <v>0</v>
      </c>
      <c r="R52" s="244" t="s">
        <v>3116</v>
      </c>
      <c r="S52" s="244" t="s">
        <v>302</v>
      </c>
      <c r="T52" s="245" t="s">
        <v>354</v>
      </c>
      <c r="U52" s="220">
        <v>3.246</v>
      </c>
      <c r="V52" s="220">
        <f>ROUND(E52*U52,2)</f>
        <v>1.75</v>
      </c>
      <c r="W52" s="220"/>
      <c r="X52" s="220" t="s">
        <v>314</v>
      </c>
      <c r="Y52" s="220" t="s">
        <v>305</v>
      </c>
      <c r="Z52" s="210"/>
      <c r="AA52" s="210"/>
      <c r="AB52" s="210"/>
      <c r="AC52" s="210"/>
      <c r="AD52" s="210"/>
      <c r="AE52" s="210"/>
      <c r="AF52" s="210"/>
      <c r="AG52" s="210" t="s">
        <v>642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5" t="s">
        <v>297</v>
      </c>
      <c r="B53" s="226" t="s">
        <v>218</v>
      </c>
      <c r="C53" s="248" t="s">
        <v>219</v>
      </c>
      <c r="D53" s="227"/>
      <c r="E53" s="228"/>
      <c r="F53" s="229"/>
      <c r="G53" s="229">
        <f>SUMIF(AG54:AG78,"&lt;&gt;NOR",G54:G78)</f>
        <v>0</v>
      </c>
      <c r="H53" s="229"/>
      <c r="I53" s="229">
        <f>SUM(I54:I78)</f>
        <v>0</v>
      </c>
      <c r="J53" s="229"/>
      <c r="K53" s="229">
        <f>SUM(K54:K78)</f>
        <v>0</v>
      </c>
      <c r="L53" s="229"/>
      <c r="M53" s="229">
        <f>SUM(M54:M78)</f>
        <v>0</v>
      </c>
      <c r="N53" s="228"/>
      <c r="O53" s="228">
        <f>SUM(O54:O78)</f>
        <v>0.05</v>
      </c>
      <c r="P53" s="228"/>
      <c r="Q53" s="228">
        <f>SUM(Q54:Q78)</f>
        <v>0</v>
      </c>
      <c r="R53" s="229"/>
      <c r="S53" s="229"/>
      <c r="T53" s="230"/>
      <c r="U53" s="224"/>
      <c r="V53" s="224">
        <f>SUM(V54:V78)</f>
        <v>19.779999999999994</v>
      </c>
      <c r="W53" s="224"/>
      <c r="X53" s="224"/>
      <c r="Y53" s="224"/>
      <c r="AG53" t="s">
        <v>298</v>
      </c>
    </row>
    <row r="54" spans="1:60" outlineLevel="1" x14ac:dyDescent="0.2">
      <c r="A54" s="239">
        <v>31</v>
      </c>
      <c r="B54" s="240" t="s">
        <v>3181</v>
      </c>
      <c r="C54" s="249" t="s">
        <v>3182</v>
      </c>
      <c r="D54" s="241" t="s">
        <v>320</v>
      </c>
      <c r="E54" s="242">
        <v>1</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t="s">
        <v>3116</v>
      </c>
      <c r="S54" s="244" t="s">
        <v>302</v>
      </c>
      <c r="T54" s="245" t="s">
        <v>354</v>
      </c>
      <c r="U54" s="220">
        <v>0.16500000000000001</v>
      </c>
      <c r="V54" s="220">
        <f>ROUND(E54*U54,2)</f>
        <v>0.17</v>
      </c>
      <c r="W54" s="220"/>
      <c r="X54" s="220" t="s">
        <v>314</v>
      </c>
      <c r="Y54" s="220" t="s">
        <v>305</v>
      </c>
      <c r="Z54" s="210"/>
      <c r="AA54" s="210"/>
      <c r="AB54" s="210"/>
      <c r="AC54" s="210"/>
      <c r="AD54" s="210"/>
      <c r="AE54" s="210"/>
      <c r="AF54" s="210"/>
      <c r="AG54" s="210" t="s">
        <v>315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9">
        <v>32</v>
      </c>
      <c r="B55" s="240" t="s">
        <v>3183</v>
      </c>
      <c r="C55" s="249" t="s">
        <v>3184</v>
      </c>
      <c r="D55" s="241" t="s">
        <v>320</v>
      </c>
      <c r="E55" s="242">
        <v>1</v>
      </c>
      <c r="F55" s="243"/>
      <c r="G55" s="244">
        <f>ROUND(E55*F55,2)</f>
        <v>0</v>
      </c>
      <c r="H55" s="243"/>
      <c r="I55" s="244">
        <f>ROUND(E55*H55,2)</f>
        <v>0</v>
      </c>
      <c r="J55" s="243"/>
      <c r="K55" s="244">
        <f>ROUND(E55*J55,2)</f>
        <v>0</v>
      </c>
      <c r="L55" s="244">
        <v>21</v>
      </c>
      <c r="M55" s="244">
        <f>G55*(1+L55/100)</f>
        <v>0</v>
      </c>
      <c r="N55" s="242">
        <v>0</v>
      </c>
      <c r="O55" s="242">
        <f>ROUND(E55*N55,2)</f>
        <v>0</v>
      </c>
      <c r="P55" s="242">
        <v>0</v>
      </c>
      <c r="Q55" s="242">
        <f>ROUND(E55*P55,2)</f>
        <v>0</v>
      </c>
      <c r="R55" s="244" t="s">
        <v>3116</v>
      </c>
      <c r="S55" s="244" t="s">
        <v>302</v>
      </c>
      <c r="T55" s="245" t="s">
        <v>354</v>
      </c>
      <c r="U55" s="220">
        <v>0.20599999999999999</v>
      </c>
      <c r="V55" s="220">
        <f>ROUND(E55*U55,2)</f>
        <v>0.21</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9">
        <v>33</v>
      </c>
      <c r="B56" s="240" t="s">
        <v>3185</v>
      </c>
      <c r="C56" s="249" t="s">
        <v>3186</v>
      </c>
      <c r="D56" s="241" t="s">
        <v>320</v>
      </c>
      <c r="E56" s="242">
        <v>1</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t="s">
        <v>3116</v>
      </c>
      <c r="S56" s="244" t="s">
        <v>302</v>
      </c>
      <c r="T56" s="245" t="s">
        <v>354</v>
      </c>
      <c r="U56" s="220">
        <v>0.25800000000000001</v>
      </c>
      <c r="V56" s="220">
        <f>ROUND(E56*U56,2)</f>
        <v>0.26</v>
      </c>
      <c r="W56" s="220"/>
      <c r="X56" s="220" t="s">
        <v>314</v>
      </c>
      <c r="Y56" s="220" t="s">
        <v>305</v>
      </c>
      <c r="Z56" s="210"/>
      <c r="AA56" s="210"/>
      <c r="AB56" s="210"/>
      <c r="AC56" s="210"/>
      <c r="AD56" s="210"/>
      <c r="AE56" s="210"/>
      <c r="AF56" s="210"/>
      <c r="AG56" s="210" t="s">
        <v>315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34</v>
      </c>
      <c r="B57" s="240" t="s">
        <v>3187</v>
      </c>
      <c r="C57" s="249" t="s">
        <v>3188</v>
      </c>
      <c r="D57" s="241" t="s">
        <v>320</v>
      </c>
      <c r="E57" s="242">
        <v>9</v>
      </c>
      <c r="F57" s="243"/>
      <c r="G57" s="244">
        <f>ROUND(E57*F57,2)</f>
        <v>0</v>
      </c>
      <c r="H57" s="243"/>
      <c r="I57" s="244">
        <f>ROUND(E57*H57,2)</f>
        <v>0</v>
      </c>
      <c r="J57" s="243"/>
      <c r="K57" s="244">
        <f>ROUND(E57*J57,2)</f>
        <v>0</v>
      </c>
      <c r="L57" s="244">
        <v>21</v>
      </c>
      <c r="M57" s="244">
        <f>G57*(1+L57/100)</f>
        <v>0</v>
      </c>
      <c r="N57" s="242">
        <v>6.9999999999999994E-5</v>
      </c>
      <c r="O57" s="242">
        <f>ROUND(E57*N57,2)</f>
        <v>0</v>
      </c>
      <c r="P57" s="242">
        <v>0</v>
      </c>
      <c r="Q57" s="242">
        <f>ROUND(E57*P57,2)</f>
        <v>0</v>
      </c>
      <c r="R57" s="244" t="s">
        <v>3116</v>
      </c>
      <c r="S57" s="244" t="s">
        <v>302</v>
      </c>
      <c r="T57" s="245" t="s">
        <v>354</v>
      </c>
      <c r="U57" s="220">
        <v>6.2E-2</v>
      </c>
      <c r="V57" s="220">
        <f>ROUND(E57*U57,2)</f>
        <v>0.56000000000000005</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9">
        <v>35</v>
      </c>
      <c r="B58" s="240" t="s">
        <v>3189</v>
      </c>
      <c r="C58" s="249" t="s">
        <v>3190</v>
      </c>
      <c r="D58" s="241" t="s">
        <v>320</v>
      </c>
      <c r="E58" s="242">
        <v>1</v>
      </c>
      <c r="F58" s="243"/>
      <c r="G58" s="244">
        <f>ROUND(E58*F58,2)</f>
        <v>0</v>
      </c>
      <c r="H58" s="243"/>
      <c r="I58" s="244">
        <f>ROUND(E58*H58,2)</f>
        <v>0</v>
      </c>
      <c r="J58" s="243"/>
      <c r="K58" s="244">
        <f>ROUND(E58*J58,2)</f>
        <v>0</v>
      </c>
      <c r="L58" s="244">
        <v>21</v>
      </c>
      <c r="M58" s="244">
        <f>G58*(1+L58/100)</f>
        <v>0</v>
      </c>
      <c r="N58" s="242">
        <v>2.4000000000000001E-4</v>
      </c>
      <c r="O58" s="242">
        <f>ROUND(E58*N58,2)</f>
        <v>0</v>
      </c>
      <c r="P58" s="242">
        <v>0</v>
      </c>
      <c r="Q58" s="242">
        <f>ROUND(E58*P58,2)</f>
        <v>0</v>
      </c>
      <c r="R58" s="244" t="s">
        <v>3116</v>
      </c>
      <c r="S58" s="244" t="s">
        <v>302</v>
      </c>
      <c r="T58" s="245" t="s">
        <v>354</v>
      </c>
      <c r="U58" s="220">
        <v>0.16500000000000001</v>
      </c>
      <c r="V58" s="220">
        <f>ROUND(E58*U58,2)</f>
        <v>0.17</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36</v>
      </c>
      <c r="B59" s="240" t="s">
        <v>3191</v>
      </c>
      <c r="C59" s="249" t="s">
        <v>3192</v>
      </c>
      <c r="D59" s="241" t="s">
        <v>320</v>
      </c>
      <c r="E59" s="242">
        <v>3</v>
      </c>
      <c r="F59" s="243"/>
      <c r="G59" s="244">
        <f>ROUND(E59*F59,2)</f>
        <v>0</v>
      </c>
      <c r="H59" s="243"/>
      <c r="I59" s="244">
        <f>ROUND(E59*H59,2)</f>
        <v>0</v>
      </c>
      <c r="J59" s="243"/>
      <c r="K59" s="244">
        <f>ROUND(E59*J59,2)</f>
        <v>0</v>
      </c>
      <c r="L59" s="244">
        <v>21</v>
      </c>
      <c r="M59" s="244">
        <f>G59*(1+L59/100)</f>
        <v>0</v>
      </c>
      <c r="N59" s="242">
        <v>6.0999999999999997E-4</v>
      </c>
      <c r="O59" s="242">
        <f>ROUND(E59*N59,2)</f>
        <v>0</v>
      </c>
      <c r="P59" s="242">
        <v>0</v>
      </c>
      <c r="Q59" s="242">
        <f>ROUND(E59*P59,2)</f>
        <v>0</v>
      </c>
      <c r="R59" s="244" t="s">
        <v>3116</v>
      </c>
      <c r="S59" s="244" t="s">
        <v>302</v>
      </c>
      <c r="T59" s="245" t="s">
        <v>354</v>
      </c>
      <c r="U59" s="220">
        <v>0.22700000000000001</v>
      </c>
      <c r="V59" s="220">
        <f>ROUND(E59*U59,2)</f>
        <v>0.68</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9">
        <v>37</v>
      </c>
      <c r="B60" s="240" t="s">
        <v>3193</v>
      </c>
      <c r="C60" s="249" t="s">
        <v>3194</v>
      </c>
      <c r="D60" s="241" t="s">
        <v>320</v>
      </c>
      <c r="E60" s="242">
        <v>2</v>
      </c>
      <c r="F60" s="243"/>
      <c r="G60" s="244">
        <f>ROUND(E60*F60,2)</f>
        <v>0</v>
      </c>
      <c r="H60" s="243"/>
      <c r="I60" s="244">
        <f>ROUND(E60*H60,2)</f>
        <v>0</v>
      </c>
      <c r="J60" s="243"/>
      <c r="K60" s="244">
        <f>ROUND(E60*J60,2)</f>
        <v>0</v>
      </c>
      <c r="L60" s="244">
        <v>21</v>
      </c>
      <c r="M60" s="244">
        <f>G60*(1+L60/100)</f>
        <v>0</v>
      </c>
      <c r="N60" s="242">
        <v>8.8999999999999995E-4</v>
      </c>
      <c r="O60" s="242">
        <f>ROUND(E60*N60,2)</f>
        <v>0</v>
      </c>
      <c r="P60" s="242">
        <v>0</v>
      </c>
      <c r="Q60" s="242">
        <f>ROUND(E60*P60,2)</f>
        <v>0</v>
      </c>
      <c r="R60" s="244" t="s">
        <v>3116</v>
      </c>
      <c r="S60" s="244" t="s">
        <v>302</v>
      </c>
      <c r="T60" s="245" t="s">
        <v>354</v>
      </c>
      <c r="U60" s="220">
        <v>0.26900000000000002</v>
      </c>
      <c r="V60" s="220">
        <f>ROUND(E60*U60,2)</f>
        <v>0.54</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9">
        <v>38</v>
      </c>
      <c r="B61" s="240" t="s">
        <v>3195</v>
      </c>
      <c r="C61" s="249" t="s">
        <v>3196</v>
      </c>
      <c r="D61" s="241" t="s">
        <v>320</v>
      </c>
      <c r="E61" s="242">
        <v>8</v>
      </c>
      <c r="F61" s="243"/>
      <c r="G61" s="244">
        <f>ROUND(E61*F61,2)</f>
        <v>0</v>
      </c>
      <c r="H61" s="243"/>
      <c r="I61" s="244">
        <f>ROUND(E61*H61,2)</f>
        <v>0</v>
      </c>
      <c r="J61" s="243"/>
      <c r="K61" s="244">
        <f>ROUND(E61*J61,2)</f>
        <v>0</v>
      </c>
      <c r="L61" s="244">
        <v>21</v>
      </c>
      <c r="M61" s="244">
        <f>G61*(1+L61/100)</f>
        <v>0</v>
      </c>
      <c r="N61" s="242">
        <v>1.2999999999999999E-3</v>
      </c>
      <c r="O61" s="242">
        <f>ROUND(E61*N61,2)</f>
        <v>0.01</v>
      </c>
      <c r="P61" s="242">
        <v>0</v>
      </c>
      <c r="Q61" s="242">
        <f>ROUND(E61*P61,2)</f>
        <v>0</v>
      </c>
      <c r="R61" s="244" t="s">
        <v>3116</v>
      </c>
      <c r="S61" s="244" t="s">
        <v>302</v>
      </c>
      <c r="T61" s="245" t="s">
        <v>354</v>
      </c>
      <c r="U61" s="220">
        <v>0.35099999999999998</v>
      </c>
      <c r="V61" s="220">
        <f>ROUND(E61*U61,2)</f>
        <v>2.81</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9">
        <v>39</v>
      </c>
      <c r="B62" s="240" t="s">
        <v>3197</v>
      </c>
      <c r="C62" s="249" t="s">
        <v>3198</v>
      </c>
      <c r="D62" s="241" t="s">
        <v>320</v>
      </c>
      <c r="E62" s="242">
        <v>2</v>
      </c>
      <c r="F62" s="243"/>
      <c r="G62" s="244">
        <f>ROUND(E62*F62,2)</f>
        <v>0</v>
      </c>
      <c r="H62" s="243"/>
      <c r="I62" s="244">
        <f>ROUND(E62*H62,2)</f>
        <v>0</v>
      </c>
      <c r="J62" s="243"/>
      <c r="K62" s="244">
        <f>ROUND(E62*J62,2)</f>
        <v>0</v>
      </c>
      <c r="L62" s="244">
        <v>21</v>
      </c>
      <c r="M62" s="244">
        <f>G62*(1+L62/100)</f>
        <v>0</v>
      </c>
      <c r="N62" s="242">
        <v>2.0799999999999998E-3</v>
      </c>
      <c r="O62" s="242">
        <f>ROUND(E62*N62,2)</f>
        <v>0</v>
      </c>
      <c r="P62" s="242">
        <v>0</v>
      </c>
      <c r="Q62" s="242">
        <f>ROUND(E62*P62,2)</f>
        <v>0</v>
      </c>
      <c r="R62" s="244" t="s">
        <v>3116</v>
      </c>
      <c r="S62" s="244" t="s">
        <v>302</v>
      </c>
      <c r="T62" s="245" t="s">
        <v>354</v>
      </c>
      <c r="U62" s="220">
        <v>0.42399999999999999</v>
      </c>
      <c r="V62" s="220">
        <f>ROUND(E62*U62,2)</f>
        <v>0.85</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9">
        <v>40</v>
      </c>
      <c r="B63" s="240" t="s">
        <v>3199</v>
      </c>
      <c r="C63" s="249" t="s">
        <v>3200</v>
      </c>
      <c r="D63" s="241" t="s">
        <v>320</v>
      </c>
      <c r="E63" s="242">
        <v>1</v>
      </c>
      <c r="F63" s="243"/>
      <c r="G63" s="244">
        <f>ROUND(E63*F63,2)</f>
        <v>0</v>
      </c>
      <c r="H63" s="243"/>
      <c r="I63" s="244">
        <f>ROUND(E63*H63,2)</f>
        <v>0</v>
      </c>
      <c r="J63" s="243"/>
      <c r="K63" s="244">
        <f>ROUND(E63*J63,2)</f>
        <v>0</v>
      </c>
      <c r="L63" s="244">
        <v>21</v>
      </c>
      <c r="M63" s="244">
        <f>G63*(1+L63/100)</f>
        <v>0</v>
      </c>
      <c r="N63" s="242">
        <v>2.7E-4</v>
      </c>
      <c r="O63" s="242">
        <f>ROUND(E63*N63,2)</f>
        <v>0</v>
      </c>
      <c r="P63" s="242">
        <v>0</v>
      </c>
      <c r="Q63" s="242">
        <f>ROUND(E63*P63,2)</f>
        <v>0</v>
      </c>
      <c r="R63" s="244" t="s">
        <v>3116</v>
      </c>
      <c r="S63" s="244" t="s">
        <v>302</v>
      </c>
      <c r="T63" s="245" t="s">
        <v>354</v>
      </c>
      <c r="U63" s="220">
        <v>0.22700000000000001</v>
      </c>
      <c r="V63" s="220">
        <f>ROUND(E63*U63,2)</f>
        <v>0.23</v>
      </c>
      <c r="W63" s="220"/>
      <c r="X63" s="220" t="s">
        <v>314</v>
      </c>
      <c r="Y63" s="220" t="s">
        <v>305</v>
      </c>
      <c r="Z63" s="210"/>
      <c r="AA63" s="210"/>
      <c r="AB63" s="210"/>
      <c r="AC63" s="210"/>
      <c r="AD63" s="210"/>
      <c r="AE63" s="210"/>
      <c r="AF63" s="210"/>
      <c r="AG63" s="210" t="s">
        <v>315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9">
        <v>41</v>
      </c>
      <c r="B64" s="240" t="s">
        <v>3201</v>
      </c>
      <c r="C64" s="249" t="s">
        <v>3202</v>
      </c>
      <c r="D64" s="241" t="s">
        <v>320</v>
      </c>
      <c r="E64" s="242">
        <v>2</v>
      </c>
      <c r="F64" s="243"/>
      <c r="G64" s="244">
        <f>ROUND(E64*F64,2)</f>
        <v>0</v>
      </c>
      <c r="H64" s="243"/>
      <c r="I64" s="244">
        <f>ROUND(E64*H64,2)</f>
        <v>0</v>
      </c>
      <c r="J64" s="243"/>
      <c r="K64" s="244">
        <f>ROUND(E64*J64,2)</f>
        <v>0</v>
      </c>
      <c r="L64" s="244">
        <v>21</v>
      </c>
      <c r="M64" s="244">
        <f>G64*(1+L64/100)</f>
        <v>0</v>
      </c>
      <c r="N64" s="242">
        <v>3.5E-4</v>
      </c>
      <c r="O64" s="242">
        <f>ROUND(E64*N64,2)</f>
        <v>0</v>
      </c>
      <c r="P64" s="242">
        <v>0</v>
      </c>
      <c r="Q64" s="242">
        <f>ROUND(E64*P64,2)</f>
        <v>0</v>
      </c>
      <c r="R64" s="244" t="s">
        <v>3116</v>
      </c>
      <c r="S64" s="244" t="s">
        <v>302</v>
      </c>
      <c r="T64" s="245" t="s">
        <v>354</v>
      </c>
      <c r="U64" s="220">
        <v>0.26900000000000002</v>
      </c>
      <c r="V64" s="220">
        <f>ROUND(E64*U64,2)</f>
        <v>0.54</v>
      </c>
      <c r="W64" s="220"/>
      <c r="X64" s="220" t="s">
        <v>314</v>
      </c>
      <c r="Y64" s="220" t="s">
        <v>305</v>
      </c>
      <c r="Z64" s="210"/>
      <c r="AA64" s="210"/>
      <c r="AB64" s="210"/>
      <c r="AC64" s="210"/>
      <c r="AD64" s="210"/>
      <c r="AE64" s="210"/>
      <c r="AF64" s="210"/>
      <c r="AG64" s="210" t="s">
        <v>315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42</v>
      </c>
      <c r="B65" s="240" t="s">
        <v>3203</v>
      </c>
      <c r="C65" s="249" t="s">
        <v>3204</v>
      </c>
      <c r="D65" s="241" t="s">
        <v>320</v>
      </c>
      <c r="E65" s="242">
        <v>2</v>
      </c>
      <c r="F65" s="243"/>
      <c r="G65" s="244">
        <f>ROUND(E65*F65,2)</f>
        <v>0</v>
      </c>
      <c r="H65" s="243"/>
      <c r="I65" s="244">
        <f>ROUND(E65*H65,2)</f>
        <v>0</v>
      </c>
      <c r="J65" s="243"/>
      <c r="K65" s="244">
        <f>ROUND(E65*J65,2)</f>
        <v>0</v>
      </c>
      <c r="L65" s="244">
        <v>21</v>
      </c>
      <c r="M65" s="244">
        <f>G65*(1+L65/100)</f>
        <v>0</v>
      </c>
      <c r="N65" s="242">
        <v>5.8E-4</v>
      </c>
      <c r="O65" s="242">
        <f>ROUND(E65*N65,2)</f>
        <v>0</v>
      </c>
      <c r="P65" s="242">
        <v>0</v>
      </c>
      <c r="Q65" s="242">
        <f>ROUND(E65*P65,2)</f>
        <v>0</v>
      </c>
      <c r="R65" s="244" t="s">
        <v>3116</v>
      </c>
      <c r="S65" s="244" t="s">
        <v>302</v>
      </c>
      <c r="T65" s="245" t="s">
        <v>354</v>
      </c>
      <c r="U65" s="220">
        <v>0.35099999999999998</v>
      </c>
      <c r="V65" s="220">
        <f>ROUND(E65*U65,2)</f>
        <v>0.7</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39">
        <v>43</v>
      </c>
      <c r="B66" s="240" t="s">
        <v>3205</v>
      </c>
      <c r="C66" s="249" t="s">
        <v>3206</v>
      </c>
      <c r="D66" s="241" t="s">
        <v>320</v>
      </c>
      <c r="E66" s="242">
        <v>1</v>
      </c>
      <c r="F66" s="243"/>
      <c r="G66" s="244">
        <f>ROUND(E66*F66,2)</f>
        <v>0</v>
      </c>
      <c r="H66" s="243"/>
      <c r="I66" s="244">
        <f>ROUND(E66*H66,2)</f>
        <v>0</v>
      </c>
      <c r="J66" s="243"/>
      <c r="K66" s="244">
        <f>ROUND(E66*J66,2)</f>
        <v>0</v>
      </c>
      <c r="L66" s="244">
        <v>21</v>
      </c>
      <c r="M66" s="244">
        <f>G66*(1+L66/100)</f>
        <v>0</v>
      </c>
      <c r="N66" s="242">
        <v>2.1000000000000001E-4</v>
      </c>
      <c r="O66" s="242">
        <f>ROUND(E66*N66,2)</f>
        <v>0</v>
      </c>
      <c r="P66" s="242">
        <v>0</v>
      </c>
      <c r="Q66" s="242">
        <f>ROUND(E66*P66,2)</f>
        <v>0</v>
      </c>
      <c r="R66" s="244" t="s">
        <v>3116</v>
      </c>
      <c r="S66" s="244" t="s">
        <v>302</v>
      </c>
      <c r="T66" s="245" t="s">
        <v>354</v>
      </c>
      <c r="U66" s="220">
        <v>0.16500000000000001</v>
      </c>
      <c r="V66" s="220">
        <f>ROUND(E66*U66,2)</f>
        <v>0.17</v>
      </c>
      <c r="W66" s="220"/>
      <c r="X66" s="220" t="s">
        <v>314</v>
      </c>
      <c r="Y66" s="220" t="s">
        <v>305</v>
      </c>
      <c r="Z66" s="210"/>
      <c r="AA66" s="210"/>
      <c r="AB66" s="210"/>
      <c r="AC66" s="210"/>
      <c r="AD66" s="210"/>
      <c r="AE66" s="210"/>
      <c r="AF66" s="210"/>
      <c r="AG66" s="210" t="s">
        <v>315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39">
        <v>44</v>
      </c>
      <c r="B67" s="240" t="s">
        <v>3207</v>
      </c>
      <c r="C67" s="249" t="s">
        <v>3208</v>
      </c>
      <c r="D67" s="241" t="s">
        <v>320</v>
      </c>
      <c r="E67" s="242">
        <v>41</v>
      </c>
      <c r="F67" s="243"/>
      <c r="G67" s="244">
        <f>ROUND(E67*F67,2)</f>
        <v>0</v>
      </c>
      <c r="H67" s="243"/>
      <c r="I67" s="244">
        <f>ROUND(E67*H67,2)</f>
        <v>0</v>
      </c>
      <c r="J67" s="243"/>
      <c r="K67" s="244">
        <f>ROUND(E67*J67,2)</f>
        <v>0</v>
      </c>
      <c r="L67" s="244">
        <v>21</v>
      </c>
      <c r="M67" s="244">
        <f>G67*(1+L67/100)</f>
        <v>0</v>
      </c>
      <c r="N67" s="242">
        <v>4.4000000000000002E-4</v>
      </c>
      <c r="O67" s="242">
        <f>ROUND(E67*N67,2)</f>
        <v>0.02</v>
      </c>
      <c r="P67" s="242">
        <v>0</v>
      </c>
      <c r="Q67" s="242">
        <f>ROUND(E67*P67,2)</f>
        <v>0</v>
      </c>
      <c r="R67" s="244" t="s">
        <v>3116</v>
      </c>
      <c r="S67" s="244" t="s">
        <v>302</v>
      </c>
      <c r="T67" s="245" t="s">
        <v>354</v>
      </c>
      <c r="U67" s="220">
        <v>0.16400000000000001</v>
      </c>
      <c r="V67" s="220">
        <f>ROUND(E67*U67,2)</f>
        <v>6.72</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9">
        <v>45</v>
      </c>
      <c r="B68" s="240" t="s">
        <v>3209</v>
      </c>
      <c r="C68" s="249" t="s">
        <v>3210</v>
      </c>
      <c r="D68" s="241" t="s">
        <v>320</v>
      </c>
      <c r="E68" s="242">
        <v>1</v>
      </c>
      <c r="F68" s="243"/>
      <c r="G68" s="244">
        <f>ROUND(E68*F68,2)</f>
        <v>0</v>
      </c>
      <c r="H68" s="243"/>
      <c r="I68" s="244">
        <f>ROUND(E68*H68,2)</f>
        <v>0</v>
      </c>
      <c r="J68" s="243"/>
      <c r="K68" s="244">
        <f>ROUND(E68*J68,2)</f>
        <v>0</v>
      </c>
      <c r="L68" s="244">
        <v>21</v>
      </c>
      <c r="M68" s="244">
        <f>G68*(1+L68/100)</f>
        <v>0</v>
      </c>
      <c r="N68" s="242">
        <v>1.16E-3</v>
      </c>
      <c r="O68" s="242">
        <f>ROUND(E68*N68,2)</f>
        <v>0</v>
      </c>
      <c r="P68" s="242">
        <v>0</v>
      </c>
      <c r="Q68" s="242">
        <f>ROUND(E68*P68,2)</f>
        <v>0</v>
      </c>
      <c r="R68" s="244" t="s">
        <v>3116</v>
      </c>
      <c r="S68" s="244" t="s">
        <v>302</v>
      </c>
      <c r="T68" s="245" t="s">
        <v>354</v>
      </c>
      <c r="U68" s="220">
        <v>0.22700000000000001</v>
      </c>
      <c r="V68" s="220">
        <f>ROUND(E68*U68,2)</f>
        <v>0.23</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39">
        <v>46</v>
      </c>
      <c r="B69" s="240" t="s">
        <v>3211</v>
      </c>
      <c r="C69" s="249" t="s">
        <v>3212</v>
      </c>
      <c r="D69" s="241" t="s">
        <v>320</v>
      </c>
      <c r="E69" s="242">
        <v>2</v>
      </c>
      <c r="F69" s="243"/>
      <c r="G69" s="244">
        <f>ROUND(E69*F69,2)</f>
        <v>0</v>
      </c>
      <c r="H69" s="243"/>
      <c r="I69" s="244">
        <f>ROUND(E69*H69,2)</f>
        <v>0</v>
      </c>
      <c r="J69" s="243"/>
      <c r="K69" s="244">
        <f>ROUND(E69*J69,2)</f>
        <v>0</v>
      </c>
      <c r="L69" s="244">
        <v>21</v>
      </c>
      <c r="M69" s="244">
        <f>G69*(1+L69/100)</f>
        <v>0</v>
      </c>
      <c r="N69" s="242">
        <v>1.8500000000000001E-3</v>
      </c>
      <c r="O69" s="242">
        <f>ROUND(E69*N69,2)</f>
        <v>0</v>
      </c>
      <c r="P69" s="242">
        <v>0</v>
      </c>
      <c r="Q69" s="242">
        <f>ROUND(E69*P69,2)</f>
        <v>0</v>
      </c>
      <c r="R69" s="244" t="s">
        <v>3116</v>
      </c>
      <c r="S69" s="244" t="s">
        <v>302</v>
      </c>
      <c r="T69" s="245" t="s">
        <v>354</v>
      </c>
      <c r="U69" s="220">
        <v>0.26900000000000002</v>
      </c>
      <c r="V69" s="220">
        <f>ROUND(E69*U69,2)</f>
        <v>0.54</v>
      </c>
      <c r="W69" s="220"/>
      <c r="X69" s="220" t="s">
        <v>314</v>
      </c>
      <c r="Y69" s="220" t="s">
        <v>305</v>
      </c>
      <c r="Z69" s="210"/>
      <c r="AA69" s="210"/>
      <c r="AB69" s="210"/>
      <c r="AC69" s="210"/>
      <c r="AD69" s="210"/>
      <c r="AE69" s="210"/>
      <c r="AF69" s="210"/>
      <c r="AG69" s="210" t="s">
        <v>315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39">
        <v>47</v>
      </c>
      <c r="B70" s="240" t="s">
        <v>3213</v>
      </c>
      <c r="C70" s="249" t="s">
        <v>3214</v>
      </c>
      <c r="D70" s="241" t="s">
        <v>320</v>
      </c>
      <c r="E70" s="242">
        <v>2</v>
      </c>
      <c r="F70" s="243"/>
      <c r="G70" s="244">
        <f>ROUND(E70*F70,2)</f>
        <v>0</v>
      </c>
      <c r="H70" s="243"/>
      <c r="I70" s="244">
        <f>ROUND(E70*H70,2)</f>
        <v>0</v>
      </c>
      <c r="J70" s="243"/>
      <c r="K70" s="244">
        <f>ROUND(E70*J70,2)</f>
        <v>0</v>
      </c>
      <c r="L70" s="244">
        <v>21</v>
      </c>
      <c r="M70" s="244">
        <f>G70*(1+L70/100)</f>
        <v>0</v>
      </c>
      <c r="N70" s="242">
        <v>2.8E-3</v>
      </c>
      <c r="O70" s="242">
        <f>ROUND(E70*N70,2)</f>
        <v>0.01</v>
      </c>
      <c r="P70" s="242">
        <v>0</v>
      </c>
      <c r="Q70" s="242">
        <f>ROUND(E70*P70,2)</f>
        <v>0</v>
      </c>
      <c r="R70" s="244" t="s">
        <v>3116</v>
      </c>
      <c r="S70" s="244" t="s">
        <v>302</v>
      </c>
      <c r="T70" s="245" t="s">
        <v>354</v>
      </c>
      <c r="U70" s="220">
        <v>0.35099999999999998</v>
      </c>
      <c r="V70" s="220">
        <f>ROUND(E70*U70,2)</f>
        <v>0.7</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39">
        <v>48</v>
      </c>
      <c r="B71" s="240" t="s">
        <v>3215</v>
      </c>
      <c r="C71" s="249" t="s">
        <v>3216</v>
      </c>
      <c r="D71" s="241" t="s">
        <v>320</v>
      </c>
      <c r="E71" s="242">
        <v>10</v>
      </c>
      <c r="F71" s="243"/>
      <c r="G71" s="244">
        <f>ROUND(E71*F71,2)</f>
        <v>0</v>
      </c>
      <c r="H71" s="243"/>
      <c r="I71" s="244">
        <f>ROUND(E71*H71,2)</f>
        <v>0</v>
      </c>
      <c r="J71" s="243"/>
      <c r="K71" s="244">
        <f>ROUND(E71*J71,2)</f>
        <v>0</v>
      </c>
      <c r="L71" s="244">
        <v>21</v>
      </c>
      <c r="M71" s="244">
        <f>G71*(1+L71/100)</f>
        <v>0</v>
      </c>
      <c r="N71" s="242">
        <v>1.9000000000000001E-4</v>
      </c>
      <c r="O71" s="242">
        <f>ROUND(E71*N71,2)</f>
        <v>0</v>
      </c>
      <c r="P71" s="242">
        <v>0</v>
      </c>
      <c r="Q71" s="242">
        <f>ROUND(E71*P71,2)</f>
        <v>0</v>
      </c>
      <c r="R71" s="244" t="s">
        <v>3116</v>
      </c>
      <c r="S71" s="244" t="s">
        <v>302</v>
      </c>
      <c r="T71" s="245" t="s">
        <v>354</v>
      </c>
      <c r="U71" s="220">
        <v>8.3000000000000004E-2</v>
      </c>
      <c r="V71" s="220">
        <f>ROUND(E71*U71,2)</f>
        <v>0.83</v>
      </c>
      <c r="W71" s="220"/>
      <c r="X71" s="220" t="s">
        <v>314</v>
      </c>
      <c r="Y71" s="220" t="s">
        <v>305</v>
      </c>
      <c r="Z71" s="210"/>
      <c r="AA71" s="210"/>
      <c r="AB71" s="210"/>
      <c r="AC71" s="210"/>
      <c r="AD71" s="210"/>
      <c r="AE71" s="210"/>
      <c r="AF71" s="210"/>
      <c r="AG71" s="210" t="s">
        <v>315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49</v>
      </c>
      <c r="B72" s="240" t="s">
        <v>3217</v>
      </c>
      <c r="C72" s="249" t="s">
        <v>3218</v>
      </c>
      <c r="D72" s="241" t="s">
        <v>320</v>
      </c>
      <c r="E72" s="242">
        <v>6</v>
      </c>
      <c r="F72" s="243"/>
      <c r="G72" s="244">
        <f>ROUND(E72*F72,2)</f>
        <v>0</v>
      </c>
      <c r="H72" s="243"/>
      <c r="I72" s="244">
        <f>ROUND(E72*H72,2)</f>
        <v>0</v>
      </c>
      <c r="J72" s="243"/>
      <c r="K72" s="244">
        <f>ROUND(E72*J72,2)</f>
        <v>0</v>
      </c>
      <c r="L72" s="244">
        <v>21</v>
      </c>
      <c r="M72" s="244">
        <f>G72*(1+L72/100)</f>
        <v>0</v>
      </c>
      <c r="N72" s="242">
        <v>5.9999999999999995E-4</v>
      </c>
      <c r="O72" s="242">
        <f>ROUND(E72*N72,2)</f>
        <v>0</v>
      </c>
      <c r="P72" s="242">
        <v>0</v>
      </c>
      <c r="Q72" s="242">
        <f>ROUND(E72*P72,2)</f>
        <v>0</v>
      </c>
      <c r="R72" s="244" t="s">
        <v>3116</v>
      </c>
      <c r="S72" s="244" t="s">
        <v>302</v>
      </c>
      <c r="T72" s="245" t="s">
        <v>354</v>
      </c>
      <c r="U72" s="220">
        <v>0.38100000000000001</v>
      </c>
      <c r="V72" s="220">
        <f>ROUND(E72*U72,2)</f>
        <v>2.29</v>
      </c>
      <c r="W72" s="220"/>
      <c r="X72" s="220" t="s">
        <v>314</v>
      </c>
      <c r="Y72" s="220" t="s">
        <v>305</v>
      </c>
      <c r="Z72" s="210"/>
      <c r="AA72" s="210"/>
      <c r="AB72" s="210"/>
      <c r="AC72" s="210"/>
      <c r="AD72" s="210"/>
      <c r="AE72" s="210"/>
      <c r="AF72" s="210"/>
      <c r="AG72" s="210" t="s">
        <v>315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50</v>
      </c>
      <c r="B73" s="240" t="s">
        <v>3219</v>
      </c>
      <c r="C73" s="249" t="s">
        <v>3220</v>
      </c>
      <c r="D73" s="241" t="s">
        <v>320</v>
      </c>
      <c r="E73" s="242">
        <v>1</v>
      </c>
      <c r="F73" s="243"/>
      <c r="G73" s="244">
        <f>ROUND(E73*F73,2)</f>
        <v>0</v>
      </c>
      <c r="H73" s="243"/>
      <c r="I73" s="244">
        <f>ROUND(E73*H73,2)</f>
        <v>0</v>
      </c>
      <c r="J73" s="243"/>
      <c r="K73" s="244">
        <f>ROUND(E73*J73,2)</f>
        <v>0</v>
      </c>
      <c r="L73" s="244">
        <v>21</v>
      </c>
      <c r="M73" s="244">
        <f>G73*(1+L73/100)</f>
        <v>0</v>
      </c>
      <c r="N73" s="242">
        <v>2.97E-3</v>
      </c>
      <c r="O73" s="242">
        <f>ROUND(E73*N73,2)</f>
        <v>0</v>
      </c>
      <c r="P73" s="242">
        <v>0</v>
      </c>
      <c r="Q73" s="242">
        <f>ROUND(E73*P73,2)</f>
        <v>0</v>
      </c>
      <c r="R73" s="244" t="s">
        <v>3116</v>
      </c>
      <c r="S73" s="244" t="s">
        <v>302</v>
      </c>
      <c r="T73" s="245" t="s">
        <v>354</v>
      </c>
      <c r="U73" s="220">
        <v>0.433</v>
      </c>
      <c r="V73" s="220">
        <f>ROUND(E73*U73,2)</f>
        <v>0.43</v>
      </c>
      <c r="W73" s="220"/>
      <c r="X73" s="220" t="s">
        <v>314</v>
      </c>
      <c r="Y73" s="220" t="s">
        <v>305</v>
      </c>
      <c r="Z73" s="210"/>
      <c r="AA73" s="210"/>
      <c r="AB73" s="210"/>
      <c r="AC73" s="210"/>
      <c r="AD73" s="210"/>
      <c r="AE73" s="210"/>
      <c r="AF73" s="210"/>
      <c r="AG73" s="210" t="s">
        <v>315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9">
        <v>51</v>
      </c>
      <c r="B74" s="240" t="s">
        <v>3221</v>
      </c>
      <c r="C74" s="249" t="s">
        <v>3222</v>
      </c>
      <c r="D74" s="241" t="s">
        <v>3119</v>
      </c>
      <c r="E74" s="242">
        <v>1</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52</v>
      </c>
      <c r="B75" s="240" t="s">
        <v>3223</v>
      </c>
      <c r="C75" s="249" t="s">
        <v>3224</v>
      </c>
      <c r="D75" s="241" t="s">
        <v>3119</v>
      </c>
      <c r="E75" s="242">
        <v>1</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53</v>
      </c>
      <c r="B76" s="240" t="s">
        <v>3225</v>
      </c>
      <c r="C76" s="249" t="s">
        <v>3226</v>
      </c>
      <c r="D76" s="241" t="s">
        <v>3119</v>
      </c>
      <c r="E76" s="242">
        <v>1</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54</v>
      </c>
      <c r="B77" s="240" t="s">
        <v>3227</v>
      </c>
      <c r="C77" s="249" t="s">
        <v>3228</v>
      </c>
      <c r="D77" s="241" t="s">
        <v>320</v>
      </c>
      <c r="E77" s="242">
        <v>41</v>
      </c>
      <c r="F77" s="243"/>
      <c r="G77" s="244">
        <f>ROUND(E77*F77,2)</f>
        <v>0</v>
      </c>
      <c r="H77" s="243"/>
      <c r="I77" s="244">
        <f>ROUND(E77*H77,2)</f>
        <v>0</v>
      </c>
      <c r="J77" s="243"/>
      <c r="K77" s="244">
        <f>ROUND(E77*J77,2)</f>
        <v>0</v>
      </c>
      <c r="L77" s="244">
        <v>21</v>
      </c>
      <c r="M77" s="244">
        <f>G77*(1+L77/100)</f>
        <v>0</v>
      </c>
      <c r="N77" s="242">
        <v>1.3999999999999999E-4</v>
      </c>
      <c r="O77" s="242">
        <f>ROUND(E77*N77,2)</f>
        <v>0.01</v>
      </c>
      <c r="P77" s="242">
        <v>0</v>
      </c>
      <c r="Q77" s="242">
        <f>ROUND(E77*P77,2)</f>
        <v>0</v>
      </c>
      <c r="R77" s="244" t="s">
        <v>652</v>
      </c>
      <c r="S77" s="244" t="s">
        <v>302</v>
      </c>
      <c r="T77" s="245" t="s">
        <v>354</v>
      </c>
      <c r="U77" s="220">
        <v>0</v>
      </c>
      <c r="V77" s="220">
        <f>ROUND(E77*U77,2)</f>
        <v>0</v>
      </c>
      <c r="W77" s="220"/>
      <c r="X77" s="220" t="s">
        <v>653</v>
      </c>
      <c r="Y77" s="220" t="s">
        <v>305</v>
      </c>
      <c r="Z77" s="210"/>
      <c r="AA77" s="210"/>
      <c r="AB77" s="210"/>
      <c r="AC77" s="210"/>
      <c r="AD77" s="210"/>
      <c r="AE77" s="210"/>
      <c r="AF77" s="210"/>
      <c r="AG77" s="210" t="s">
        <v>654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55</v>
      </c>
      <c r="B78" s="240" t="s">
        <v>3229</v>
      </c>
      <c r="C78" s="249" t="s">
        <v>3230</v>
      </c>
      <c r="D78" s="241" t="s">
        <v>701</v>
      </c>
      <c r="E78" s="242">
        <v>6.4089999999999994E-2</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t="s">
        <v>3116</v>
      </c>
      <c r="S78" s="244" t="s">
        <v>302</v>
      </c>
      <c r="T78" s="245" t="s">
        <v>354</v>
      </c>
      <c r="U78" s="220">
        <v>2.351</v>
      </c>
      <c r="V78" s="220">
        <f>ROUND(E78*U78,2)</f>
        <v>0.15</v>
      </c>
      <c r="W78" s="220"/>
      <c r="X78" s="220" t="s">
        <v>314</v>
      </c>
      <c r="Y78" s="220" t="s">
        <v>305</v>
      </c>
      <c r="Z78" s="210"/>
      <c r="AA78" s="210"/>
      <c r="AB78" s="210"/>
      <c r="AC78" s="210"/>
      <c r="AD78" s="210"/>
      <c r="AE78" s="210"/>
      <c r="AF78" s="210"/>
      <c r="AG78" s="210" t="s">
        <v>642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x14ac:dyDescent="0.2">
      <c r="A79" s="225" t="s">
        <v>297</v>
      </c>
      <c r="B79" s="226" t="s">
        <v>220</v>
      </c>
      <c r="C79" s="248" t="s">
        <v>221</v>
      </c>
      <c r="D79" s="227"/>
      <c r="E79" s="228"/>
      <c r="F79" s="229"/>
      <c r="G79" s="229">
        <f>SUMIF(AG80:AG92,"&lt;&gt;NOR",G80:G92)</f>
        <v>0</v>
      </c>
      <c r="H79" s="229"/>
      <c r="I79" s="229">
        <f>SUM(I80:I92)</f>
        <v>0</v>
      </c>
      <c r="J79" s="229"/>
      <c r="K79" s="229">
        <f>SUM(K80:K92)</f>
        <v>0</v>
      </c>
      <c r="L79" s="229"/>
      <c r="M79" s="229">
        <f>SUM(M80:M92)</f>
        <v>0</v>
      </c>
      <c r="N79" s="228"/>
      <c r="O79" s="228">
        <f>SUM(O80:O92)</f>
        <v>1.4500000000000002</v>
      </c>
      <c r="P79" s="228"/>
      <c r="Q79" s="228">
        <f>SUM(Q80:Q92)</f>
        <v>0</v>
      </c>
      <c r="R79" s="229"/>
      <c r="S79" s="229"/>
      <c r="T79" s="230"/>
      <c r="U79" s="224"/>
      <c r="V79" s="224">
        <f>SUM(V80:V92)</f>
        <v>42.680000000000007</v>
      </c>
      <c r="W79" s="224"/>
      <c r="X79" s="224"/>
      <c r="Y79" s="224"/>
      <c r="AG79" t="s">
        <v>298</v>
      </c>
    </row>
    <row r="80" spans="1:60" ht="33.75" outlineLevel="1" x14ac:dyDescent="0.2">
      <c r="A80" s="239">
        <v>56</v>
      </c>
      <c r="B80" s="240" t="s">
        <v>3231</v>
      </c>
      <c r="C80" s="249" t="s">
        <v>3232</v>
      </c>
      <c r="D80" s="241" t="s">
        <v>320</v>
      </c>
      <c r="E80" s="242">
        <v>8</v>
      </c>
      <c r="F80" s="243"/>
      <c r="G80" s="244">
        <f>ROUND(E80*F80,2)</f>
        <v>0</v>
      </c>
      <c r="H80" s="243"/>
      <c r="I80" s="244">
        <f>ROUND(E80*H80,2)</f>
        <v>0</v>
      </c>
      <c r="J80" s="243"/>
      <c r="K80" s="244">
        <f>ROUND(E80*J80,2)</f>
        <v>0</v>
      </c>
      <c r="L80" s="244">
        <v>21</v>
      </c>
      <c r="M80" s="244">
        <f>G80*(1+L80/100)</f>
        <v>0</v>
      </c>
      <c r="N80" s="242">
        <v>7.1399999999999996E-3</v>
      </c>
      <c r="O80" s="242">
        <f>ROUND(E80*N80,2)</f>
        <v>0.06</v>
      </c>
      <c r="P80" s="242">
        <v>0</v>
      </c>
      <c r="Q80" s="242">
        <f>ROUND(E80*P80,2)</f>
        <v>0</v>
      </c>
      <c r="R80" s="244" t="s">
        <v>3116</v>
      </c>
      <c r="S80" s="244" t="s">
        <v>302</v>
      </c>
      <c r="T80" s="245" t="s">
        <v>354</v>
      </c>
      <c r="U80" s="220">
        <v>0.84799999999999998</v>
      </c>
      <c r="V80" s="220">
        <f>ROUND(E80*U80,2)</f>
        <v>6.78</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33.75" outlineLevel="1" x14ac:dyDescent="0.2">
      <c r="A81" s="239">
        <v>57</v>
      </c>
      <c r="B81" s="240" t="s">
        <v>3233</v>
      </c>
      <c r="C81" s="249" t="s">
        <v>3234</v>
      </c>
      <c r="D81" s="241" t="s">
        <v>320</v>
      </c>
      <c r="E81" s="242">
        <v>2</v>
      </c>
      <c r="F81" s="243"/>
      <c r="G81" s="244">
        <f>ROUND(E81*F81,2)</f>
        <v>0</v>
      </c>
      <c r="H81" s="243"/>
      <c r="I81" s="244">
        <f>ROUND(E81*H81,2)</f>
        <v>0</v>
      </c>
      <c r="J81" s="243"/>
      <c r="K81" s="244">
        <f>ROUND(E81*J81,2)</f>
        <v>0</v>
      </c>
      <c r="L81" s="244">
        <v>21</v>
      </c>
      <c r="M81" s="244">
        <f>G81*(1+L81/100)</f>
        <v>0</v>
      </c>
      <c r="N81" s="242">
        <v>8.9300000000000004E-3</v>
      </c>
      <c r="O81" s="242">
        <f>ROUND(E81*N81,2)</f>
        <v>0.02</v>
      </c>
      <c r="P81" s="242">
        <v>0</v>
      </c>
      <c r="Q81" s="242">
        <f>ROUND(E81*P81,2)</f>
        <v>0</v>
      </c>
      <c r="R81" s="244" t="s">
        <v>3116</v>
      </c>
      <c r="S81" s="244" t="s">
        <v>302</v>
      </c>
      <c r="T81" s="245" t="s">
        <v>354</v>
      </c>
      <c r="U81" s="220">
        <v>0.84799999999999998</v>
      </c>
      <c r="V81" s="220">
        <f>ROUND(E81*U81,2)</f>
        <v>1.7</v>
      </c>
      <c r="W81" s="220"/>
      <c r="X81" s="220" t="s">
        <v>314</v>
      </c>
      <c r="Y81" s="220" t="s">
        <v>305</v>
      </c>
      <c r="Z81" s="210"/>
      <c r="AA81" s="210"/>
      <c r="AB81" s="210"/>
      <c r="AC81" s="210"/>
      <c r="AD81" s="210"/>
      <c r="AE81" s="210"/>
      <c r="AF81" s="210"/>
      <c r="AG81" s="210" t="s">
        <v>315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33.75" outlineLevel="1" x14ac:dyDescent="0.2">
      <c r="A82" s="239">
        <v>58</v>
      </c>
      <c r="B82" s="240" t="s">
        <v>3235</v>
      </c>
      <c r="C82" s="249" t="s">
        <v>3236</v>
      </c>
      <c r="D82" s="241" t="s">
        <v>320</v>
      </c>
      <c r="E82" s="242">
        <v>6</v>
      </c>
      <c r="F82" s="243"/>
      <c r="G82" s="244">
        <f>ROUND(E82*F82,2)</f>
        <v>0</v>
      </c>
      <c r="H82" s="243"/>
      <c r="I82" s="244">
        <f>ROUND(E82*H82,2)</f>
        <v>0</v>
      </c>
      <c r="J82" s="243"/>
      <c r="K82" s="244">
        <f>ROUND(E82*J82,2)</f>
        <v>0</v>
      </c>
      <c r="L82" s="244">
        <v>21</v>
      </c>
      <c r="M82" s="244">
        <f>G82*(1+L82/100)</f>
        <v>0</v>
      </c>
      <c r="N82" s="242">
        <v>1.072E-2</v>
      </c>
      <c r="O82" s="242">
        <f>ROUND(E82*N82,2)</f>
        <v>0.06</v>
      </c>
      <c r="P82" s="242">
        <v>0</v>
      </c>
      <c r="Q82" s="242">
        <f>ROUND(E82*P82,2)</f>
        <v>0</v>
      </c>
      <c r="R82" s="244" t="s">
        <v>3116</v>
      </c>
      <c r="S82" s="244" t="s">
        <v>302</v>
      </c>
      <c r="T82" s="245" t="s">
        <v>354</v>
      </c>
      <c r="U82" s="220">
        <v>0.85499999999999998</v>
      </c>
      <c r="V82" s="220">
        <f>ROUND(E82*U82,2)</f>
        <v>5.13</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33.75" outlineLevel="1" x14ac:dyDescent="0.2">
      <c r="A83" s="239">
        <v>59</v>
      </c>
      <c r="B83" s="240" t="s">
        <v>3237</v>
      </c>
      <c r="C83" s="249" t="s">
        <v>3238</v>
      </c>
      <c r="D83" s="241" t="s">
        <v>320</v>
      </c>
      <c r="E83" s="242">
        <v>1</v>
      </c>
      <c r="F83" s="243"/>
      <c r="G83" s="244">
        <f>ROUND(E83*F83,2)</f>
        <v>0</v>
      </c>
      <c r="H83" s="243"/>
      <c r="I83" s="244">
        <f>ROUND(E83*H83,2)</f>
        <v>0</v>
      </c>
      <c r="J83" s="243"/>
      <c r="K83" s="244">
        <f>ROUND(E83*J83,2)</f>
        <v>0</v>
      </c>
      <c r="L83" s="244">
        <v>21</v>
      </c>
      <c r="M83" s="244">
        <f>G83*(1+L83/100)</f>
        <v>0</v>
      </c>
      <c r="N83" s="242">
        <v>1.251E-2</v>
      </c>
      <c r="O83" s="242">
        <f>ROUND(E83*N83,2)</f>
        <v>0.01</v>
      </c>
      <c r="P83" s="242">
        <v>0</v>
      </c>
      <c r="Q83" s="242">
        <f>ROUND(E83*P83,2)</f>
        <v>0</v>
      </c>
      <c r="R83" s="244" t="s">
        <v>3116</v>
      </c>
      <c r="S83" s="244" t="s">
        <v>302</v>
      </c>
      <c r="T83" s="245" t="s">
        <v>354</v>
      </c>
      <c r="U83" s="220">
        <v>0.85499999999999998</v>
      </c>
      <c r="V83" s="220">
        <f>ROUND(E83*U83,2)</f>
        <v>0.86</v>
      </c>
      <c r="W83" s="220"/>
      <c r="X83" s="220" t="s">
        <v>314</v>
      </c>
      <c r="Y83" s="220" t="s">
        <v>305</v>
      </c>
      <c r="Z83" s="210"/>
      <c r="AA83" s="210"/>
      <c r="AB83" s="210"/>
      <c r="AC83" s="210"/>
      <c r="AD83" s="210"/>
      <c r="AE83" s="210"/>
      <c r="AF83" s="210"/>
      <c r="AG83" s="210" t="s">
        <v>315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33.75" outlineLevel="1" x14ac:dyDescent="0.2">
      <c r="A84" s="239">
        <v>60</v>
      </c>
      <c r="B84" s="240" t="s">
        <v>3239</v>
      </c>
      <c r="C84" s="249" t="s">
        <v>3240</v>
      </c>
      <c r="D84" s="241" t="s">
        <v>320</v>
      </c>
      <c r="E84" s="242">
        <v>1</v>
      </c>
      <c r="F84" s="243"/>
      <c r="G84" s="244">
        <f>ROUND(E84*F84,2)</f>
        <v>0</v>
      </c>
      <c r="H84" s="243"/>
      <c r="I84" s="244">
        <f>ROUND(E84*H84,2)</f>
        <v>0</v>
      </c>
      <c r="J84" s="243"/>
      <c r="K84" s="244">
        <f>ROUND(E84*J84,2)</f>
        <v>0</v>
      </c>
      <c r="L84" s="244">
        <v>21</v>
      </c>
      <c r="M84" s="244">
        <f>G84*(1+L84/100)</f>
        <v>0</v>
      </c>
      <c r="N84" s="242">
        <v>1.4290000000000001E-2</v>
      </c>
      <c r="O84" s="242">
        <f>ROUND(E84*N84,2)</f>
        <v>0.01</v>
      </c>
      <c r="P84" s="242">
        <v>0</v>
      </c>
      <c r="Q84" s="242">
        <f>ROUND(E84*P84,2)</f>
        <v>0</v>
      </c>
      <c r="R84" s="244" t="s">
        <v>3116</v>
      </c>
      <c r="S84" s="244" t="s">
        <v>302</v>
      </c>
      <c r="T84" s="245" t="s">
        <v>354</v>
      </c>
      <c r="U84" s="220">
        <v>0.86299999999999999</v>
      </c>
      <c r="V84" s="220">
        <f>ROUND(E84*U84,2)</f>
        <v>0.86</v>
      </c>
      <c r="W84" s="220"/>
      <c r="X84" s="220" t="s">
        <v>314</v>
      </c>
      <c r="Y84" s="220" t="s">
        <v>305</v>
      </c>
      <c r="Z84" s="210"/>
      <c r="AA84" s="210"/>
      <c r="AB84" s="210"/>
      <c r="AC84" s="210"/>
      <c r="AD84" s="210"/>
      <c r="AE84" s="210"/>
      <c r="AF84" s="210"/>
      <c r="AG84" s="210" t="s">
        <v>315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33.75" outlineLevel="1" x14ac:dyDescent="0.2">
      <c r="A85" s="239">
        <v>61</v>
      </c>
      <c r="B85" s="240" t="s">
        <v>3241</v>
      </c>
      <c r="C85" s="249" t="s">
        <v>3242</v>
      </c>
      <c r="D85" s="241" t="s">
        <v>320</v>
      </c>
      <c r="E85" s="242">
        <v>1</v>
      </c>
      <c r="F85" s="243"/>
      <c r="G85" s="244">
        <f>ROUND(E85*F85,2)</f>
        <v>0</v>
      </c>
      <c r="H85" s="243"/>
      <c r="I85" s="244">
        <f>ROUND(E85*H85,2)</f>
        <v>0</v>
      </c>
      <c r="J85" s="243"/>
      <c r="K85" s="244">
        <f>ROUND(E85*J85,2)</f>
        <v>0</v>
      </c>
      <c r="L85" s="244">
        <v>21</v>
      </c>
      <c r="M85" s="244">
        <f>G85*(1+L85/100)</f>
        <v>0</v>
      </c>
      <c r="N85" s="242">
        <v>1.6400000000000001E-2</v>
      </c>
      <c r="O85" s="242">
        <f>ROUND(E85*N85,2)</f>
        <v>0.02</v>
      </c>
      <c r="P85" s="242">
        <v>0</v>
      </c>
      <c r="Q85" s="242">
        <f>ROUND(E85*P85,2)</f>
        <v>0</v>
      </c>
      <c r="R85" s="244" t="s">
        <v>3116</v>
      </c>
      <c r="S85" s="244" t="s">
        <v>302</v>
      </c>
      <c r="T85" s="245" t="s">
        <v>354</v>
      </c>
      <c r="U85" s="220">
        <v>0.85599999999999998</v>
      </c>
      <c r="V85" s="220">
        <f>ROUND(E85*U85,2)</f>
        <v>0.86</v>
      </c>
      <c r="W85" s="220"/>
      <c r="X85" s="220" t="s">
        <v>314</v>
      </c>
      <c r="Y85" s="220" t="s">
        <v>305</v>
      </c>
      <c r="Z85" s="210"/>
      <c r="AA85" s="210"/>
      <c r="AB85" s="210"/>
      <c r="AC85" s="210"/>
      <c r="AD85" s="210"/>
      <c r="AE85" s="210"/>
      <c r="AF85" s="210"/>
      <c r="AG85" s="210" t="s">
        <v>315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33.75" outlineLevel="1" x14ac:dyDescent="0.2">
      <c r="A86" s="239">
        <v>62</v>
      </c>
      <c r="B86" s="240" t="s">
        <v>3241</v>
      </c>
      <c r="C86" s="249" t="s">
        <v>3242</v>
      </c>
      <c r="D86" s="241" t="s">
        <v>320</v>
      </c>
      <c r="E86" s="242">
        <v>3</v>
      </c>
      <c r="F86" s="243"/>
      <c r="G86" s="244">
        <f>ROUND(E86*F86,2)</f>
        <v>0</v>
      </c>
      <c r="H86" s="243"/>
      <c r="I86" s="244">
        <f>ROUND(E86*H86,2)</f>
        <v>0</v>
      </c>
      <c r="J86" s="243"/>
      <c r="K86" s="244">
        <f>ROUND(E86*J86,2)</f>
        <v>0</v>
      </c>
      <c r="L86" s="244">
        <v>21</v>
      </c>
      <c r="M86" s="244">
        <f>G86*(1+L86/100)</f>
        <v>0</v>
      </c>
      <c r="N86" s="242">
        <v>1.6400000000000001E-2</v>
      </c>
      <c r="O86" s="242">
        <f>ROUND(E86*N86,2)</f>
        <v>0.05</v>
      </c>
      <c r="P86" s="242">
        <v>0</v>
      </c>
      <c r="Q86" s="242">
        <f>ROUND(E86*P86,2)</f>
        <v>0</v>
      </c>
      <c r="R86" s="244" t="s">
        <v>3116</v>
      </c>
      <c r="S86" s="244" t="s">
        <v>302</v>
      </c>
      <c r="T86" s="245" t="s">
        <v>354</v>
      </c>
      <c r="U86" s="220">
        <v>0.85599999999999998</v>
      </c>
      <c r="V86" s="220">
        <f>ROUND(E86*U86,2)</f>
        <v>2.57</v>
      </c>
      <c r="W86" s="220"/>
      <c r="X86" s="220" t="s">
        <v>314</v>
      </c>
      <c r="Y86" s="220" t="s">
        <v>305</v>
      </c>
      <c r="Z86" s="210"/>
      <c r="AA86" s="210"/>
      <c r="AB86" s="210"/>
      <c r="AC86" s="210"/>
      <c r="AD86" s="210"/>
      <c r="AE86" s="210"/>
      <c r="AF86" s="210"/>
      <c r="AG86" s="210" t="s">
        <v>315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33.75" outlineLevel="1" x14ac:dyDescent="0.2">
      <c r="A87" s="239">
        <v>63</v>
      </c>
      <c r="B87" s="240" t="s">
        <v>3243</v>
      </c>
      <c r="C87" s="249" t="s">
        <v>3244</v>
      </c>
      <c r="D87" s="241" t="s">
        <v>320</v>
      </c>
      <c r="E87" s="242">
        <v>1</v>
      </c>
      <c r="F87" s="243"/>
      <c r="G87" s="244">
        <f>ROUND(E87*F87,2)</f>
        <v>0</v>
      </c>
      <c r="H87" s="243"/>
      <c r="I87" s="244">
        <f>ROUND(E87*H87,2)</f>
        <v>0</v>
      </c>
      <c r="J87" s="243"/>
      <c r="K87" s="244">
        <f>ROUND(E87*J87,2)</f>
        <v>0</v>
      </c>
      <c r="L87" s="244">
        <v>21</v>
      </c>
      <c r="M87" s="244">
        <f>G87*(1+L87/100)</f>
        <v>0</v>
      </c>
      <c r="N87" s="242">
        <v>1.968E-2</v>
      </c>
      <c r="O87" s="242">
        <f>ROUND(E87*N87,2)</f>
        <v>0.02</v>
      </c>
      <c r="P87" s="242">
        <v>0</v>
      </c>
      <c r="Q87" s="242">
        <f>ROUND(E87*P87,2)</f>
        <v>0</v>
      </c>
      <c r="R87" s="244" t="s">
        <v>3116</v>
      </c>
      <c r="S87" s="244" t="s">
        <v>302</v>
      </c>
      <c r="T87" s="245" t="s">
        <v>354</v>
      </c>
      <c r="U87" s="220">
        <v>0.86599999999999999</v>
      </c>
      <c r="V87" s="220">
        <f>ROUND(E87*U87,2)</f>
        <v>0.87</v>
      </c>
      <c r="W87" s="220"/>
      <c r="X87" s="220" t="s">
        <v>314</v>
      </c>
      <c r="Y87" s="220" t="s">
        <v>305</v>
      </c>
      <c r="Z87" s="210"/>
      <c r="AA87" s="210"/>
      <c r="AB87" s="210"/>
      <c r="AC87" s="210"/>
      <c r="AD87" s="210"/>
      <c r="AE87" s="210"/>
      <c r="AF87" s="210"/>
      <c r="AG87" s="210" t="s">
        <v>315</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33.75" outlineLevel="1" x14ac:dyDescent="0.2">
      <c r="A88" s="239">
        <v>64</v>
      </c>
      <c r="B88" s="240" t="s">
        <v>3245</v>
      </c>
      <c r="C88" s="249" t="s">
        <v>3246</v>
      </c>
      <c r="D88" s="241" t="s">
        <v>320</v>
      </c>
      <c r="E88" s="242">
        <v>1</v>
      </c>
      <c r="F88" s="243"/>
      <c r="G88" s="244">
        <f>ROUND(E88*F88,2)</f>
        <v>0</v>
      </c>
      <c r="H88" s="243"/>
      <c r="I88" s="244">
        <f>ROUND(E88*H88,2)</f>
        <v>0</v>
      </c>
      <c r="J88" s="243"/>
      <c r="K88" s="244">
        <f>ROUND(E88*J88,2)</f>
        <v>0</v>
      </c>
      <c r="L88" s="244">
        <v>21</v>
      </c>
      <c r="M88" s="244">
        <f>G88*(1+L88/100)</f>
        <v>0</v>
      </c>
      <c r="N88" s="242">
        <v>2.8150000000000001E-2</v>
      </c>
      <c r="O88" s="242">
        <f>ROUND(E88*N88,2)</f>
        <v>0.03</v>
      </c>
      <c r="P88" s="242">
        <v>0</v>
      </c>
      <c r="Q88" s="242">
        <f>ROUND(E88*P88,2)</f>
        <v>0</v>
      </c>
      <c r="R88" s="244" t="s">
        <v>3116</v>
      </c>
      <c r="S88" s="244" t="s">
        <v>302</v>
      </c>
      <c r="T88" s="245" t="s">
        <v>354</v>
      </c>
      <c r="U88" s="220">
        <v>0.92800000000000005</v>
      </c>
      <c r="V88" s="220">
        <f>ROUND(E88*U88,2)</f>
        <v>0.93</v>
      </c>
      <c r="W88" s="220"/>
      <c r="X88" s="220" t="s">
        <v>314</v>
      </c>
      <c r="Y88" s="220" t="s">
        <v>305</v>
      </c>
      <c r="Z88" s="210"/>
      <c r="AA88" s="210"/>
      <c r="AB88" s="210"/>
      <c r="AC88" s="210"/>
      <c r="AD88" s="210"/>
      <c r="AE88" s="210"/>
      <c r="AF88" s="210"/>
      <c r="AG88" s="210" t="s">
        <v>315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33.75" outlineLevel="1" x14ac:dyDescent="0.2">
      <c r="A89" s="239">
        <v>65</v>
      </c>
      <c r="B89" s="240" t="s">
        <v>3247</v>
      </c>
      <c r="C89" s="249" t="s">
        <v>3248</v>
      </c>
      <c r="D89" s="241" t="s">
        <v>320</v>
      </c>
      <c r="E89" s="242">
        <v>4</v>
      </c>
      <c r="F89" s="243"/>
      <c r="G89" s="244">
        <f>ROUND(E89*F89,2)</f>
        <v>0</v>
      </c>
      <c r="H89" s="243"/>
      <c r="I89" s="244">
        <f>ROUND(E89*H89,2)</f>
        <v>0</v>
      </c>
      <c r="J89" s="243"/>
      <c r="K89" s="244">
        <f>ROUND(E89*J89,2)</f>
        <v>0</v>
      </c>
      <c r="L89" s="244">
        <v>21</v>
      </c>
      <c r="M89" s="244">
        <f>G89*(1+L89/100)</f>
        <v>0</v>
      </c>
      <c r="N89" s="242">
        <v>3.3779999999999998E-2</v>
      </c>
      <c r="O89" s="242">
        <f>ROUND(E89*N89,2)</f>
        <v>0.14000000000000001</v>
      </c>
      <c r="P89" s="242">
        <v>0</v>
      </c>
      <c r="Q89" s="242">
        <f>ROUND(E89*P89,2)</f>
        <v>0</v>
      </c>
      <c r="R89" s="244" t="s">
        <v>3116</v>
      </c>
      <c r="S89" s="244" t="s">
        <v>302</v>
      </c>
      <c r="T89" s="245" t="s">
        <v>354</v>
      </c>
      <c r="U89" s="220">
        <v>0.95099999999999996</v>
      </c>
      <c r="V89" s="220">
        <f>ROUND(E89*U89,2)</f>
        <v>3.8</v>
      </c>
      <c r="W89" s="220"/>
      <c r="X89" s="220" t="s">
        <v>314</v>
      </c>
      <c r="Y89" s="220" t="s">
        <v>305</v>
      </c>
      <c r="Z89" s="210"/>
      <c r="AA89" s="210"/>
      <c r="AB89" s="210"/>
      <c r="AC89" s="210"/>
      <c r="AD89" s="210"/>
      <c r="AE89" s="210"/>
      <c r="AF89" s="210"/>
      <c r="AG89" s="210" t="s">
        <v>315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33.75" outlineLevel="1" x14ac:dyDescent="0.2">
      <c r="A90" s="239">
        <v>66</v>
      </c>
      <c r="B90" s="240" t="s">
        <v>3249</v>
      </c>
      <c r="C90" s="249" t="s">
        <v>3250</v>
      </c>
      <c r="D90" s="241" t="s">
        <v>320</v>
      </c>
      <c r="E90" s="242">
        <v>9</v>
      </c>
      <c r="F90" s="243"/>
      <c r="G90" s="244">
        <f>ROUND(E90*F90,2)</f>
        <v>0</v>
      </c>
      <c r="H90" s="243"/>
      <c r="I90" s="244">
        <f>ROUND(E90*H90,2)</f>
        <v>0</v>
      </c>
      <c r="J90" s="243"/>
      <c r="K90" s="244">
        <f>ROUND(E90*J90,2)</f>
        <v>0</v>
      </c>
      <c r="L90" s="244">
        <v>21</v>
      </c>
      <c r="M90" s="244">
        <f>G90*(1+L90/100)</f>
        <v>0</v>
      </c>
      <c r="N90" s="242">
        <v>3.9410000000000001E-2</v>
      </c>
      <c r="O90" s="242">
        <f>ROUND(E90*N90,2)</f>
        <v>0.35</v>
      </c>
      <c r="P90" s="242">
        <v>0</v>
      </c>
      <c r="Q90" s="242">
        <f>ROUND(E90*P90,2)</f>
        <v>0</v>
      </c>
      <c r="R90" s="244" t="s">
        <v>3116</v>
      </c>
      <c r="S90" s="244" t="s">
        <v>302</v>
      </c>
      <c r="T90" s="245" t="s">
        <v>354</v>
      </c>
      <c r="U90" s="220">
        <v>0.95099999999999996</v>
      </c>
      <c r="V90" s="220">
        <f>ROUND(E90*U90,2)</f>
        <v>8.56</v>
      </c>
      <c r="W90" s="220"/>
      <c r="X90" s="220" t="s">
        <v>314</v>
      </c>
      <c r="Y90" s="220" t="s">
        <v>305</v>
      </c>
      <c r="Z90" s="210"/>
      <c r="AA90" s="210"/>
      <c r="AB90" s="210"/>
      <c r="AC90" s="210"/>
      <c r="AD90" s="210"/>
      <c r="AE90" s="210"/>
      <c r="AF90" s="210"/>
      <c r="AG90" s="210" t="s">
        <v>315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33.75" outlineLevel="1" x14ac:dyDescent="0.2">
      <c r="A91" s="239">
        <v>67</v>
      </c>
      <c r="B91" s="240" t="s">
        <v>3251</v>
      </c>
      <c r="C91" s="249" t="s">
        <v>3252</v>
      </c>
      <c r="D91" s="241" t="s">
        <v>320</v>
      </c>
      <c r="E91" s="242">
        <v>4</v>
      </c>
      <c r="F91" s="243"/>
      <c r="G91" s="244">
        <f>ROUND(E91*F91,2)</f>
        <v>0</v>
      </c>
      <c r="H91" s="243"/>
      <c r="I91" s="244">
        <f>ROUND(E91*H91,2)</f>
        <v>0</v>
      </c>
      <c r="J91" s="243"/>
      <c r="K91" s="244">
        <f>ROUND(E91*J91,2)</f>
        <v>0</v>
      </c>
      <c r="L91" s="244">
        <v>21</v>
      </c>
      <c r="M91" s="244">
        <f>G91*(1+L91/100)</f>
        <v>0</v>
      </c>
      <c r="N91" s="242">
        <v>0.16900000000000001</v>
      </c>
      <c r="O91" s="242">
        <f>ROUND(E91*N91,2)</f>
        <v>0.68</v>
      </c>
      <c r="P91" s="242">
        <v>0</v>
      </c>
      <c r="Q91" s="242">
        <f>ROUND(E91*P91,2)</f>
        <v>0</v>
      </c>
      <c r="R91" s="244" t="s">
        <v>3116</v>
      </c>
      <c r="S91" s="244" t="s">
        <v>302</v>
      </c>
      <c r="T91" s="245" t="s">
        <v>354</v>
      </c>
      <c r="U91" s="220">
        <v>1.4604999999999999</v>
      </c>
      <c r="V91" s="220">
        <f>ROUND(E91*U91,2)</f>
        <v>5.84</v>
      </c>
      <c r="W91" s="220"/>
      <c r="X91" s="220" t="s">
        <v>314</v>
      </c>
      <c r="Y91" s="220" t="s">
        <v>305</v>
      </c>
      <c r="Z91" s="210"/>
      <c r="AA91" s="210"/>
      <c r="AB91" s="210"/>
      <c r="AC91" s="210"/>
      <c r="AD91" s="210"/>
      <c r="AE91" s="210"/>
      <c r="AF91" s="210"/>
      <c r="AG91" s="210" t="s">
        <v>315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32">
        <v>68</v>
      </c>
      <c r="B92" s="233" t="s">
        <v>3253</v>
      </c>
      <c r="C92" s="250" t="s">
        <v>3254</v>
      </c>
      <c r="D92" s="234" t="s">
        <v>701</v>
      </c>
      <c r="E92" s="235">
        <v>1.4453400000000001</v>
      </c>
      <c r="F92" s="236"/>
      <c r="G92" s="237">
        <f>ROUND(E92*F92,2)</f>
        <v>0</v>
      </c>
      <c r="H92" s="236"/>
      <c r="I92" s="237">
        <f>ROUND(E92*H92,2)</f>
        <v>0</v>
      </c>
      <c r="J92" s="236"/>
      <c r="K92" s="237">
        <f>ROUND(E92*J92,2)</f>
        <v>0</v>
      </c>
      <c r="L92" s="237">
        <v>21</v>
      </c>
      <c r="M92" s="237">
        <f>G92*(1+L92/100)</f>
        <v>0</v>
      </c>
      <c r="N92" s="235">
        <v>0</v>
      </c>
      <c r="O92" s="235">
        <f>ROUND(E92*N92,2)</f>
        <v>0</v>
      </c>
      <c r="P92" s="235">
        <v>0</v>
      </c>
      <c r="Q92" s="235">
        <f>ROUND(E92*P92,2)</f>
        <v>0</v>
      </c>
      <c r="R92" s="237" t="s">
        <v>3116</v>
      </c>
      <c r="S92" s="237" t="s">
        <v>302</v>
      </c>
      <c r="T92" s="238" t="s">
        <v>354</v>
      </c>
      <c r="U92" s="220">
        <v>2.71</v>
      </c>
      <c r="V92" s="220">
        <f>ROUND(E92*U92,2)</f>
        <v>3.92</v>
      </c>
      <c r="W92" s="220"/>
      <c r="X92" s="220" t="s">
        <v>314</v>
      </c>
      <c r="Y92" s="220" t="s">
        <v>305</v>
      </c>
      <c r="Z92" s="210"/>
      <c r="AA92" s="210"/>
      <c r="AB92" s="210"/>
      <c r="AC92" s="210"/>
      <c r="AD92" s="210"/>
      <c r="AE92" s="210"/>
      <c r="AF92" s="210"/>
      <c r="AG92" s="210" t="s">
        <v>642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3"/>
      <c r="B93" s="4"/>
      <c r="C93" s="252"/>
      <c r="D93" s="6"/>
      <c r="E93" s="3"/>
      <c r="F93" s="3"/>
      <c r="G93" s="3"/>
      <c r="H93" s="3"/>
      <c r="I93" s="3"/>
      <c r="J93" s="3"/>
      <c r="K93" s="3"/>
      <c r="L93" s="3"/>
      <c r="M93" s="3"/>
      <c r="N93" s="3"/>
      <c r="O93" s="3"/>
      <c r="P93" s="3"/>
      <c r="Q93" s="3"/>
      <c r="R93" s="3"/>
      <c r="S93" s="3"/>
      <c r="T93" s="3"/>
      <c r="U93" s="3"/>
      <c r="V93" s="3"/>
      <c r="W93" s="3"/>
      <c r="X93" s="3"/>
      <c r="Y93" s="3"/>
      <c r="AE93">
        <v>12</v>
      </c>
      <c r="AF93">
        <v>21</v>
      </c>
      <c r="AG93" t="s">
        <v>283</v>
      </c>
    </row>
    <row r="94" spans="1:60" x14ac:dyDescent="0.2">
      <c r="A94" s="213"/>
      <c r="B94" s="214" t="s">
        <v>29</v>
      </c>
      <c r="C94" s="253"/>
      <c r="D94" s="215"/>
      <c r="E94" s="216"/>
      <c r="F94" s="216"/>
      <c r="G94" s="231">
        <f>G8+G14+G34+G53+G79</f>
        <v>0</v>
      </c>
      <c r="H94" s="3"/>
      <c r="I94" s="3"/>
      <c r="J94" s="3"/>
      <c r="K94" s="3"/>
      <c r="L94" s="3"/>
      <c r="M94" s="3"/>
      <c r="N94" s="3"/>
      <c r="O94" s="3"/>
      <c r="P94" s="3"/>
      <c r="Q94" s="3"/>
      <c r="R94" s="3"/>
      <c r="S94" s="3"/>
      <c r="T94" s="3"/>
      <c r="U94" s="3"/>
      <c r="V94" s="3"/>
      <c r="W94" s="3"/>
      <c r="X94" s="3"/>
      <c r="Y94" s="3"/>
      <c r="AE94">
        <f>SUMIF(L7:L92,AE93,G7:G92)</f>
        <v>0</v>
      </c>
      <c r="AF94">
        <f>SUMIF(L7:L92,AF93,G7:G92)</f>
        <v>0</v>
      </c>
      <c r="AG94" t="s">
        <v>349</v>
      </c>
    </row>
    <row r="95" spans="1:60" x14ac:dyDescent="0.2">
      <c r="C95" s="254"/>
      <c r="D95" s="10"/>
      <c r="AG95" t="s">
        <v>350</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tNobroLce2fIkFUZJAhYXggKlV/Ig5pwlqQTo5LpRj8sH4YmlaVCq5UmsfV6OaR/E/DjZcSDR5qxXl8/u1rKA==" saltValue="XDMSE9IS6TAmQ2l0RwkjeA==" spinCount="100000" sheet="1" formatRows="0"/>
  <mergeCells count="16">
    <mergeCell ref="C44:G44"/>
    <mergeCell ref="C46:G46"/>
    <mergeCell ref="C48:G48"/>
    <mergeCell ref="C50:G50"/>
    <mergeCell ref="C28:G28"/>
    <mergeCell ref="C30:G30"/>
    <mergeCell ref="C32:G32"/>
    <mergeCell ref="C38:G38"/>
    <mergeCell ref="C40:G40"/>
    <mergeCell ref="C42:G42"/>
    <mergeCell ref="A1:G1"/>
    <mergeCell ref="C2:G2"/>
    <mergeCell ref="C3:G3"/>
    <mergeCell ref="C4:G4"/>
    <mergeCell ref="C11:G11"/>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618A-7968-4C4C-A2B6-160034F0E34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75</v>
      </c>
      <c r="C4" s="202" t="s">
        <v>76</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252</v>
      </c>
      <c r="C8" s="248" t="s">
        <v>253</v>
      </c>
      <c r="D8" s="227"/>
      <c r="E8" s="228"/>
      <c r="F8" s="229"/>
      <c r="G8" s="229">
        <f>SUMIF(AG9:AG83,"&lt;&gt;NOR",G9:G83)</f>
        <v>0</v>
      </c>
      <c r="H8" s="229"/>
      <c r="I8" s="229">
        <f>SUM(I9:I83)</f>
        <v>0</v>
      </c>
      <c r="J8" s="229"/>
      <c r="K8" s="229">
        <f>SUM(K9:K83)</f>
        <v>0</v>
      </c>
      <c r="L8" s="229"/>
      <c r="M8" s="229">
        <f>SUM(M9:M83)</f>
        <v>0</v>
      </c>
      <c r="N8" s="228"/>
      <c r="O8" s="228">
        <f>SUM(O9:O83)</f>
        <v>0</v>
      </c>
      <c r="P8" s="228"/>
      <c r="Q8" s="228">
        <f>SUM(Q9:Q83)</f>
        <v>0</v>
      </c>
      <c r="R8" s="229"/>
      <c r="S8" s="229"/>
      <c r="T8" s="230"/>
      <c r="U8" s="224"/>
      <c r="V8" s="224">
        <f>SUM(V9:V83)</f>
        <v>0</v>
      </c>
      <c r="W8" s="224"/>
      <c r="X8" s="224"/>
      <c r="Y8" s="224"/>
      <c r="AG8" t="s">
        <v>298</v>
      </c>
    </row>
    <row r="9" spans="1:60" ht="22.5" outlineLevel="1" x14ac:dyDescent="0.2">
      <c r="A9" s="232">
        <v>1</v>
      </c>
      <c r="B9" s="233" t="s">
        <v>3255</v>
      </c>
      <c r="C9" s="250" t="s">
        <v>3256</v>
      </c>
      <c r="D9" s="234" t="s">
        <v>3119</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313</v>
      </c>
      <c r="T9" s="238" t="s">
        <v>303</v>
      </c>
      <c r="U9" s="220">
        <v>0</v>
      </c>
      <c r="V9" s="220">
        <f>ROUND(E9*U9,2)</f>
        <v>0</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180" outlineLevel="2" x14ac:dyDescent="0.2">
      <c r="A10" s="217"/>
      <c r="B10" s="218"/>
      <c r="C10" s="251" t="s">
        <v>3257</v>
      </c>
      <c r="D10" s="247"/>
      <c r="E10" s="247"/>
      <c r="F10" s="247"/>
      <c r="G10" s="247"/>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317</v>
      </c>
      <c r="AH10" s="210"/>
      <c r="AI10" s="210"/>
      <c r="AJ10" s="210"/>
      <c r="AK10" s="210"/>
      <c r="AL10" s="210"/>
      <c r="AM10" s="210"/>
      <c r="AN10" s="210"/>
      <c r="AO10" s="210"/>
      <c r="AP10" s="210"/>
      <c r="AQ10" s="210"/>
      <c r="AR10" s="210"/>
      <c r="AS10" s="210"/>
      <c r="AT10" s="210"/>
      <c r="AU10" s="210"/>
      <c r="AV10" s="210"/>
      <c r="AW10" s="210"/>
      <c r="AX10" s="210"/>
      <c r="AY10" s="210"/>
      <c r="AZ10" s="210"/>
      <c r="BA10" s="246" t="str">
        <f>C10</f>
        <v>rychlost ve volném průřezu jednotky 2,5/2,5 m/s (přívod/odvod), jednotka vybavena rotačním entalpickým rekuperátorem, účinnost rekuperátoru dle EN13053 84,9%, ohřev tepelným čerpadlem vzduch/vzduch výměník dvouokruhový třířadý rozteč lamel 2,8 mm, topný výkon 27,4 kW, bivaletní zdroj řešen elktrickým ohřívačem o výkonu 12 kW 3x400V, dělení výkonu 3:9 vybacený SSR o spínacím napští 24V/DC, jednotka vybavena cirkulací, jednostupňová filtrace kapsovými filtry třídy M5 (ISO ePM 10 &gt;60%) na odtahu a F7 (ePM2,5 65%) na přívodu, EC ventilátory o max. příkonu 4,8 kW, SFPVAHU = 1891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L2 (R @+400Pa), netěsnost mezi rámem a filtrem &lt;0,5% (F9), termická izolace T2(M), faktor tepelných mostů TB3(M),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 polyesterový lak 25 hm (korozivní odolnost RC3),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64 dB(A), výtlak přívodní sekce 77 dB(A), do okolí přívodní sekce 55 dB(A), sání odvodní sekce 69 dB(A), výtlak odvodní sekce 74 dB(A), do okolí odvodní sekce 53 dB(A), výpočtový software výrobce pro návrh VZT jednotky validován nezávislou autoritou, jednotky vyráběny a vyvinuty v souladu s certifikovaným systémem řízení jakosti jakosti ISO 9001:2001</v>
      </c>
      <c r="BB10" s="210"/>
      <c r="BC10" s="210"/>
      <c r="BD10" s="210"/>
      <c r="BE10" s="210"/>
      <c r="BF10" s="210"/>
      <c r="BG10" s="210"/>
      <c r="BH10" s="210"/>
    </row>
    <row r="11" spans="1:60" ht="22.5" outlineLevel="1" x14ac:dyDescent="0.2">
      <c r="A11" s="232">
        <v>2</v>
      </c>
      <c r="B11" s="233" t="s">
        <v>3258</v>
      </c>
      <c r="C11" s="250" t="s">
        <v>3259</v>
      </c>
      <c r="D11" s="234" t="s">
        <v>3119</v>
      </c>
      <c r="E11" s="235">
        <v>1</v>
      </c>
      <c r="F11" s="236"/>
      <c r="G11" s="237">
        <f>ROUND(E11*F11,2)</f>
        <v>0</v>
      </c>
      <c r="H11" s="236"/>
      <c r="I11" s="237">
        <f>ROUND(E11*H11,2)</f>
        <v>0</v>
      </c>
      <c r="J11" s="236"/>
      <c r="K11" s="237">
        <f>ROUND(E11*J11,2)</f>
        <v>0</v>
      </c>
      <c r="L11" s="237">
        <v>21</v>
      </c>
      <c r="M11" s="237">
        <f>G11*(1+L11/100)</f>
        <v>0</v>
      </c>
      <c r="N11" s="235">
        <v>0</v>
      </c>
      <c r="O11" s="235">
        <f>ROUND(E11*N11,2)</f>
        <v>0</v>
      </c>
      <c r="P11" s="235">
        <v>0</v>
      </c>
      <c r="Q11" s="235">
        <f>ROUND(E11*P11,2)</f>
        <v>0</v>
      </c>
      <c r="R11" s="237"/>
      <c r="S11" s="237" t="s">
        <v>313</v>
      </c>
      <c r="T11" s="238" t="s">
        <v>303</v>
      </c>
      <c r="U11" s="220">
        <v>0</v>
      </c>
      <c r="V11" s="220">
        <f>ROUND(E11*U11,2)</f>
        <v>0</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157.5" outlineLevel="2" x14ac:dyDescent="0.2">
      <c r="A12" s="217"/>
      <c r="B12" s="218"/>
      <c r="C12" s="251" t="s">
        <v>3260</v>
      </c>
      <c r="D12" s="247"/>
      <c r="E12" s="247"/>
      <c r="F12" s="247"/>
      <c r="G12" s="247"/>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317</v>
      </c>
      <c r="AH12" s="210"/>
      <c r="AI12" s="210"/>
      <c r="AJ12" s="210"/>
      <c r="AK12" s="210"/>
      <c r="AL12" s="210"/>
      <c r="AM12" s="210"/>
      <c r="AN12" s="210"/>
      <c r="AO12" s="210"/>
      <c r="AP12" s="210"/>
      <c r="AQ12" s="210"/>
      <c r="AR12" s="210"/>
      <c r="AS12" s="210"/>
      <c r="AT12" s="210"/>
      <c r="AU12" s="210"/>
      <c r="AV12" s="210"/>
      <c r="AW12" s="210"/>
      <c r="AX12" s="210"/>
      <c r="AY12" s="210"/>
      <c r="AZ12" s="210"/>
      <c r="BA12" s="246" t="str">
        <f>C12</f>
        <v>rychlost ve volném průřezu jednotky 1,92/1,92 m/s (přívod/odvod), jednotka vybavena deskovým protiptoudým rekuperátorem, účinnost rekuperátoru dle EN13053 82,1%, dohřev teplovodní dvouřadým výměník s připojením potrubím Cu, roteč lamel výměníku 2,1 mm, topný výkon 5,6 kW (40/30°C), směšovací uzel součástí dodávky jednotky, jednostupňová filtrace kapsovými filtry třídy M5 (ISO ePM 10 &gt;60%) na odtahu a F7 (ePM2,5 65%) na přívodu, EC ventilátory o max. příkonu 2,7 kW, SFPVAHU = 1972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mezi rámem a filtrem &lt;0,5% (F9), termická izolace T2(M), faktor tepelných mostů TB2(M),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74 dB(A), výtlak přívodní sekce 82 dB(A), do okolí přívodní sekce 50 dB(A), sání odvodní sekce 69 dB(A), výtlak odvodní sekce 76 dB(A), do okolí odvodní sekce 50 dB(A), výpočtový software výrobce pro návrh VZT jednotky validován nezávislou autoritou, jednotky vyráběny a vyvinuty v souladu s certifikovaným systémem řízení jakosti jakosti ISO 9001:2001</v>
      </c>
      <c r="BB12" s="210"/>
      <c r="BC12" s="210"/>
      <c r="BD12" s="210"/>
      <c r="BE12" s="210"/>
      <c r="BF12" s="210"/>
      <c r="BG12" s="210"/>
      <c r="BH12" s="210"/>
    </row>
    <row r="13" spans="1:60" ht="22.5" outlineLevel="1" x14ac:dyDescent="0.2">
      <c r="A13" s="232">
        <v>3</v>
      </c>
      <c r="B13" s="233" t="s">
        <v>3261</v>
      </c>
      <c r="C13" s="250" t="s">
        <v>3262</v>
      </c>
      <c r="D13" s="234" t="s">
        <v>3119</v>
      </c>
      <c r="E13" s="235">
        <v>1</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313</v>
      </c>
      <c r="T13" s="238"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157.5" outlineLevel="2" x14ac:dyDescent="0.2">
      <c r="A14" s="217"/>
      <c r="B14" s="218"/>
      <c r="C14" s="251" t="s">
        <v>3263</v>
      </c>
      <c r="D14" s="247"/>
      <c r="E14" s="247"/>
      <c r="F14" s="247"/>
      <c r="G14" s="247"/>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317</v>
      </c>
      <c r="AH14" s="210"/>
      <c r="AI14" s="210"/>
      <c r="AJ14" s="210"/>
      <c r="AK14" s="210"/>
      <c r="AL14" s="210"/>
      <c r="AM14" s="210"/>
      <c r="AN14" s="210"/>
      <c r="AO14" s="210"/>
      <c r="AP14" s="210"/>
      <c r="AQ14" s="210"/>
      <c r="AR14" s="210"/>
      <c r="AS14" s="210"/>
      <c r="AT14" s="210"/>
      <c r="AU14" s="210"/>
      <c r="AV14" s="210"/>
      <c r="AW14" s="210"/>
      <c r="AX14" s="210"/>
      <c r="AY14" s="210"/>
      <c r="AZ14" s="210"/>
      <c r="BA14" s="246" t="str">
        <f>C14</f>
        <v>rychlost ve volném průřezu jednotky 1,87/1,87 m/s (přívod/odvod), jednotka vybavena rotačním entalpickým rekuperátorem, účinnost rekuperátoru dle EN13053 80,6%, dohřev teplovodní jednořadým výměník s připojením potrubím Cu, roteč lamel výměníku 2,1 mm, topný výkon 4,8 kW (40/30°C), směšovací uzel součástí dodávky jednotky, jednostupňová filtrace kapsovými filtry třídy M5 (ISO ePM 10 &gt;60%) na odtahu a F7 (ePM2,5 65%) na přívodu, EC ventilátory o max. příkonu 1,3 kW, SFPVAHU = 1639 W/m3s,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L1 (R @+400Pa), netěsnost mezi rámem a filtrem &lt;0,5% (F9), termická izolace T2(M), faktor tepelných mostů TB3(M), povrchová úprava plechu panelu vnitřního pláště VZT jednotek z ocelového plechu kontinuálně žárově zinkovaného ČSN EN 10 346 Z275 g/m2, korozivní odolnost pro prostředí C2 dle ČSN EN ISO 14713, povrchová úprava plechu vnějšího pláště VZT jednotek z ocelového plechu kontinuálně žárově zinkovaného ČSN EN 10 346 Z275 g/m2, korozivní odolnost pro prostředí C3 dle ČSN EN ISO 147713, na hrdlech vedeného do venkovního prostředí osazeny uzavírací klapky se servopohony, řízení jednotky viz samostatná dokumentace nadřazeného systému MaR, akustické parametry jednotky: sání přívodní sekce 68 dB(A), výtlak přívodní sekce 76 dB(A), do okolí přívodní sekce 49 dB(A), sání odvodní sekce 69 dB(A), výtlak odvodní sekce 74 dB(A), do okolí odvodní sekce 49 dB(A), výpočtový software výrobce pro návrh VZT jednotky validován nezávislou autoritou, jednotky vyráběny a vyvinuty v souladu s certifikovaným systémem řízení jakosti jakosti ISO 9001:2001</v>
      </c>
      <c r="BB14" s="210"/>
      <c r="BC14" s="210"/>
      <c r="BD14" s="210"/>
      <c r="BE14" s="210"/>
      <c r="BF14" s="210"/>
      <c r="BG14" s="210"/>
      <c r="BH14" s="210"/>
    </row>
    <row r="15" spans="1:60" ht="22.5" outlineLevel="1" x14ac:dyDescent="0.2">
      <c r="A15" s="232">
        <v>4</v>
      </c>
      <c r="B15" s="233" t="s">
        <v>3121</v>
      </c>
      <c r="C15" s="250" t="s">
        <v>3264</v>
      </c>
      <c r="D15" s="234" t="s">
        <v>3119</v>
      </c>
      <c r="E15" s="235">
        <v>2</v>
      </c>
      <c r="F15" s="236"/>
      <c r="G15" s="237">
        <f>ROUND(E15*F15,2)</f>
        <v>0</v>
      </c>
      <c r="H15" s="236"/>
      <c r="I15" s="237">
        <f>ROUND(E15*H15,2)</f>
        <v>0</v>
      </c>
      <c r="J15" s="236"/>
      <c r="K15" s="237">
        <f>ROUND(E15*J15,2)</f>
        <v>0</v>
      </c>
      <c r="L15" s="237">
        <v>21</v>
      </c>
      <c r="M15" s="237">
        <f>G15*(1+L15/100)</f>
        <v>0</v>
      </c>
      <c r="N15" s="235">
        <v>0</v>
      </c>
      <c r="O15" s="235">
        <f>ROUND(E15*N15,2)</f>
        <v>0</v>
      </c>
      <c r="P15" s="235">
        <v>0</v>
      </c>
      <c r="Q15" s="235">
        <f>ROUND(E15*P15,2)</f>
        <v>0</v>
      </c>
      <c r="R15" s="237"/>
      <c r="S15" s="237" t="s">
        <v>313</v>
      </c>
      <c r="T15" s="238"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45" outlineLevel="2" x14ac:dyDescent="0.2">
      <c r="A16" s="217"/>
      <c r="B16" s="218"/>
      <c r="C16" s="251" t="s">
        <v>3265</v>
      </c>
      <c r="D16" s="247"/>
      <c r="E16" s="247"/>
      <c r="F16" s="247"/>
      <c r="G16" s="247"/>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317</v>
      </c>
      <c r="AH16" s="210"/>
      <c r="AI16" s="210"/>
      <c r="AJ16" s="210"/>
      <c r="AK16" s="210"/>
      <c r="AL16" s="210"/>
      <c r="AM16" s="210"/>
      <c r="AN16" s="210"/>
      <c r="AO16" s="210"/>
      <c r="AP16" s="210"/>
      <c r="AQ16" s="210"/>
      <c r="AR16" s="210"/>
      <c r="AS16" s="210"/>
      <c r="AT16" s="210"/>
      <c r="AU16" s="210"/>
      <c r="AV16" s="210"/>
      <c r="AW16" s="210"/>
      <c r="AX16" s="210"/>
      <c r="AY16" s="210"/>
      <c r="AZ16" s="210"/>
      <c r="BA16" s="246" t="str">
        <f>C16</f>
        <v>jenž bude kotvena k ocelové kci jenž bude dodávko ustavby, jednotka o akustickém tlaku 63 dB(A), rozměry jednotky 1550x1010x370 mm a hmotnost 142 kg, jmenovitý topný výkon jednotky 22,5 kW při +7°C venkovní teploty a +20°C teploty média, rozsah pracovních teplot -27°C až 52°C, doporučené jištění 3x25 A, jednotka vybavena kompresorem se 100% invertorovou regulací, jednotka dodána vč. DX-kitu pro přímý výpar řízený 0-10 V z nadřazené regulace, použité chladivo R32</v>
      </c>
      <c r="BB16" s="210"/>
      <c r="BC16" s="210"/>
      <c r="BD16" s="210"/>
      <c r="BE16" s="210"/>
      <c r="BF16" s="210"/>
      <c r="BG16" s="210"/>
      <c r="BH16" s="210"/>
    </row>
    <row r="17" spans="1:60" ht="22.5" outlineLevel="1" x14ac:dyDescent="0.2">
      <c r="A17" s="232">
        <v>5</v>
      </c>
      <c r="B17" s="233" t="s">
        <v>3266</v>
      </c>
      <c r="C17" s="250" t="s">
        <v>3267</v>
      </c>
      <c r="D17" s="234" t="s">
        <v>3119</v>
      </c>
      <c r="E17" s="235">
        <v>1</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c r="S17" s="237" t="s">
        <v>313</v>
      </c>
      <c r="T17" s="238" t="s">
        <v>303</v>
      </c>
      <c r="U17" s="220">
        <v>0</v>
      </c>
      <c r="V17" s="220">
        <f>ROUND(E17*U17,2)</f>
        <v>0</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56.25" outlineLevel="2" x14ac:dyDescent="0.2">
      <c r="A18" s="217"/>
      <c r="B18" s="218"/>
      <c r="C18" s="251" t="s">
        <v>3268</v>
      </c>
      <c r="D18" s="247"/>
      <c r="E18" s="247"/>
      <c r="F18" s="247"/>
      <c r="G18" s="247"/>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317</v>
      </c>
      <c r="AH18" s="210"/>
      <c r="AI18" s="210"/>
      <c r="AJ18" s="210"/>
      <c r="AK18" s="210"/>
      <c r="AL18" s="210"/>
      <c r="AM18" s="210"/>
      <c r="AN18" s="210"/>
      <c r="AO18" s="210"/>
      <c r="AP18" s="210"/>
      <c r="AQ18" s="210"/>
      <c r="AR18" s="210"/>
      <c r="AS18" s="210"/>
      <c r="AT18" s="210"/>
      <c r="AU18" s="210"/>
      <c r="AV18" s="210"/>
      <c r="AW18" s="210"/>
      <c r="AX18" s="210"/>
      <c r="AY18" s="210"/>
      <c r="AZ18" s="210"/>
      <c r="BA18" s="246" t="str">
        <f>C18</f>
        <v>výusť z 100% polyesteru o hmotnosti 200g/m2 a tloušťce 0,3 mm, prodyšnost 55 m3/h/m2 při 100 Pa, pevnost (osnova/útek) 1830/1020 N (ČSN EN ISO13934-1), požární odolnost - třída B-s1, d0 dle ČSN EN 13501-1+A1:2010, teplotní odolnost -60 až +110°C, srážlivost (osnova/útek) 0,5/0,5 % při 40°C dle ČSN EN ISO 6330-2000, vhodná pro čisté prostory - třída č. 4 (ČSN EN ISO 14644-1), pratelná v pračce, barva dle výběru investora, výusť opatřena směrovou mikroperforací v kombinaci s perforací nasměrovanou k podlaze rychlost proudění 0,15 m/s ve vzdálenosti 8 m o výustě při teplotním rozdílu 28°C/33°C, výusť zavěšena na hliníkový profil a vyztužena obručemi</v>
      </c>
      <c r="BB18" s="210"/>
      <c r="BC18" s="210"/>
      <c r="BD18" s="210"/>
      <c r="BE18" s="210"/>
      <c r="BF18" s="210"/>
      <c r="BG18" s="210"/>
      <c r="BH18" s="210"/>
    </row>
    <row r="19" spans="1:60" ht="22.5" outlineLevel="1" x14ac:dyDescent="0.2">
      <c r="A19" s="232">
        <v>6</v>
      </c>
      <c r="B19" s="233" t="s">
        <v>3269</v>
      </c>
      <c r="C19" s="250" t="s">
        <v>3270</v>
      </c>
      <c r="D19" s="234" t="s">
        <v>3119</v>
      </c>
      <c r="E19" s="235">
        <v>6</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c r="S19" s="237" t="s">
        <v>313</v>
      </c>
      <c r="T19" s="238" t="s">
        <v>303</v>
      </c>
      <c r="U19" s="220">
        <v>0</v>
      </c>
      <c r="V19" s="220">
        <f>ROUND(E19*U19,2)</f>
        <v>0</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2" x14ac:dyDescent="0.2">
      <c r="A20" s="217"/>
      <c r="B20" s="218"/>
      <c r="C20" s="251" t="s">
        <v>3271</v>
      </c>
      <c r="D20" s="247"/>
      <c r="E20" s="247"/>
      <c r="F20" s="247"/>
      <c r="G20" s="247"/>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317</v>
      </c>
      <c r="AH20" s="210"/>
      <c r="AI20" s="210"/>
      <c r="AJ20" s="210"/>
      <c r="AK20" s="210"/>
      <c r="AL20" s="210"/>
      <c r="AM20" s="210"/>
      <c r="AN20" s="210"/>
      <c r="AO20" s="210"/>
      <c r="AP20" s="210"/>
      <c r="AQ20" s="210"/>
      <c r="AR20" s="210"/>
      <c r="AS20" s="210"/>
      <c r="AT20" s="210"/>
      <c r="AU20" s="210"/>
      <c r="AV20" s="210"/>
      <c r="AW20" s="210"/>
      <c r="AX20" s="210"/>
      <c r="AY20" s="210"/>
      <c r="AZ20" s="210"/>
      <c r="BA20" s="246" t="str">
        <f>C20</f>
        <v>tlumič z pozinkovaného plechu s absorpční výplní z nehořlavého zvukoizolačního materiálu odděleného od proudícího média netkanou kašírovanou textílií, tlumič osazen náběhy na obou koncích</v>
      </c>
      <c r="BB20" s="210"/>
      <c r="BC20" s="210"/>
      <c r="BD20" s="210"/>
      <c r="BE20" s="210"/>
      <c r="BF20" s="210"/>
      <c r="BG20" s="210"/>
      <c r="BH20" s="210"/>
    </row>
    <row r="21" spans="1:60" ht="22.5" outlineLevel="1" x14ac:dyDescent="0.2">
      <c r="A21" s="232">
        <v>7</v>
      </c>
      <c r="B21" s="233" t="s">
        <v>3272</v>
      </c>
      <c r="C21" s="250" t="s">
        <v>3273</v>
      </c>
      <c r="D21" s="234" t="s">
        <v>3119</v>
      </c>
      <c r="E21" s="235">
        <v>1</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c r="S21" s="237" t="s">
        <v>313</v>
      </c>
      <c r="T21" s="238" t="s">
        <v>303</v>
      </c>
      <c r="U21" s="220">
        <v>0</v>
      </c>
      <c r="V21" s="220">
        <f>ROUND(E21*U21,2)</f>
        <v>0</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2" x14ac:dyDescent="0.2">
      <c r="A22" s="217"/>
      <c r="B22" s="218"/>
      <c r="C22" s="251" t="s">
        <v>3271</v>
      </c>
      <c r="D22" s="247"/>
      <c r="E22" s="247"/>
      <c r="F22" s="247"/>
      <c r="G22" s="247"/>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317</v>
      </c>
      <c r="AH22" s="210"/>
      <c r="AI22" s="210"/>
      <c r="AJ22" s="210"/>
      <c r="AK22" s="210"/>
      <c r="AL22" s="210"/>
      <c r="AM22" s="210"/>
      <c r="AN22" s="210"/>
      <c r="AO22" s="210"/>
      <c r="AP22" s="210"/>
      <c r="AQ22" s="210"/>
      <c r="AR22" s="210"/>
      <c r="AS22" s="210"/>
      <c r="AT22" s="210"/>
      <c r="AU22" s="210"/>
      <c r="AV22" s="210"/>
      <c r="AW22" s="210"/>
      <c r="AX22" s="210"/>
      <c r="AY22" s="210"/>
      <c r="AZ22" s="210"/>
      <c r="BA22" s="246" t="str">
        <f>C22</f>
        <v>tlumič z pozinkovaného plechu s absorpční výplní z nehořlavého zvukoizolačního materiálu odděleného od proudícího média netkanou kašírovanou textílií, tlumič osazen náběhy na obou koncích</v>
      </c>
      <c r="BB22" s="210"/>
      <c r="BC22" s="210"/>
      <c r="BD22" s="210"/>
      <c r="BE22" s="210"/>
      <c r="BF22" s="210"/>
      <c r="BG22" s="210"/>
      <c r="BH22" s="210"/>
    </row>
    <row r="23" spans="1:60" ht="22.5" outlineLevel="1" x14ac:dyDescent="0.2">
      <c r="A23" s="232">
        <v>8</v>
      </c>
      <c r="B23" s="233" t="s">
        <v>3274</v>
      </c>
      <c r="C23" s="250" t="s">
        <v>3275</v>
      </c>
      <c r="D23" s="234" t="s">
        <v>3119</v>
      </c>
      <c r="E23" s="235">
        <v>3</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c r="S23" s="237" t="s">
        <v>313</v>
      </c>
      <c r="T23" s="238" t="s">
        <v>303</v>
      </c>
      <c r="U23" s="220">
        <v>0</v>
      </c>
      <c r="V23" s="220">
        <f>ROUND(E23*U23,2)</f>
        <v>0</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2" x14ac:dyDescent="0.2">
      <c r="A24" s="217"/>
      <c r="B24" s="218"/>
      <c r="C24" s="251" t="s">
        <v>3271</v>
      </c>
      <c r="D24" s="247"/>
      <c r="E24" s="247"/>
      <c r="F24" s="247"/>
      <c r="G24" s="247"/>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317</v>
      </c>
      <c r="AH24" s="210"/>
      <c r="AI24" s="210"/>
      <c r="AJ24" s="210"/>
      <c r="AK24" s="210"/>
      <c r="AL24" s="210"/>
      <c r="AM24" s="210"/>
      <c r="AN24" s="210"/>
      <c r="AO24" s="210"/>
      <c r="AP24" s="210"/>
      <c r="AQ24" s="210"/>
      <c r="AR24" s="210"/>
      <c r="AS24" s="210"/>
      <c r="AT24" s="210"/>
      <c r="AU24" s="210"/>
      <c r="AV24" s="210"/>
      <c r="AW24" s="210"/>
      <c r="AX24" s="210"/>
      <c r="AY24" s="210"/>
      <c r="AZ24" s="210"/>
      <c r="BA24" s="246" t="str">
        <f>C24</f>
        <v>tlumič z pozinkovaného plechu s absorpční výplní z nehořlavého zvukoizolačního materiálu odděleného od proudícího média netkanou kašírovanou textílií, tlumič osazen náběhy na obou koncích</v>
      </c>
      <c r="BB24" s="210"/>
      <c r="BC24" s="210"/>
      <c r="BD24" s="210"/>
      <c r="BE24" s="210"/>
      <c r="BF24" s="210"/>
      <c r="BG24" s="210"/>
      <c r="BH24" s="210"/>
    </row>
    <row r="25" spans="1:60" ht="22.5" outlineLevel="1" x14ac:dyDescent="0.2">
      <c r="A25" s="232">
        <v>9</v>
      </c>
      <c r="B25" s="233" t="s">
        <v>3276</v>
      </c>
      <c r="C25" s="250" t="s">
        <v>3277</v>
      </c>
      <c r="D25" s="234" t="s">
        <v>3119</v>
      </c>
      <c r="E25" s="235">
        <v>2</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c r="S25" s="237" t="s">
        <v>313</v>
      </c>
      <c r="T25" s="238" t="s">
        <v>303</v>
      </c>
      <c r="U25" s="220">
        <v>0</v>
      </c>
      <c r="V25" s="220">
        <f>ROUND(E25*U25,2)</f>
        <v>0</v>
      </c>
      <c r="W25" s="220"/>
      <c r="X25" s="220" t="s">
        <v>314</v>
      </c>
      <c r="Y25" s="220" t="s">
        <v>305</v>
      </c>
      <c r="Z25" s="210"/>
      <c r="AA25" s="210"/>
      <c r="AB25" s="210"/>
      <c r="AC25" s="210"/>
      <c r="AD25" s="210"/>
      <c r="AE25" s="210"/>
      <c r="AF25" s="210"/>
      <c r="AG25" s="210" t="s">
        <v>315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2" x14ac:dyDescent="0.2">
      <c r="A26" s="217"/>
      <c r="B26" s="218"/>
      <c r="C26" s="251" t="s">
        <v>3271</v>
      </c>
      <c r="D26" s="247"/>
      <c r="E26" s="247"/>
      <c r="F26" s="247"/>
      <c r="G26" s="247"/>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317</v>
      </c>
      <c r="AH26" s="210"/>
      <c r="AI26" s="210"/>
      <c r="AJ26" s="210"/>
      <c r="AK26" s="210"/>
      <c r="AL26" s="210"/>
      <c r="AM26" s="210"/>
      <c r="AN26" s="210"/>
      <c r="AO26" s="210"/>
      <c r="AP26" s="210"/>
      <c r="AQ26" s="210"/>
      <c r="AR26" s="210"/>
      <c r="AS26" s="210"/>
      <c r="AT26" s="210"/>
      <c r="AU26" s="210"/>
      <c r="AV26" s="210"/>
      <c r="AW26" s="210"/>
      <c r="AX26" s="210"/>
      <c r="AY26" s="210"/>
      <c r="AZ26" s="210"/>
      <c r="BA26" s="246" t="str">
        <f>C26</f>
        <v>tlumič z pozinkovaného plechu s absorpční výplní z nehořlavého zvukoizolačního materiálu odděleného od proudícího média netkanou kašírovanou textílií, tlumič osazen náběhy na obou koncích</v>
      </c>
      <c r="BB26" s="210"/>
      <c r="BC26" s="210"/>
      <c r="BD26" s="210"/>
      <c r="BE26" s="210"/>
      <c r="BF26" s="210"/>
      <c r="BG26" s="210"/>
      <c r="BH26" s="210"/>
    </row>
    <row r="27" spans="1:60" outlineLevel="1" x14ac:dyDescent="0.2">
      <c r="A27" s="232">
        <v>10</v>
      </c>
      <c r="B27" s="233" t="s">
        <v>3278</v>
      </c>
      <c r="C27" s="250" t="s">
        <v>3279</v>
      </c>
      <c r="D27" s="234" t="s">
        <v>3119</v>
      </c>
      <c r="E27" s="235">
        <v>6</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313</v>
      </c>
      <c r="T27" s="238" t="s">
        <v>303</v>
      </c>
      <c r="U27" s="220">
        <v>0</v>
      </c>
      <c r="V27" s="220">
        <f>ROUND(E27*U27,2)</f>
        <v>0</v>
      </c>
      <c r="W27" s="220"/>
      <c r="X27" s="220" t="s">
        <v>314</v>
      </c>
      <c r="Y27" s="220" t="s">
        <v>305</v>
      </c>
      <c r="Z27" s="210"/>
      <c r="AA27" s="210"/>
      <c r="AB27" s="210"/>
      <c r="AC27" s="210"/>
      <c r="AD27" s="210"/>
      <c r="AE27" s="210"/>
      <c r="AF27" s="210"/>
      <c r="AG27" s="210" t="s">
        <v>315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2" x14ac:dyDescent="0.2">
      <c r="A28" s="217"/>
      <c r="B28" s="218"/>
      <c r="C28" s="251" t="s">
        <v>3280</v>
      </c>
      <c r="D28" s="247"/>
      <c r="E28" s="247"/>
      <c r="F28" s="247"/>
      <c r="G28" s="247"/>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317</v>
      </c>
      <c r="AH28" s="210"/>
      <c r="AI28" s="210"/>
      <c r="AJ28" s="210"/>
      <c r="AK28" s="210"/>
      <c r="AL28" s="210"/>
      <c r="AM28" s="210"/>
      <c r="AN28" s="210"/>
      <c r="AO28" s="210"/>
      <c r="AP28" s="210"/>
      <c r="AQ28" s="210"/>
      <c r="AR28" s="210"/>
      <c r="AS28" s="210"/>
      <c r="AT28" s="210"/>
      <c r="AU28" s="210"/>
      <c r="AV28" s="210"/>
      <c r="AW28" s="210"/>
      <c r="AX28" s="210"/>
      <c r="AY28" s="210"/>
      <c r="AZ28" s="210"/>
      <c r="BA28" s="246" t="str">
        <f>C28</f>
        <v>tlumič z pozinkovaného plechu s absorpční výplní z nehořlavého zvukoizolačního materiálu odděleného od proudícího média netkanou kašírovanou textílií a perforovaným plechem</v>
      </c>
      <c r="BB28" s="210"/>
      <c r="BC28" s="210"/>
      <c r="BD28" s="210"/>
      <c r="BE28" s="210"/>
      <c r="BF28" s="210"/>
      <c r="BG28" s="210"/>
      <c r="BH28" s="210"/>
    </row>
    <row r="29" spans="1:60" outlineLevel="1" x14ac:dyDescent="0.2">
      <c r="A29" s="232">
        <v>11</v>
      </c>
      <c r="B29" s="233" t="s">
        <v>3281</v>
      </c>
      <c r="C29" s="250" t="s">
        <v>3282</v>
      </c>
      <c r="D29" s="234" t="s">
        <v>3119</v>
      </c>
      <c r="E29" s="235">
        <v>4</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c r="S29" s="237" t="s">
        <v>313</v>
      </c>
      <c r="T29" s="238" t="s">
        <v>303</v>
      </c>
      <c r="U29" s="220">
        <v>0</v>
      </c>
      <c r="V29" s="220">
        <f>ROUND(E29*U29,2)</f>
        <v>0</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2" x14ac:dyDescent="0.2">
      <c r="A30" s="217"/>
      <c r="B30" s="218"/>
      <c r="C30" s="251" t="s">
        <v>3280</v>
      </c>
      <c r="D30" s="247"/>
      <c r="E30" s="247"/>
      <c r="F30" s="247"/>
      <c r="G30" s="247"/>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317</v>
      </c>
      <c r="AH30" s="210"/>
      <c r="AI30" s="210"/>
      <c r="AJ30" s="210"/>
      <c r="AK30" s="210"/>
      <c r="AL30" s="210"/>
      <c r="AM30" s="210"/>
      <c r="AN30" s="210"/>
      <c r="AO30" s="210"/>
      <c r="AP30" s="210"/>
      <c r="AQ30" s="210"/>
      <c r="AR30" s="210"/>
      <c r="AS30" s="210"/>
      <c r="AT30" s="210"/>
      <c r="AU30" s="210"/>
      <c r="AV30" s="210"/>
      <c r="AW30" s="210"/>
      <c r="AX30" s="210"/>
      <c r="AY30" s="210"/>
      <c r="AZ30" s="210"/>
      <c r="BA30" s="246" t="str">
        <f>C30</f>
        <v>tlumič z pozinkovaného plechu s absorpční výplní z nehořlavého zvukoizolačního materiálu odděleného od proudícího média netkanou kašírovanou textílií a perforovaným plechem</v>
      </c>
      <c r="BB30" s="210"/>
      <c r="BC30" s="210"/>
      <c r="BD30" s="210"/>
      <c r="BE30" s="210"/>
      <c r="BF30" s="210"/>
      <c r="BG30" s="210"/>
      <c r="BH30" s="210"/>
    </row>
    <row r="31" spans="1:60" outlineLevel="1" x14ac:dyDescent="0.2">
      <c r="A31" s="232">
        <v>12</v>
      </c>
      <c r="B31" s="233" t="s">
        <v>3283</v>
      </c>
      <c r="C31" s="250" t="s">
        <v>3284</v>
      </c>
      <c r="D31" s="234" t="s">
        <v>3119</v>
      </c>
      <c r="E31" s="235">
        <v>7</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c r="S31" s="237" t="s">
        <v>313</v>
      </c>
      <c r="T31" s="238" t="s">
        <v>303</v>
      </c>
      <c r="U31" s="220">
        <v>0</v>
      </c>
      <c r="V31" s="220">
        <f>ROUND(E31*U31,2)</f>
        <v>0</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2" x14ac:dyDescent="0.2">
      <c r="A32" s="217"/>
      <c r="B32" s="218"/>
      <c r="C32" s="251" t="s">
        <v>3280</v>
      </c>
      <c r="D32" s="247"/>
      <c r="E32" s="247"/>
      <c r="F32" s="247"/>
      <c r="G32" s="247"/>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317</v>
      </c>
      <c r="AH32" s="210"/>
      <c r="AI32" s="210"/>
      <c r="AJ32" s="210"/>
      <c r="AK32" s="210"/>
      <c r="AL32" s="210"/>
      <c r="AM32" s="210"/>
      <c r="AN32" s="210"/>
      <c r="AO32" s="210"/>
      <c r="AP32" s="210"/>
      <c r="AQ32" s="210"/>
      <c r="AR32" s="210"/>
      <c r="AS32" s="210"/>
      <c r="AT32" s="210"/>
      <c r="AU32" s="210"/>
      <c r="AV32" s="210"/>
      <c r="AW32" s="210"/>
      <c r="AX32" s="210"/>
      <c r="AY32" s="210"/>
      <c r="AZ32" s="210"/>
      <c r="BA32" s="246" t="str">
        <f>C32</f>
        <v>tlumič z pozinkovaného plechu s absorpční výplní z nehořlavého zvukoizolačního materiálu odděleného od proudícího média netkanou kašírovanou textílií a perforovaným plechem</v>
      </c>
      <c r="BB32" s="210"/>
      <c r="BC32" s="210"/>
      <c r="BD32" s="210"/>
      <c r="BE32" s="210"/>
      <c r="BF32" s="210"/>
      <c r="BG32" s="210"/>
      <c r="BH32" s="210"/>
    </row>
    <row r="33" spans="1:60" outlineLevel="1" x14ac:dyDescent="0.2">
      <c r="A33" s="239">
        <v>13</v>
      </c>
      <c r="B33" s="240" t="s">
        <v>3285</v>
      </c>
      <c r="C33" s="249" t="s">
        <v>3286</v>
      </c>
      <c r="D33" s="241" t="s">
        <v>3119</v>
      </c>
      <c r="E33" s="242">
        <v>1</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c r="S33" s="244" t="s">
        <v>313</v>
      </c>
      <c r="T33" s="245" t="s">
        <v>303</v>
      </c>
      <c r="U33" s="220">
        <v>0</v>
      </c>
      <c r="V33" s="220">
        <f>ROUND(E33*U33,2)</f>
        <v>0</v>
      </c>
      <c r="W33" s="220"/>
      <c r="X33" s="220" t="s">
        <v>314</v>
      </c>
      <c r="Y33" s="220" t="s">
        <v>305</v>
      </c>
      <c r="Z33" s="210"/>
      <c r="AA33" s="210"/>
      <c r="AB33" s="210"/>
      <c r="AC33" s="210"/>
      <c r="AD33" s="210"/>
      <c r="AE33" s="210"/>
      <c r="AF33" s="210"/>
      <c r="AG33" s="210" t="s">
        <v>315</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2">
        <v>14</v>
      </c>
      <c r="B34" s="233" t="s">
        <v>3287</v>
      </c>
      <c r="C34" s="250" t="s">
        <v>3288</v>
      </c>
      <c r="D34" s="234" t="s">
        <v>3119</v>
      </c>
      <c r="E34" s="235">
        <v>1</v>
      </c>
      <c r="F34" s="236"/>
      <c r="G34" s="237">
        <f>ROUND(E34*F34,2)</f>
        <v>0</v>
      </c>
      <c r="H34" s="236"/>
      <c r="I34" s="237">
        <f>ROUND(E34*H34,2)</f>
        <v>0</v>
      </c>
      <c r="J34" s="236"/>
      <c r="K34" s="237">
        <f>ROUND(E34*J34,2)</f>
        <v>0</v>
      </c>
      <c r="L34" s="237">
        <v>21</v>
      </c>
      <c r="M34" s="237">
        <f>G34*(1+L34/100)</f>
        <v>0</v>
      </c>
      <c r="N34" s="235">
        <v>0</v>
      </c>
      <c r="O34" s="235">
        <f>ROUND(E34*N34,2)</f>
        <v>0</v>
      </c>
      <c r="P34" s="235">
        <v>0</v>
      </c>
      <c r="Q34" s="235">
        <f>ROUND(E34*P34,2)</f>
        <v>0</v>
      </c>
      <c r="R34" s="237"/>
      <c r="S34" s="237" t="s">
        <v>313</v>
      </c>
      <c r="T34" s="238" t="s">
        <v>303</v>
      </c>
      <c r="U34" s="220">
        <v>0</v>
      </c>
      <c r="V34" s="220">
        <f>ROUND(E34*U34,2)</f>
        <v>0</v>
      </c>
      <c r="W34" s="220"/>
      <c r="X34" s="220" t="s">
        <v>314</v>
      </c>
      <c r="Y34" s="220" t="s">
        <v>305</v>
      </c>
      <c r="Z34" s="210"/>
      <c r="AA34" s="210"/>
      <c r="AB34" s="210"/>
      <c r="AC34" s="210"/>
      <c r="AD34" s="210"/>
      <c r="AE34" s="210"/>
      <c r="AF34" s="210"/>
      <c r="AG34" s="210" t="s">
        <v>315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2" x14ac:dyDescent="0.2">
      <c r="A35" s="217"/>
      <c r="B35" s="218"/>
      <c r="C35" s="251" t="s">
        <v>3289</v>
      </c>
      <c r="D35" s="247"/>
      <c r="E35" s="247"/>
      <c r="F35" s="247"/>
      <c r="G35" s="247"/>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317</v>
      </c>
      <c r="AH35" s="210"/>
      <c r="AI35" s="210"/>
      <c r="AJ35" s="210"/>
      <c r="AK35" s="210"/>
      <c r="AL35" s="210"/>
      <c r="AM35" s="210"/>
      <c r="AN35" s="210"/>
      <c r="AO35" s="210"/>
      <c r="AP35" s="210"/>
      <c r="AQ35" s="210"/>
      <c r="AR35" s="210"/>
      <c r="AS35" s="210"/>
      <c r="AT35" s="210"/>
      <c r="AU35" s="210"/>
      <c r="AV35" s="210"/>
      <c r="AW35" s="210"/>
      <c r="AX35" s="210"/>
      <c r="AY35" s="210"/>
      <c r="AZ35" s="210"/>
      <c r="BA35" s="246" t="str">
        <f>C35</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35" s="210"/>
      <c r="BC35" s="210"/>
      <c r="BD35" s="210"/>
      <c r="BE35" s="210"/>
      <c r="BF35" s="210"/>
      <c r="BG35" s="210"/>
      <c r="BH35" s="210"/>
    </row>
    <row r="36" spans="1:60" outlineLevel="1" x14ac:dyDescent="0.2">
      <c r="A36" s="232">
        <v>15</v>
      </c>
      <c r="B36" s="233" t="s">
        <v>3290</v>
      </c>
      <c r="C36" s="250" t="s">
        <v>3291</v>
      </c>
      <c r="D36" s="234" t="s">
        <v>3119</v>
      </c>
      <c r="E36" s="235">
        <v>1</v>
      </c>
      <c r="F36" s="236"/>
      <c r="G36" s="237">
        <f>ROUND(E36*F36,2)</f>
        <v>0</v>
      </c>
      <c r="H36" s="236"/>
      <c r="I36" s="237">
        <f>ROUND(E36*H36,2)</f>
        <v>0</v>
      </c>
      <c r="J36" s="236"/>
      <c r="K36" s="237">
        <f>ROUND(E36*J36,2)</f>
        <v>0</v>
      </c>
      <c r="L36" s="237">
        <v>21</v>
      </c>
      <c r="M36" s="237">
        <f>G36*(1+L36/100)</f>
        <v>0</v>
      </c>
      <c r="N36" s="235">
        <v>0</v>
      </c>
      <c r="O36" s="235">
        <f>ROUND(E36*N36,2)</f>
        <v>0</v>
      </c>
      <c r="P36" s="235">
        <v>0</v>
      </c>
      <c r="Q36" s="235">
        <f>ROUND(E36*P36,2)</f>
        <v>0</v>
      </c>
      <c r="R36" s="237"/>
      <c r="S36" s="237" t="s">
        <v>313</v>
      </c>
      <c r="T36" s="238" t="s">
        <v>303</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2" x14ac:dyDescent="0.2">
      <c r="A37" s="217"/>
      <c r="B37" s="218"/>
      <c r="C37" s="251" t="s">
        <v>3289</v>
      </c>
      <c r="D37" s="247"/>
      <c r="E37" s="247"/>
      <c r="F37" s="247"/>
      <c r="G37" s="247"/>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317</v>
      </c>
      <c r="AH37" s="210"/>
      <c r="AI37" s="210"/>
      <c r="AJ37" s="210"/>
      <c r="AK37" s="210"/>
      <c r="AL37" s="210"/>
      <c r="AM37" s="210"/>
      <c r="AN37" s="210"/>
      <c r="AO37" s="210"/>
      <c r="AP37" s="210"/>
      <c r="AQ37" s="210"/>
      <c r="AR37" s="210"/>
      <c r="AS37" s="210"/>
      <c r="AT37" s="210"/>
      <c r="AU37" s="210"/>
      <c r="AV37" s="210"/>
      <c r="AW37" s="210"/>
      <c r="AX37" s="210"/>
      <c r="AY37" s="210"/>
      <c r="AZ37" s="210"/>
      <c r="BA37" s="246" t="str">
        <f>C37</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37" s="210"/>
      <c r="BC37" s="210"/>
      <c r="BD37" s="210"/>
      <c r="BE37" s="210"/>
      <c r="BF37" s="210"/>
      <c r="BG37" s="210"/>
      <c r="BH37" s="210"/>
    </row>
    <row r="38" spans="1:60" outlineLevel="1" x14ac:dyDescent="0.2">
      <c r="A38" s="232">
        <v>16</v>
      </c>
      <c r="B38" s="233" t="s">
        <v>3292</v>
      </c>
      <c r="C38" s="250" t="s">
        <v>3293</v>
      </c>
      <c r="D38" s="234" t="s">
        <v>3119</v>
      </c>
      <c r="E38" s="235">
        <v>1</v>
      </c>
      <c r="F38" s="236"/>
      <c r="G38" s="237">
        <f>ROUND(E38*F38,2)</f>
        <v>0</v>
      </c>
      <c r="H38" s="236"/>
      <c r="I38" s="237">
        <f>ROUND(E38*H38,2)</f>
        <v>0</v>
      </c>
      <c r="J38" s="236"/>
      <c r="K38" s="237">
        <f>ROUND(E38*J38,2)</f>
        <v>0</v>
      </c>
      <c r="L38" s="237">
        <v>21</v>
      </c>
      <c r="M38" s="237">
        <f>G38*(1+L38/100)</f>
        <v>0</v>
      </c>
      <c r="N38" s="235">
        <v>0</v>
      </c>
      <c r="O38" s="235">
        <f>ROUND(E38*N38,2)</f>
        <v>0</v>
      </c>
      <c r="P38" s="235">
        <v>0</v>
      </c>
      <c r="Q38" s="235">
        <f>ROUND(E38*P38,2)</f>
        <v>0</v>
      </c>
      <c r="R38" s="237"/>
      <c r="S38" s="237" t="s">
        <v>313</v>
      </c>
      <c r="T38" s="238" t="s">
        <v>303</v>
      </c>
      <c r="U38" s="220">
        <v>0</v>
      </c>
      <c r="V38" s="220">
        <f>ROUND(E38*U38,2)</f>
        <v>0</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2" x14ac:dyDescent="0.2">
      <c r="A39" s="217"/>
      <c r="B39" s="218"/>
      <c r="C39" s="251" t="s">
        <v>3289</v>
      </c>
      <c r="D39" s="247"/>
      <c r="E39" s="247"/>
      <c r="F39" s="247"/>
      <c r="G39" s="247"/>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317</v>
      </c>
      <c r="AH39" s="210"/>
      <c r="AI39" s="210"/>
      <c r="AJ39" s="210"/>
      <c r="AK39" s="210"/>
      <c r="AL39" s="210"/>
      <c r="AM39" s="210"/>
      <c r="AN39" s="210"/>
      <c r="AO39" s="210"/>
      <c r="AP39" s="210"/>
      <c r="AQ39" s="210"/>
      <c r="AR39" s="210"/>
      <c r="AS39" s="210"/>
      <c r="AT39" s="210"/>
      <c r="AU39" s="210"/>
      <c r="AV39" s="210"/>
      <c r="AW39" s="210"/>
      <c r="AX39" s="210"/>
      <c r="AY39" s="210"/>
      <c r="AZ39" s="210"/>
      <c r="BA39" s="246" t="str">
        <f>C39</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39" s="210"/>
      <c r="BC39" s="210"/>
      <c r="BD39" s="210"/>
      <c r="BE39" s="210"/>
      <c r="BF39" s="210"/>
      <c r="BG39" s="210"/>
      <c r="BH39" s="210"/>
    </row>
    <row r="40" spans="1:60" outlineLevel="1" x14ac:dyDescent="0.2">
      <c r="A40" s="232">
        <v>17</v>
      </c>
      <c r="B40" s="233" t="s">
        <v>3294</v>
      </c>
      <c r="C40" s="250" t="s">
        <v>3295</v>
      </c>
      <c r="D40" s="234" t="s">
        <v>3119</v>
      </c>
      <c r="E40" s="235">
        <v>1</v>
      </c>
      <c r="F40" s="236"/>
      <c r="G40" s="237">
        <f>ROUND(E40*F40,2)</f>
        <v>0</v>
      </c>
      <c r="H40" s="236"/>
      <c r="I40" s="237">
        <f>ROUND(E40*H40,2)</f>
        <v>0</v>
      </c>
      <c r="J40" s="236"/>
      <c r="K40" s="237">
        <f>ROUND(E40*J40,2)</f>
        <v>0</v>
      </c>
      <c r="L40" s="237">
        <v>21</v>
      </c>
      <c r="M40" s="237">
        <f>G40*(1+L40/100)</f>
        <v>0</v>
      </c>
      <c r="N40" s="235">
        <v>0</v>
      </c>
      <c r="O40" s="235">
        <f>ROUND(E40*N40,2)</f>
        <v>0</v>
      </c>
      <c r="P40" s="235">
        <v>0</v>
      </c>
      <c r="Q40" s="235">
        <f>ROUND(E40*P40,2)</f>
        <v>0</v>
      </c>
      <c r="R40" s="237"/>
      <c r="S40" s="237" t="s">
        <v>313</v>
      </c>
      <c r="T40" s="238" t="s">
        <v>303</v>
      </c>
      <c r="U40" s="220">
        <v>0</v>
      </c>
      <c r="V40" s="220">
        <f>ROUND(E40*U40,2)</f>
        <v>0</v>
      </c>
      <c r="W40" s="220"/>
      <c r="X40" s="220" t="s">
        <v>314</v>
      </c>
      <c r="Y40" s="220" t="s">
        <v>305</v>
      </c>
      <c r="Z40" s="210"/>
      <c r="AA40" s="210"/>
      <c r="AB40" s="210"/>
      <c r="AC40" s="210"/>
      <c r="AD40" s="210"/>
      <c r="AE40" s="210"/>
      <c r="AF40" s="210"/>
      <c r="AG40" s="210" t="s">
        <v>315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2" x14ac:dyDescent="0.2">
      <c r="A41" s="217"/>
      <c r="B41" s="218"/>
      <c r="C41" s="251" t="s">
        <v>3289</v>
      </c>
      <c r="D41" s="247"/>
      <c r="E41" s="247"/>
      <c r="F41" s="247"/>
      <c r="G41" s="247"/>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317</v>
      </c>
      <c r="AH41" s="210"/>
      <c r="AI41" s="210"/>
      <c r="AJ41" s="210"/>
      <c r="AK41" s="210"/>
      <c r="AL41" s="210"/>
      <c r="AM41" s="210"/>
      <c r="AN41" s="210"/>
      <c r="AO41" s="210"/>
      <c r="AP41" s="210"/>
      <c r="AQ41" s="210"/>
      <c r="AR41" s="210"/>
      <c r="AS41" s="210"/>
      <c r="AT41" s="210"/>
      <c r="AU41" s="210"/>
      <c r="AV41" s="210"/>
      <c r="AW41" s="210"/>
      <c r="AX41" s="210"/>
      <c r="AY41" s="210"/>
      <c r="AZ41" s="210"/>
      <c r="BA41" s="246" t="str">
        <f>C41</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41" s="210"/>
      <c r="BC41" s="210"/>
      <c r="BD41" s="210"/>
      <c r="BE41" s="210"/>
      <c r="BF41" s="210"/>
      <c r="BG41" s="210"/>
      <c r="BH41" s="210"/>
    </row>
    <row r="42" spans="1:60" outlineLevel="1" x14ac:dyDescent="0.2">
      <c r="A42" s="232">
        <v>18</v>
      </c>
      <c r="B42" s="233" t="s">
        <v>3296</v>
      </c>
      <c r="C42" s="250" t="s">
        <v>3297</v>
      </c>
      <c r="D42" s="234" t="s">
        <v>3119</v>
      </c>
      <c r="E42" s="235">
        <v>1</v>
      </c>
      <c r="F42" s="236"/>
      <c r="G42" s="237">
        <f>ROUND(E42*F42,2)</f>
        <v>0</v>
      </c>
      <c r="H42" s="236"/>
      <c r="I42" s="237">
        <f>ROUND(E42*H42,2)</f>
        <v>0</v>
      </c>
      <c r="J42" s="236"/>
      <c r="K42" s="237">
        <f>ROUND(E42*J42,2)</f>
        <v>0</v>
      </c>
      <c r="L42" s="237">
        <v>21</v>
      </c>
      <c r="M42" s="237">
        <f>G42*(1+L42/100)</f>
        <v>0</v>
      </c>
      <c r="N42" s="235">
        <v>0</v>
      </c>
      <c r="O42" s="235">
        <f>ROUND(E42*N42,2)</f>
        <v>0</v>
      </c>
      <c r="P42" s="235">
        <v>0</v>
      </c>
      <c r="Q42" s="235">
        <f>ROUND(E42*P42,2)</f>
        <v>0</v>
      </c>
      <c r="R42" s="237"/>
      <c r="S42" s="237" t="s">
        <v>313</v>
      </c>
      <c r="T42" s="238" t="s">
        <v>303</v>
      </c>
      <c r="U42" s="220">
        <v>0</v>
      </c>
      <c r="V42" s="220">
        <f>ROUND(E42*U42,2)</f>
        <v>0</v>
      </c>
      <c r="W42" s="220"/>
      <c r="X42" s="220" t="s">
        <v>314</v>
      </c>
      <c r="Y42" s="220" t="s">
        <v>305</v>
      </c>
      <c r="Z42" s="210"/>
      <c r="AA42" s="210"/>
      <c r="AB42" s="210"/>
      <c r="AC42" s="210"/>
      <c r="AD42" s="210"/>
      <c r="AE42" s="210"/>
      <c r="AF42" s="210"/>
      <c r="AG42" s="210" t="s">
        <v>315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2" x14ac:dyDescent="0.2">
      <c r="A43" s="217"/>
      <c r="B43" s="218"/>
      <c r="C43" s="251" t="s">
        <v>3289</v>
      </c>
      <c r="D43" s="247"/>
      <c r="E43" s="247"/>
      <c r="F43" s="247"/>
      <c r="G43" s="247"/>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317</v>
      </c>
      <c r="AH43" s="210"/>
      <c r="AI43" s="210"/>
      <c r="AJ43" s="210"/>
      <c r="AK43" s="210"/>
      <c r="AL43" s="210"/>
      <c r="AM43" s="210"/>
      <c r="AN43" s="210"/>
      <c r="AO43" s="210"/>
      <c r="AP43" s="210"/>
      <c r="AQ43" s="210"/>
      <c r="AR43" s="210"/>
      <c r="AS43" s="210"/>
      <c r="AT43" s="210"/>
      <c r="AU43" s="210"/>
      <c r="AV43" s="210"/>
      <c r="AW43" s="210"/>
      <c r="AX43" s="210"/>
      <c r="AY43" s="210"/>
      <c r="AZ43" s="210"/>
      <c r="BA43" s="246" t="str">
        <f>C43</f>
        <v>ventilátor s EC motorem splňující Erp 2018, skříň z pozinkovaného plechu těsnosti třídy C, ventilátor spínán pohybovými čidly umístěnými v předsíni větraných místností osazený 10-ti min doběhem (doběh dodávkou elektro), za ventilátorem v potrubí osazena zpětná klapka</v>
      </c>
      <c r="BB43" s="210"/>
      <c r="BC43" s="210"/>
      <c r="BD43" s="210"/>
      <c r="BE43" s="210"/>
      <c r="BF43" s="210"/>
      <c r="BG43" s="210"/>
      <c r="BH43" s="210"/>
    </row>
    <row r="44" spans="1:60" ht="22.5" outlineLevel="1" x14ac:dyDescent="0.2">
      <c r="A44" s="232">
        <v>19</v>
      </c>
      <c r="B44" s="233" t="s">
        <v>3298</v>
      </c>
      <c r="C44" s="250" t="s">
        <v>3299</v>
      </c>
      <c r="D44" s="234" t="s">
        <v>3119</v>
      </c>
      <c r="E44" s="235">
        <v>1</v>
      </c>
      <c r="F44" s="236"/>
      <c r="G44" s="237">
        <f>ROUND(E44*F44,2)</f>
        <v>0</v>
      </c>
      <c r="H44" s="236"/>
      <c r="I44" s="237">
        <f>ROUND(E44*H44,2)</f>
        <v>0</v>
      </c>
      <c r="J44" s="236"/>
      <c r="K44" s="237">
        <f>ROUND(E44*J44,2)</f>
        <v>0</v>
      </c>
      <c r="L44" s="237">
        <v>21</v>
      </c>
      <c r="M44" s="237">
        <f>G44*(1+L44/100)</f>
        <v>0</v>
      </c>
      <c r="N44" s="235">
        <v>0</v>
      </c>
      <c r="O44" s="235">
        <f>ROUND(E44*N44,2)</f>
        <v>0</v>
      </c>
      <c r="P44" s="235">
        <v>0</v>
      </c>
      <c r="Q44" s="235">
        <f>ROUND(E44*P44,2)</f>
        <v>0</v>
      </c>
      <c r="R44" s="237"/>
      <c r="S44" s="237" t="s">
        <v>313</v>
      </c>
      <c r="T44" s="238" t="s">
        <v>303</v>
      </c>
      <c r="U44" s="220">
        <v>0</v>
      </c>
      <c r="V44" s="220">
        <f>ROUND(E44*U44,2)</f>
        <v>0</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56.25" outlineLevel="2" x14ac:dyDescent="0.2">
      <c r="A45" s="217"/>
      <c r="B45" s="218"/>
      <c r="C45" s="251" t="s">
        <v>3300</v>
      </c>
      <c r="D45" s="247"/>
      <c r="E45" s="247"/>
      <c r="F45" s="247"/>
      <c r="G45" s="247"/>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317</v>
      </c>
      <c r="AH45" s="210"/>
      <c r="AI45" s="210"/>
      <c r="AJ45" s="210"/>
      <c r="AK45" s="210"/>
      <c r="AL45" s="210"/>
      <c r="AM45" s="210"/>
      <c r="AN45" s="210"/>
      <c r="AO45" s="210"/>
      <c r="AP45" s="210"/>
      <c r="AQ45" s="210"/>
      <c r="AR45" s="210"/>
      <c r="AS45" s="210"/>
      <c r="AT45" s="210"/>
      <c r="AU45" s="210"/>
      <c r="AV45" s="210"/>
      <c r="AW45" s="210"/>
      <c r="AX45" s="210"/>
      <c r="AY45" s="210"/>
      <c r="AZ45" s="210"/>
      <c r="BA45" s="246" t="str">
        <f>C45</f>
        <v>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v>
      </c>
      <c r="BB45" s="210"/>
      <c r="BC45" s="210"/>
      <c r="BD45" s="210"/>
      <c r="BE45" s="210"/>
      <c r="BF45" s="210"/>
      <c r="BG45" s="210"/>
      <c r="BH45" s="210"/>
    </row>
    <row r="46" spans="1:60" ht="22.5" outlineLevel="1" x14ac:dyDescent="0.2">
      <c r="A46" s="232">
        <v>20</v>
      </c>
      <c r="B46" s="233" t="s">
        <v>3301</v>
      </c>
      <c r="C46" s="250" t="s">
        <v>3302</v>
      </c>
      <c r="D46" s="234" t="s">
        <v>3119</v>
      </c>
      <c r="E46" s="235">
        <v>1</v>
      </c>
      <c r="F46" s="236"/>
      <c r="G46" s="237">
        <f>ROUND(E46*F46,2)</f>
        <v>0</v>
      </c>
      <c r="H46" s="236"/>
      <c r="I46" s="237">
        <f>ROUND(E46*H46,2)</f>
        <v>0</v>
      </c>
      <c r="J46" s="236"/>
      <c r="K46" s="237">
        <f>ROUND(E46*J46,2)</f>
        <v>0</v>
      </c>
      <c r="L46" s="237">
        <v>21</v>
      </c>
      <c r="M46" s="237">
        <f>G46*(1+L46/100)</f>
        <v>0</v>
      </c>
      <c r="N46" s="235">
        <v>0</v>
      </c>
      <c r="O46" s="235">
        <f>ROUND(E46*N46,2)</f>
        <v>0</v>
      </c>
      <c r="P46" s="235">
        <v>0</v>
      </c>
      <c r="Q46" s="235">
        <f>ROUND(E46*P46,2)</f>
        <v>0</v>
      </c>
      <c r="R46" s="237"/>
      <c r="S46" s="237" t="s">
        <v>313</v>
      </c>
      <c r="T46" s="238" t="s">
        <v>303</v>
      </c>
      <c r="U46" s="220">
        <v>0</v>
      </c>
      <c r="V46" s="220">
        <f>ROUND(E46*U46,2)</f>
        <v>0</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56.25" outlineLevel="2" x14ac:dyDescent="0.2">
      <c r="A47" s="217"/>
      <c r="B47" s="218"/>
      <c r="C47" s="251" t="s">
        <v>3300</v>
      </c>
      <c r="D47" s="247"/>
      <c r="E47" s="247"/>
      <c r="F47" s="247"/>
      <c r="G47" s="247"/>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317</v>
      </c>
      <c r="AH47" s="210"/>
      <c r="AI47" s="210"/>
      <c r="AJ47" s="210"/>
      <c r="AK47" s="210"/>
      <c r="AL47" s="210"/>
      <c r="AM47" s="210"/>
      <c r="AN47" s="210"/>
      <c r="AO47" s="210"/>
      <c r="AP47" s="210"/>
      <c r="AQ47" s="210"/>
      <c r="AR47" s="210"/>
      <c r="AS47" s="210"/>
      <c r="AT47" s="210"/>
      <c r="AU47" s="210"/>
      <c r="AV47" s="210"/>
      <c r="AW47" s="210"/>
      <c r="AX47" s="210"/>
      <c r="AY47" s="210"/>
      <c r="AZ47" s="210"/>
      <c r="BA47" s="246" t="str">
        <f>C47</f>
        <v>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v>
      </c>
      <c r="BB47" s="210"/>
      <c r="BC47" s="210"/>
      <c r="BD47" s="210"/>
      <c r="BE47" s="210"/>
      <c r="BF47" s="210"/>
      <c r="BG47" s="210"/>
      <c r="BH47" s="210"/>
    </row>
    <row r="48" spans="1:60" ht="22.5" outlineLevel="1" x14ac:dyDescent="0.2">
      <c r="A48" s="232">
        <v>21</v>
      </c>
      <c r="B48" s="233" t="s">
        <v>3303</v>
      </c>
      <c r="C48" s="250" t="s">
        <v>3304</v>
      </c>
      <c r="D48" s="234" t="s">
        <v>3119</v>
      </c>
      <c r="E48" s="235">
        <v>3</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c r="S48" s="237" t="s">
        <v>313</v>
      </c>
      <c r="T48" s="238" t="s">
        <v>303</v>
      </c>
      <c r="U48" s="220">
        <v>0</v>
      </c>
      <c r="V48" s="220">
        <f>ROUND(E48*U48,2)</f>
        <v>0</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56.25" outlineLevel="2" x14ac:dyDescent="0.2">
      <c r="A49" s="217"/>
      <c r="B49" s="218"/>
      <c r="C49" s="251" t="s">
        <v>3300</v>
      </c>
      <c r="D49" s="247"/>
      <c r="E49" s="247"/>
      <c r="F49" s="247"/>
      <c r="G49" s="247"/>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317</v>
      </c>
      <c r="AH49" s="210"/>
      <c r="AI49" s="210"/>
      <c r="AJ49" s="210"/>
      <c r="AK49" s="210"/>
      <c r="AL49" s="210"/>
      <c r="AM49" s="210"/>
      <c r="AN49" s="210"/>
      <c r="AO49" s="210"/>
      <c r="AP49" s="210"/>
      <c r="AQ49" s="210"/>
      <c r="AR49" s="210"/>
      <c r="AS49" s="210"/>
      <c r="AT49" s="210"/>
      <c r="AU49" s="210"/>
      <c r="AV49" s="210"/>
      <c r="AW49" s="210"/>
      <c r="AX49" s="210"/>
      <c r="AY49" s="210"/>
      <c r="AZ49" s="210"/>
      <c r="BA49" s="246" t="str">
        <f>C49</f>
        <v>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vnitřním měřícím křížem, diferenční tlak je vyhodnocen na servopohonu, připojovací hrdlo regulátoru je opatřeno gumovým těsněním a zajišťuje třídu těsnosti pláště C dle EN 1751, regulátor bude nastaven v rozsahu uvedeném na výkrese</v>
      </c>
      <c r="BB49" s="210"/>
      <c r="BC49" s="210"/>
      <c r="BD49" s="210"/>
      <c r="BE49" s="210"/>
      <c r="BF49" s="210"/>
      <c r="BG49" s="210"/>
      <c r="BH49" s="210"/>
    </row>
    <row r="50" spans="1:60" ht="22.5" outlineLevel="1" x14ac:dyDescent="0.2">
      <c r="A50" s="239">
        <v>22</v>
      </c>
      <c r="B50" s="240" t="s">
        <v>3305</v>
      </c>
      <c r="C50" s="249" t="s">
        <v>3306</v>
      </c>
      <c r="D50" s="241" t="s">
        <v>3119</v>
      </c>
      <c r="E50" s="242">
        <v>1</v>
      </c>
      <c r="F50" s="243"/>
      <c r="G50" s="244">
        <f>ROUND(E50*F50,2)</f>
        <v>0</v>
      </c>
      <c r="H50" s="243"/>
      <c r="I50" s="244">
        <f>ROUND(E50*H50,2)</f>
        <v>0</v>
      </c>
      <c r="J50" s="243"/>
      <c r="K50" s="244">
        <f>ROUND(E50*J50,2)</f>
        <v>0</v>
      </c>
      <c r="L50" s="244">
        <v>21</v>
      </c>
      <c r="M50" s="244">
        <f>G50*(1+L50/100)</f>
        <v>0</v>
      </c>
      <c r="N50" s="242">
        <v>0</v>
      </c>
      <c r="O50" s="242">
        <f>ROUND(E50*N50,2)</f>
        <v>0</v>
      </c>
      <c r="P50" s="242">
        <v>0</v>
      </c>
      <c r="Q50" s="242">
        <f>ROUND(E50*P50,2)</f>
        <v>0</v>
      </c>
      <c r="R50" s="244"/>
      <c r="S50" s="244" t="s">
        <v>313</v>
      </c>
      <c r="T50" s="245" t="s">
        <v>303</v>
      </c>
      <c r="U50" s="220">
        <v>0</v>
      </c>
      <c r="V50" s="220">
        <f>ROUND(E50*U50,2)</f>
        <v>0</v>
      </c>
      <c r="W50" s="220"/>
      <c r="X50" s="220" t="s">
        <v>314</v>
      </c>
      <c r="Y50" s="220" t="s">
        <v>305</v>
      </c>
      <c r="Z50" s="210"/>
      <c r="AA50" s="210"/>
      <c r="AB50" s="210"/>
      <c r="AC50" s="210"/>
      <c r="AD50" s="210"/>
      <c r="AE50" s="210"/>
      <c r="AF50" s="210"/>
      <c r="AG50" s="210" t="s">
        <v>315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9">
        <v>23</v>
      </c>
      <c r="B51" s="240" t="s">
        <v>3307</v>
      </c>
      <c r="C51" s="249" t="s">
        <v>3308</v>
      </c>
      <c r="D51" s="241" t="s">
        <v>3119</v>
      </c>
      <c r="E51" s="242">
        <v>1</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313</v>
      </c>
      <c r="T51" s="245" t="s">
        <v>303</v>
      </c>
      <c r="U51" s="220">
        <v>0</v>
      </c>
      <c r="V51" s="220">
        <f>ROUND(E51*U51,2)</f>
        <v>0</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39">
        <v>24</v>
      </c>
      <c r="B52" s="240" t="s">
        <v>3309</v>
      </c>
      <c r="C52" s="249" t="s">
        <v>3310</v>
      </c>
      <c r="D52" s="241" t="s">
        <v>3119</v>
      </c>
      <c r="E52" s="242">
        <v>1</v>
      </c>
      <c r="F52" s="243"/>
      <c r="G52" s="244">
        <f>ROUND(E52*F52,2)</f>
        <v>0</v>
      </c>
      <c r="H52" s="243"/>
      <c r="I52" s="244">
        <f>ROUND(E52*H52,2)</f>
        <v>0</v>
      </c>
      <c r="J52" s="243"/>
      <c r="K52" s="244">
        <f>ROUND(E52*J52,2)</f>
        <v>0</v>
      </c>
      <c r="L52" s="244">
        <v>21</v>
      </c>
      <c r="M52" s="244">
        <f>G52*(1+L52/100)</f>
        <v>0</v>
      </c>
      <c r="N52" s="242">
        <v>0</v>
      </c>
      <c r="O52" s="242">
        <f>ROUND(E52*N52,2)</f>
        <v>0</v>
      </c>
      <c r="P52" s="242">
        <v>0</v>
      </c>
      <c r="Q52" s="242">
        <f>ROUND(E52*P52,2)</f>
        <v>0</v>
      </c>
      <c r="R52" s="244"/>
      <c r="S52" s="244" t="s">
        <v>313</v>
      </c>
      <c r="T52" s="245" t="s">
        <v>303</v>
      </c>
      <c r="U52" s="220">
        <v>0</v>
      </c>
      <c r="V52" s="220">
        <f>ROUND(E52*U52,2)</f>
        <v>0</v>
      </c>
      <c r="W52" s="220"/>
      <c r="X52" s="220" t="s">
        <v>314</v>
      </c>
      <c r="Y52" s="220" t="s">
        <v>305</v>
      </c>
      <c r="Z52" s="210"/>
      <c r="AA52" s="210"/>
      <c r="AB52" s="210"/>
      <c r="AC52" s="210"/>
      <c r="AD52" s="210"/>
      <c r="AE52" s="210"/>
      <c r="AF52" s="210"/>
      <c r="AG52" s="210" t="s">
        <v>315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9">
        <v>25</v>
      </c>
      <c r="B53" s="240" t="s">
        <v>3311</v>
      </c>
      <c r="C53" s="249" t="s">
        <v>3312</v>
      </c>
      <c r="D53" s="241" t="s">
        <v>3119</v>
      </c>
      <c r="E53" s="242">
        <v>1</v>
      </c>
      <c r="F53" s="243"/>
      <c r="G53" s="244">
        <f>ROUND(E53*F53,2)</f>
        <v>0</v>
      </c>
      <c r="H53" s="243"/>
      <c r="I53" s="244">
        <f>ROUND(E53*H53,2)</f>
        <v>0</v>
      </c>
      <c r="J53" s="243"/>
      <c r="K53" s="244">
        <f>ROUND(E53*J53,2)</f>
        <v>0</v>
      </c>
      <c r="L53" s="244">
        <v>21</v>
      </c>
      <c r="M53" s="244">
        <f>G53*(1+L53/100)</f>
        <v>0</v>
      </c>
      <c r="N53" s="242">
        <v>0</v>
      </c>
      <c r="O53" s="242">
        <f>ROUND(E53*N53,2)</f>
        <v>0</v>
      </c>
      <c r="P53" s="242">
        <v>0</v>
      </c>
      <c r="Q53" s="242">
        <f>ROUND(E53*P53,2)</f>
        <v>0</v>
      </c>
      <c r="R53" s="244"/>
      <c r="S53" s="244" t="s">
        <v>313</v>
      </c>
      <c r="T53" s="245" t="s">
        <v>303</v>
      </c>
      <c r="U53" s="220">
        <v>0</v>
      </c>
      <c r="V53" s="220">
        <f>ROUND(E53*U53,2)</f>
        <v>0</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39">
        <v>26</v>
      </c>
      <c r="B54" s="240" t="s">
        <v>3313</v>
      </c>
      <c r="C54" s="249" t="s">
        <v>3314</v>
      </c>
      <c r="D54" s="241" t="s">
        <v>372</v>
      </c>
      <c r="E54" s="242">
        <v>49</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c r="S54" s="244" t="s">
        <v>313</v>
      </c>
      <c r="T54" s="245" t="s">
        <v>303</v>
      </c>
      <c r="U54" s="220">
        <v>0</v>
      </c>
      <c r="V54" s="220">
        <f>ROUND(E54*U54,2)</f>
        <v>0</v>
      </c>
      <c r="W54" s="220"/>
      <c r="X54" s="220" t="s">
        <v>314</v>
      </c>
      <c r="Y54" s="220" t="s">
        <v>305</v>
      </c>
      <c r="Z54" s="210"/>
      <c r="AA54" s="210"/>
      <c r="AB54" s="210"/>
      <c r="AC54" s="210"/>
      <c r="AD54" s="210"/>
      <c r="AE54" s="210"/>
      <c r="AF54" s="210"/>
      <c r="AG54" s="210" t="s">
        <v>315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9">
        <v>27</v>
      </c>
      <c r="B55" s="240" t="s">
        <v>3315</v>
      </c>
      <c r="C55" s="249" t="s">
        <v>3316</v>
      </c>
      <c r="D55" s="241" t="s">
        <v>372</v>
      </c>
      <c r="E55" s="242">
        <v>92</v>
      </c>
      <c r="F55" s="243"/>
      <c r="G55" s="244">
        <f>ROUND(E55*F55,2)</f>
        <v>0</v>
      </c>
      <c r="H55" s="243"/>
      <c r="I55" s="244">
        <f>ROUND(E55*H55,2)</f>
        <v>0</v>
      </c>
      <c r="J55" s="243"/>
      <c r="K55" s="244">
        <f>ROUND(E55*J55,2)</f>
        <v>0</v>
      </c>
      <c r="L55" s="244">
        <v>21</v>
      </c>
      <c r="M55" s="244">
        <f>G55*(1+L55/100)</f>
        <v>0</v>
      </c>
      <c r="N55" s="242">
        <v>0</v>
      </c>
      <c r="O55" s="242">
        <f>ROUND(E55*N55,2)</f>
        <v>0</v>
      </c>
      <c r="P55" s="242">
        <v>0</v>
      </c>
      <c r="Q55" s="242">
        <f>ROUND(E55*P55,2)</f>
        <v>0</v>
      </c>
      <c r="R55" s="244"/>
      <c r="S55" s="244" t="s">
        <v>313</v>
      </c>
      <c r="T55" s="245" t="s">
        <v>303</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9">
        <v>28</v>
      </c>
      <c r="B56" s="240" t="s">
        <v>3317</v>
      </c>
      <c r="C56" s="249" t="s">
        <v>3318</v>
      </c>
      <c r="D56" s="241" t="s">
        <v>450</v>
      </c>
      <c r="E56" s="242">
        <v>34</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c r="S56" s="244" t="s">
        <v>313</v>
      </c>
      <c r="T56" s="245" t="s">
        <v>303</v>
      </c>
      <c r="U56" s="220">
        <v>0</v>
      </c>
      <c r="V56" s="220">
        <f>ROUND(E56*U56,2)</f>
        <v>0</v>
      </c>
      <c r="W56" s="220"/>
      <c r="X56" s="220" t="s">
        <v>314</v>
      </c>
      <c r="Y56" s="220" t="s">
        <v>305</v>
      </c>
      <c r="Z56" s="210"/>
      <c r="AA56" s="210"/>
      <c r="AB56" s="210"/>
      <c r="AC56" s="210"/>
      <c r="AD56" s="210"/>
      <c r="AE56" s="210"/>
      <c r="AF56" s="210"/>
      <c r="AG56" s="210" t="s">
        <v>315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39">
        <v>29</v>
      </c>
      <c r="B57" s="240" t="s">
        <v>3319</v>
      </c>
      <c r="C57" s="249" t="s">
        <v>3320</v>
      </c>
      <c r="D57" s="241" t="s">
        <v>450</v>
      </c>
      <c r="E57" s="242">
        <v>26</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c r="S57" s="244" t="s">
        <v>313</v>
      </c>
      <c r="T57" s="245" t="s">
        <v>303</v>
      </c>
      <c r="U57" s="220">
        <v>0</v>
      </c>
      <c r="V57" s="220">
        <f>ROUND(E57*U57,2)</f>
        <v>0</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9">
        <v>30</v>
      </c>
      <c r="B58" s="240" t="s">
        <v>3321</v>
      </c>
      <c r="C58" s="249" t="s">
        <v>3322</v>
      </c>
      <c r="D58" s="241" t="s">
        <v>450</v>
      </c>
      <c r="E58" s="242">
        <v>53</v>
      </c>
      <c r="F58" s="243"/>
      <c r="G58" s="244">
        <f>ROUND(E58*F58,2)</f>
        <v>0</v>
      </c>
      <c r="H58" s="243"/>
      <c r="I58" s="244">
        <f>ROUND(E58*H58,2)</f>
        <v>0</v>
      </c>
      <c r="J58" s="243"/>
      <c r="K58" s="244">
        <f>ROUND(E58*J58,2)</f>
        <v>0</v>
      </c>
      <c r="L58" s="244">
        <v>21</v>
      </c>
      <c r="M58" s="244">
        <f>G58*(1+L58/100)</f>
        <v>0</v>
      </c>
      <c r="N58" s="242">
        <v>0</v>
      </c>
      <c r="O58" s="242">
        <f>ROUND(E58*N58,2)</f>
        <v>0</v>
      </c>
      <c r="P58" s="242">
        <v>0</v>
      </c>
      <c r="Q58" s="242">
        <f>ROUND(E58*P58,2)</f>
        <v>0</v>
      </c>
      <c r="R58" s="244"/>
      <c r="S58" s="244" t="s">
        <v>313</v>
      </c>
      <c r="T58" s="245" t="s">
        <v>303</v>
      </c>
      <c r="U58" s="220">
        <v>0</v>
      </c>
      <c r="V58" s="220">
        <f>ROUND(E58*U58,2)</f>
        <v>0</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9">
        <v>31</v>
      </c>
      <c r="B59" s="240" t="s">
        <v>3323</v>
      </c>
      <c r="C59" s="249" t="s">
        <v>3324</v>
      </c>
      <c r="D59" s="241" t="s">
        <v>450</v>
      </c>
      <c r="E59" s="242">
        <v>10</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c r="S59" s="244" t="s">
        <v>313</v>
      </c>
      <c r="T59" s="245" t="s">
        <v>303</v>
      </c>
      <c r="U59" s="220">
        <v>0</v>
      </c>
      <c r="V59" s="220">
        <f>ROUND(E59*U59,2)</f>
        <v>0</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39">
        <v>32</v>
      </c>
      <c r="B60" s="240" t="s">
        <v>3325</v>
      </c>
      <c r="C60" s="249" t="s">
        <v>3326</v>
      </c>
      <c r="D60" s="241" t="s">
        <v>450</v>
      </c>
      <c r="E60" s="242">
        <v>4</v>
      </c>
      <c r="F60" s="243"/>
      <c r="G60" s="244">
        <f>ROUND(E60*F60,2)</f>
        <v>0</v>
      </c>
      <c r="H60" s="243"/>
      <c r="I60" s="244">
        <f>ROUND(E60*H60,2)</f>
        <v>0</v>
      </c>
      <c r="J60" s="243"/>
      <c r="K60" s="244">
        <f>ROUND(E60*J60,2)</f>
        <v>0</v>
      </c>
      <c r="L60" s="244">
        <v>21</v>
      </c>
      <c r="M60" s="244">
        <f>G60*(1+L60/100)</f>
        <v>0</v>
      </c>
      <c r="N60" s="242">
        <v>0</v>
      </c>
      <c r="O60" s="242">
        <f>ROUND(E60*N60,2)</f>
        <v>0</v>
      </c>
      <c r="P60" s="242">
        <v>0</v>
      </c>
      <c r="Q60" s="242">
        <f>ROUND(E60*P60,2)</f>
        <v>0</v>
      </c>
      <c r="R60" s="244"/>
      <c r="S60" s="244" t="s">
        <v>313</v>
      </c>
      <c r="T60" s="245" t="s">
        <v>303</v>
      </c>
      <c r="U60" s="220">
        <v>0</v>
      </c>
      <c r="V60" s="220">
        <f>ROUND(E60*U60,2)</f>
        <v>0</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39">
        <v>33</v>
      </c>
      <c r="B61" s="240" t="s">
        <v>3327</v>
      </c>
      <c r="C61" s="249" t="s">
        <v>3328</v>
      </c>
      <c r="D61" s="241" t="s">
        <v>823</v>
      </c>
      <c r="E61" s="242">
        <v>25</v>
      </c>
      <c r="F61" s="243"/>
      <c r="G61" s="244">
        <f>ROUND(E61*F61,2)</f>
        <v>0</v>
      </c>
      <c r="H61" s="243"/>
      <c r="I61" s="244">
        <f>ROUND(E61*H61,2)</f>
        <v>0</v>
      </c>
      <c r="J61" s="243"/>
      <c r="K61" s="244">
        <f>ROUND(E61*J61,2)</f>
        <v>0</v>
      </c>
      <c r="L61" s="244">
        <v>21</v>
      </c>
      <c r="M61" s="244">
        <f>G61*(1+L61/100)</f>
        <v>0</v>
      </c>
      <c r="N61" s="242">
        <v>0</v>
      </c>
      <c r="O61" s="242">
        <f>ROUND(E61*N61,2)</f>
        <v>0</v>
      </c>
      <c r="P61" s="242">
        <v>0</v>
      </c>
      <c r="Q61" s="242">
        <f>ROUND(E61*P61,2)</f>
        <v>0</v>
      </c>
      <c r="R61" s="244"/>
      <c r="S61" s="244" t="s">
        <v>313</v>
      </c>
      <c r="T61" s="245" t="s">
        <v>303</v>
      </c>
      <c r="U61" s="220">
        <v>0</v>
      </c>
      <c r="V61" s="220">
        <f>ROUND(E61*U61,2)</f>
        <v>0</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39">
        <v>34</v>
      </c>
      <c r="B62" s="240" t="s">
        <v>3329</v>
      </c>
      <c r="C62" s="249" t="s">
        <v>3330</v>
      </c>
      <c r="D62" s="241" t="s">
        <v>823</v>
      </c>
      <c r="E62" s="242">
        <v>48</v>
      </c>
      <c r="F62" s="243"/>
      <c r="G62" s="244">
        <f>ROUND(E62*F62,2)</f>
        <v>0</v>
      </c>
      <c r="H62" s="243"/>
      <c r="I62" s="244">
        <f>ROUND(E62*H62,2)</f>
        <v>0</v>
      </c>
      <c r="J62" s="243"/>
      <c r="K62" s="244">
        <f>ROUND(E62*J62,2)</f>
        <v>0</v>
      </c>
      <c r="L62" s="244">
        <v>21</v>
      </c>
      <c r="M62" s="244">
        <f>G62*(1+L62/100)</f>
        <v>0</v>
      </c>
      <c r="N62" s="242">
        <v>0</v>
      </c>
      <c r="O62" s="242">
        <f>ROUND(E62*N62,2)</f>
        <v>0</v>
      </c>
      <c r="P62" s="242">
        <v>0</v>
      </c>
      <c r="Q62" s="242">
        <f>ROUND(E62*P62,2)</f>
        <v>0</v>
      </c>
      <c r="R62" s="244"/>
      <c r="S62" s="244" t="s">
        <v>313</v>
      </c>
      <c r="T62" s="245" t="s">
        <v>303</v>
      </c>
      <c r="U62" s="220">
        <v>0</v>
      </c>
      <c r="V62" s="220">
        <f>ROUND(E62*U62,2)</f>
        <v>0</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39">
        <v>35</v>
      </c>
      <c r="B63" s="240" t="s">
        <v>3331</v>
      </c>
      <c r="C63" s="249" t="s">
        <v>3332</v>
      </c>
      <c r="D63" s="241" t="s">
        <v>450</v>
      </c>
      <c r="E63" s="242">
        <v>6</v>
      </c>
      <c r="F63" s="243"/>
      <c r="G63" s="244">
        <f>ROUND(E63*F63,2)</f>
        <v>0</v>
      </c>
      <c r="H63" s="243"/>
      <c r="I63" s="244">
        <f>ROUND(E63*H63,2)</f>
        <v>0</v>
      </c>
      <c r="J63" s="243"/>
      <c r="K63" s="244">
        <f>ROUND(E63*J63,2)</f>
        <v>0</v>
      </c>
      <c r="L63" s="244">
        <v>21</v>
      </c>
      <c r="M63" s="244">
        <f>G63*(1+L63/100)</f>
        <v>0</v>
      </c>
      <c r="N63" s="242">
        <v>0</v>
      </c>
      <c r="O63" s="242">
        <f>ROUND(E63*N63,2)</f>
        <v>0</v>
      </c>
      <c r="P63" s="242">
        <v>0</v>
      </c>
      <c r="Q63" s="242">
        <f>ROUND(E63*P63,2)</f>
        <v>0</v>
      </c>
      <c r="R63" s="244"/>
      <c r="S63" s="244" t="s">
        <v>313</v>
      </c>
      <c r="T63" s="245" t="s">
        <v>303</v>
      </c>
      <c r="U63" s="220">
        <v>0</v>
      </c>
      <c r="V63" s="220">
        <f>ROUND(E63*U63,2)</f>
        <v>0</v>
      </c>
      <c r="W63" s="220"/>
      <c r="X63" s="220" t="s">
        <v>314</v>
      </c>
      <c r="Y63" s="220" t="s">
        <v>305</v>
      </c>
      <c r="Z63" s="210"/>
      <c r="AA63" s="210"/>
      <c r="AB63" s="210"/>
      <c r="AC63" s="210"/>
      <c r="AD63" s="210"/>
      <c r="AE63" s="210"/>
      <c r="AF63" s="210"/>
      <c r="AG63" s="210" t="s">
        <v>315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39">
        <v>36</v>
      </c>
      <c r="B64" s="240" t="s">
        <v>3333</v>
      </c>
      <c r="C64" s="249" t="s">
        <v>3334</v>
      </c>
      <c r="D64" s="241" t="s">
        <v>450</v>
      </c>
      <c r="E64" s="242">
        <v>12</v>
      </c>
      <c r="F64" s="243"/>
      <c r="G64" s="244">
        <f>ROUND(E64*F64,2)</f>
        <v>0</v>
      </c>
      <c r="H64" s="243"/>
      <c r="I64" s="244">
        <f>ROUND(E64*H64,2)</f>
        <v>0</v>
      </c>
      <c r="J64" s="243"/>
      <c r="K64" s="244">
        <f>ROUND(E64*J64,2)</f>
        <v>0</v>
      </c>
      <c r="L64" s="244">
        <v>21</v>
      </c>
      <c r="M64" s="244">
        <f>G64*(1+L64/100)</f>
        <v>0</v>
      </c>
      <c r="N64" s="242">
        <v>0</v>
      </c>
      <c r="O64" s="242">
        <f>ROUND(E64*N64,2)</f>
        <v>0</v>
      </c>
      <c r="P64" s="242">
        <v>0</v>
      </c>
      <c r="Q64" s="242">
        <f>ROUND(E64*P64,2)</f>
        <v>0</v>
      </c>
      <c r="R64" s="244"/>
      <c r="S64" s="244" t="s">
        <v>313</v>
      </c>
      <c r="T64" s="245" t="s">
        <v>303</v>
      </c>
      <c r="U64" s="220">
        <v>0</v>
      </c>
      <c r="V64" s="220">
        <f>ROUND(E64*U64,2)</f>
        <v>0</v>
      </c>
      <c r="W64" s="220"/>
      <c r="X64" s="220" t="s">
        <v>314</v>
      </c>
      <c r="Y64" s="220" t="s">
        <v>305</v>
      </c>
      <c r="Z64" s="210"/>
      <c r="AA64" s="210"/>
      <c r="AB64" s="210"/>
      <c r="AC64" s="210"/>
      <c r="AD64" s="210"/>
      <c r="AE64" s="210"/>
      <c r="AF64" s="210"/>
      <c r="AG64" s="210" t="s">
        <v>315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39">
        <v>37</v>
      </c>
      <c r="B65" s="240" t="s">
        <v>3335</v>
      </c>
      <c r="C65" s="249" t="s">
        <v>3336</v>
      </c>
      <c r="D65" s="241" t="s">
        <v>450</v>
      </c>
      <c r="E65" s="242">
        <v>6</v>
      </c>
      <c r="F65" s="243"/>
      <c r="G65" s="244">
        <f>ROUND(E65*F65,2)</f>
        <v>0</v>
      </c>
      <c r="H65" s="243"/>
      <c r="I65" s="244">
        <f>ROUND(E65*H65,2)</f>
        <v>0</v>
      </c>
      <c r="J65" s="243"/>
      <c r="K65" s="244">
        <f>ROUND(E65*J65,2)</f>
        <v>0</v>
      </c>
      <c r="L65" s="244">
        <v>21</v>
      </c>
      <c r="M65" s="244">
        <f>G65*(1+L65/100)</f>
        <v>0</v>
      </c>
      <c r="N65" s="242">
        <v>0</v>
      </c>
      <c r="O65" s="242">
        <f>ROUND(E65*N65,2)</f>
        <v>0</v>
      </c>
      <c r="P65" s="242">
        <v>0</v>
      </c>
      <c r="Q65" s="242">
        <f>ROUND(E65*P65,2)</f>
        <v>0</v>
      </c>
      <c r="R65" s="244"/>
      <c r="S65" s="244" t="s">
        <v>313</v>
      </c>
      <c r="T65" s="245" t="s">
        <v>303</v>
      </c>
      <c r="U65" s="220">
        <v>0</v>
      </c>
      <c r="V65" s="220">
        <f>ROUND(E65*U65,2)</f>
        <v>0</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39">
        <v>38</v>
      </c>
      <c r="B66" s="240" t="s">
        <v>3337</v>
      </c>
      <c r="C66" s="249" t="s">
        <v>3338</v>
      </c>
      <c r="D66" s="241" t="s">
        <v>450</v>
      </c>
      <c r="E66" s="242">
        <v>52</v>
      </c>
      <c r="F66" s="243"/>
      <c r="G66" s="244">
        <f>ROUND(E66*F66,2)</f>
        <v>0</v>
      </c>
      <c r="H66" s="243"/>
      <c r="I66" s="244">
        <f>ROUND(E66*H66,2)</f>
        <v>0</v>
      </c>
      <c r="J66" s="243"/>
      <c r="K66" s="244">
        <f>ROUND(E66*J66,2)</f>
        <v>0</v>
      </c>
      <c r="L66" s="244">
        <v>21</v>
      </c>
      <c r="M66" s="244">
        <f>G66*(1+L66/100)</f>
        <v>0</v>
      </c>
      <c r="N66" s="242">
        <v>0</v>
      </c>
      <c r="O66" s="242">
        <f>ROUND(E66*N66,2)</f>
        <v>0</v>
      </c>
      <c r="P66" s="242">
        <v>0</v>
      </c>
      <c r="Q66" s="242">
        <f>ROUND(E66*P66,2)</f>
        <v>0</v>
      </c>
      <c r="R66" s="244"/>
      <c r="S66" s="244" t="s">
        <v>313</v>
      </c>
      <c r="T66" s="245" t="s">
        <v>303</v>
      </c>
      <c r="U66" s="220">
        <v>0</v>
      </c>
      <c r="V66" s="220">
        <f>ROUND(E66*U66,2)</f>
        <v>0</v>
      </c>
      <c r="W66" s="220"/>
      <c r="X66" s="220" t="s">
        <v>314</v>
      </c>
      <c r="Y66" s="220" t="s">
        <v>305</v>
      </c>
      <c r="Z66" s="210"/>
      <c r="AA66" s="210"/>
      <c r="AB66" s="210"/>
      <c r="AC66" s="210"/>
      <c r="AD66" s="210"/>
      <c r="AE66" s="210"/>
      <c r="AF66" s="210"/>
      <c r="AG66" s="210" t="s">
        <v>315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39</v>
      </c>
      <c r="B67" s="240" t="s">
        <v>3339</v>
      </c>
      <c r="C67" s="249" t="s">
        <v>3340</v>
      </c>
      <c r="D67" s="241" t="s">
        <v>450</v>
      </c>
      <c r="E67" s="242">
        <v>28</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c r="S67" s="244" t="s">
        <v>313</v>
      </c>
      <c r="T67" s="245" t="s">
        <v>303</v>
      </c>
      <c r="U67" s="220">
        <v>0</v>
      </c>
      <c r="V67" s="220">
        <f>ROUND(E67*U67,2)</f>
        <v>0</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9">
        <v>40</v>
      </c>
      <c r="B68" s="240" t="s">
        <v>3341</v>
      </c>
      <c r="C68" s="249" t="s">
        <v>3342</v>
      </c>
      <c r="D68" s="241" t="s">
        <v>450</v>
      </c>
      <c r="E68" s="242">
        <v>15</v>
      </c>
      <c r="F68" s="243"/>
      <c r="G68" s="244">
        <f>ROUND(E68*F68,2)</f>
        <v>0</v>
      </c>
      <c r="H68" s="243"/>
      <c r="I68" s="244">
        <f>ROUND(E68*H68,2)</f>
        <v>0</v>
      </c>
      <c r="J68" s="243"/>
      <c r="K68" s="244">
        <f>ROUND(E68*J68,2)</f>
        <v>0</v>
      </c>
      <c r="L68" s="244">
        <v>21</v>
      </c>
      <c r="M68" s="244">
        <f>G68*(1+L68/100)</f>
        <v>0</v>
      </c>
      <c r="N68" s="242">
        <v>0</v>
      </c>
      <c r="O68" s="242">
        <f>ROUND(E68*N68,2)</f>
        <v>0</v>
      </c>
      <c r="P68" s="242">
        <v>0</v>
      </c>
      <c r="Q68" s="242">
        <f>ROUND(E68*P68,2)</f>
        <v>0</v>
      </c>
      <c r="R68" s="244"/>
      <c r="S68" s="244" t="s">
        <v>313</v>
      </c>
      <c r="T68" s="245" t="s">
        <v>303</v>
      </c>
      <c r="U68" s="220">
        <v>0</v>
      </c>
      <c r="V68" s="220">
        <f>ROUND(E68*U68,2)</f>
        <v>0</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9">
        <v>41</v>
      </c>
      <c r="B69" s="240" t="s">
        <v>3343</v>
      </c>
      <c r="C69" s="249" t="s">
        <v>3344</v>
      </c>
      <c r="D69" s="241" t="s">
        <v>450</v>
      </c>
      <c r="E69" s="242">
        <v>42</v>
      </c>
      <c r="F69" s="243"/>
      <c r="G69" s="244">
        <f>ROUND(E69*F69,2)</f>
        <v>0</v>
      </c>
      <c r="H69" s="243"/>
      <c r="I69" s="244">
        <f>ROUND(E69*H69,2)</f>
        <v>0</v>
      </c>
      <c r="J69" s="243"/>
      <c r="K69" s="244">
        <f>ROUND(E69*J69,2)</f>
        <v>0</v>
      </c>
      <c r="L69" s="244">
        <v>21</v>
      </c>
      <c r="M69" s="244">
        <f>G69*(1+L69/100)</f>
        <v>0</v>
      </c>
      <c r="N69" s="242">
        <v>0</v>
      </c>
      <c r="O69" s="242">
        <f>ROUND(E69*N69,2)</f>
        <v>0</v>
      </c>
      <c r="P69" s="242">
        <v>0</v>
      </c>
      <c r="Q69" s="242">
        <f>ROUND(E69*P69,2)</f>
        <v>0</v>
      </c>
      <c r="R69" s="244"/>
      <c r="S69" s="244" t="s">
        <v>313</v>
      </c>
      <c r="T69" s="245" t="s">
        <v>303</v>
      </c>
      <c r="U69" s="220">
        <v>0</v>
      </c>
      <c r="V69" s="220">
        <f>ROUND(E69*U69,2)</f>
        <v>0</v>
      </c>
      <c r="W69" s="220"/>
      <c r="X69" s="220" t="s">
        <v>314</v>
      </c>
      <c r="Y69" s="220" t="s">
        <v>305</v>
      </c>
      <c r="Z69" s="210"/>
      <c r="AA69" s="210"/>
      <c r="AB69" s="210"/>
      <c r="AC69" s="210"/>
      <c r="AD69" s="210"/>
      <c r="AE69" s="210"/>
      <c r="AF69" s="210"/>
      <c r="AG69" s="210" t="s">
        <v>315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9">
        <v>42</v>
      </c>
      <c r="B70" s="240" t="s">
        <v>3345</v>
      </c>
      <c r="C70" s="249" t="s">
        <v>3346</v>
      </c>
      <c r="D70" s="241" t="s">
        <v>3119</v>
      </c>
      <c r="E70" s="242">
        <v>23</v>
      </c>
      <c r="F70" s="243"/>
      <c r="G70" s="244">
        <f>ROUND(E70*F70,2)</f>
        <v>0</v>
      </c>
      <c r="H70" s="243"/>
      <c r="I70" s="244">
        <f>ROUND(E70*H70,2)</f>
        <v>0</v>
      </c>
      <c r="J70" s="243"/>
      <c r="K70" s="244">
        <f>ROUND(E70*J70,2)</f>
        <v>0</v>
      </c>
      <c r="L70" s="244">
        <v>21</v>
      </c>
      <c r="M70" s="244">
        <f>G70*(1+L70/100)</f>
        <v>0</v>
      </c>
      <c r="N70" s="242">
        <v>0</v>
      </c>
      <c r="O70" s="242">
        <f>ROUND(E70*N70,2)</f>
        <v>0</v>
      </c>
      <c r="P70" s="242">
        <v>0</v>
      </c>
      <c r="Q70" s="242">
        <f>ROUND(E70*P70,2)</f>
        <v>0</v>
      </c>
      <c r="R70" s="244"/>
      <c r="S70" s="244" t="s">
        <v>313</v>
      </c>
      <c r="T70" s="245" t="s">
        <v>303</v>
      </c>
      <c r="U70" s="220">
        <v>0</v>
      </c>
      <c r="V70" s="220">
        <f>ROUND(E70*U70,2)</f>
        <v>0</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43</v>
      </c>
      <c r="B71" s="240" t="s">
        <v>3347</v>
      </c>
      <c r="C71" s="249" t="s">
        <v>3348</v>
      </c>
      <c r="D71" s="241" t="s">
        <v>3119</v>
      </c>
      <c r="E71" s="242">
        <v>12</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c r="S71" s="244" t="s">
        <v>313</v>
      </c>
      <c r="T71" s="245" t="s">
        <v>303</v>
      </c>
      <c r="U71" s="220">
        <v>0</v>
      </c>
      <c r="V71" s="220">
        <f>ROUND(E71*U71,2)</f>
        <v>0</v>
      </c>
      <c r="W71" s="220"/>
      <c r="X71" s="220" t="s">
        <v>314</v>
      </c>
      <c r="Y71" s="220" t="s">
        <v>305</v>
      </c>
      <c r="Z71" s="210"/>
      <c r="AA71" s="210"/>
      <c r="AB71" s="210"/>
      <c r="AC71" s="210"/>
      <c r="AD71" s="210"/>
      <c r="AE71" s="210"/>
      <c r="AF71" s="210"/>
      <c r="AG71" s="210" t="s">
        <v>315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44</v>
      </c>
      <c r="B72" s="240" t="s">
        <v>3349</v>
      </c>
      <c r="C72" s="249" t="s">
        <v>3350</v>
      </c>
      <c r="D72" s="241" t="s">
        <v>3119</v>
      </c>
      <c r="E72" s="242">
        <v>31</v>
      </c>
      <c r="F72" s="243"/>
      <c r="G72" s="244">
        <f>ROUND(E72*F72,2)</f>
        <v>0</v>
      </c>
      <c r="H72" s="243"/>
      <c r="I72" s="244">
        <f>ROUND(E72*H72,2)</f>
        <v>0</v>
      </c>
      <c r="J72" s="243"/>
      <c r="K72" s="244">
        <f>ROUND(E72*J72,2)</f>
        <v>0</v>
      </c>
      <c r="L72" s="244">
        <v>21</v>
      </c>
      <c r="M72" s="244">
        <f>G72*(1+L72/100)</f>
        <v>0</v>
      </c>
      <c r="N72" s="242">
        <v>0</v>
      </c>
      <c r="O72" s="242">
        <f>ROUND(E72*N72,2)</f>
        <v>0</v>
      </c>
      <c r="P72" s="242">
        <v>0</v>
      </c>
      <c r="Q72" s="242">
        <f>ROUND(E72*P72,2)</f>
        <v>0</v>
      </c>
      <c r="R72" s="244"/>
      <c r="S72" s="244" t="s">
        <v>313</v>
      </c>
      <c r="T72" s="245" t="s">
        <v>303</v>
      </c>
      <c r="U72" s="220">
        <v>0</v>
      </c>
      <c r="V72" s="220">
        <f>ROUND(E72*U72,2)</f>
        <v>0</v>
      </c>
      <c r="W72" s="220"/>
      <c r="X72" s="220" t="s">
        <v>314</v>
      </c>
      <c r="Y72" s="220" t="s">
        <v>305</v>
      </c>
      <c r="Z72" s="210"/>
      <c r="AA72" s="210"/>
      <c r="AB72" s="210"/>
      <c r="AC72" s="210"/>
      <c r="AD72" s="210"/>
      <c r="AE72" s="210"/>
      <c r="AF72" s="210"/>
      <c r="AG72" s="210" t="s">
        <v>315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45</v>
      </c>
      <c r="B73" s="240" t="s">
        <v>3351</v>
      </c>
      <c r="C73" s="249" t="s">
        <v>3352</v>
      </c>
      <c r="D73" s="241" t="s">
        <v>3119</v>
      </c>
      <c r="E73" s="242">
        <v>2</v>
      </c>
      <c r="F73" s="243"/>
      <c r="G73" s="244">
        <f>ROUND(E73*F73,2)</f>
        <v>0</v>
      </c>
      <c r="H73" s="243"/>
      <c r="I73" s="244">
        <f>ROUND(E73*H73,2)</f>
        <v>0</v>
      </c>
      <c r="J73" s="243"/>
      <c r="K73" s="244">
        <f>ROUND(E73*J73,2)</f>
        <v>0</v>
      </c>
      <c r="L73" s="244">
        <v>21</v>
      </c>
      <c r="M73" s="244">
        <f>G73*(1+L73/100)</f>
        <v>0</v>
      </c>
      <c r="N73" s="242">
        <v>0</v>
      </c>
      <c r="O73" s="242">
        <f>ROUND(E73*N73,2)</f>
        <v>0</v>
      </c>
      <c r="P73" s="242">
        <v>0</v>
      </c>
      <c r="Q73" s="242">
        <f>ROUND(E73*P73,2)</f>
        <v>0</v>
      </c>
      <c r="R73" s="244"/>
      <c r="S73" s="244" t="s">
        <v>313</v>
      </c>
      <c r="T73" s="245" t="s">
        <v>303</v>
      </c>
      <c r="U73" s="220">
        <v>0</v>
      </c>
      <c r="V73" s="220">
        <f>ROUND(E73*U73,2)</f>
        <v>0</v>
      </c>
      <c r="W73" s="220"/>
      <c r="X73" s="220" t="s">
        <v>314</v>
      </c>
      <c r="Y73" s="220" t="s">
        <v>305</v>
      </c>
      <c r="Z73" s="210"/>
      <c r="AA73" s="210"/>
      <c r="AB73" s="210"/>
      <c r="AC73" s="210"/>
      <c r="AD73" s="210"/>
      <c r="AE73" s="210"/>
      <c r="AF73" s="210"/>
      <c r="AG73" s="210" t="s">
        <v>315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9">
        <v>46</v>
      </c>
      <c r="B74" s="240" t="s">
        <v>3353</v>
      </c>
      <c r="C74" s="249" t="s">
        <v>3354</v>
      </c>
      <c r="D74" s="241" t="s">
        <v>3119</v>
      </c>
      <c r="E74" s="242">
        <v>7</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9">
        <v>47</v>
      </c>
      <c r="B75" s="240" t="s">
        <v>3355</v>
      </c>
      <c r="C75" s="249" t="s">
        <v>3356</v>
      </c>
      <c r="D75" s="241" t="s">
        <v>3119</v>
      </c>
      <c r="E75" s="242">
        <v>3</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48</v>
      </c>
      <c r="B76" s="240" t="s">
        <v>3357</v>
      </c>
      <c r="C76" s="249" t="s">
        <v>3358</v>
      </c>
      <c r="D76" s="241" t="s">
        <v>3119</v>
      </c>
      <c r="E76" s="242">
        <v>12</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49</v>
      </c>
      <c r="B77" s="240" t="s">
        <v>3359</v>
      </c>
      <c r="C77" s="249" t="s">
        <v>3360</v>
      </c>
      <c r="D77" s="241" t="s">
        <v>3119</v>
      </c>
      <c r="E77" s="242">
        <v>3</v>
      </c>
      <c r="F77" s="243"/>
      <c r="G77" s="244">
        <f>ROUND(E77*F77,2)</f>
        <v>0</v>
      </c>
      <c r="H77" s="243"/>
      <c r="I77" s="244">
        <f>ROUND(E77*H77,2)</f>
        <v>0</v>
      </c>
      <c r="J77" s="243"/>
      <c r="K77" s="244">
        <f>ROUND(E77*J77,2)</f>
        <v>0</v>
      </c>
      <c r="L77" s="244">
        <v>21</v>
      </c>
      <c r="M77" s="244">
        <f>G77*(1+L77/100)</f>
        <v>0</v>
      </c>
      <c r="N77" s="242">
        <v>0</v>
      </c>
      <c r="O77" s="242">
        <f>ROUND(E77*N77,2)</f>
        <v>0</v>
      </c>
      <c r="P77" s="242">
        <v>0</v>
      </c>
      <c r="Q77" s="242">
        <f>ROUND(E77*P77,2)</f>
        <v>0</v>
      </c>
      <c r="R77" s="244"/>
      <c r="S77" s="244" t="s">
        <v>313</v>
      </c>
      <c r="T77" s="245" t="s">
        <v>303</v>
      </c>
      <c r="U77" s="220">
        <v>0</v>
      </c>
      <c r="V77" s="220">
        <f>ROUND(E77*U77,2)</f>
        <v>0</v>
      </c>
      <c r="W77" s="220"/>
      <c r="X77" s="220" t="s">
        <v>314</v>
      </c>
      <c r="Y77" s="220" t="s">
        <v>305</v>
      </c>
      <c r="Z77" s="210"/>
      <c r="AA77" s="210"/>
      <c r="AB77" s="210"/>
      <c r="AC77" s="210"/>
      <c r="AD77" s="210"/>
      <c r="AE77" s="210"/>
      <c r="AF77" s="210"/>
      <c r="AG77" s="210" t="s">
        <v>315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50</v>
      </c>
      <c r="B78" s="240" t="s">
        <v>3361</v>
      </c>
      <c r="C78" s="249" t="s">
        <v>3362</v>
      </c>
      <c r="D78" s="241" t="s">
        <v>3119</v>
      </c>
      <c r="E78" s="242">
        <v>2</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313</v>
      </c>
      <c r="T78" s="245" t="s">
        <v>303</v>
      </c>
      <c r="U78" s="220">
        <v>0</v>
      </c>
      <c r="V78" s="220">
        <f>ROUND(E78*U78,2)</f>
        <v>0</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51</v>
      </c>
      <c r="B79" s="240" t="s">
        <v>3363</v>
      </c>
      <c r="C79" s="249" t="s">
        <v>3364</v>
      </c>
      <c r="D79" s="241" t="s">
        <v>3119</v>
      </c>
      <c r="E79" s="242">
        <v>1</v>
      </c>
      <c r="F79" s="243"/>
      <c r="G79" s="244">
        <f>ROUND(E79*F79,2)</f>
        <v>0</v>
      </c>
      <c r="H79" s="243"/>
      <c r="I79" s="244">
        <f>ROUND(E79*H79,2)</f>
        <v>0</v>
      </c>
      <c r="J79" s="243"/>
      <c r="K79" s="244">
        <f>ROUND(E79*J79,2)</f>
        <v>0</v>
      </c>
      <c r="L79" s="244">
        <v>21</v>
      </c>
      <c r="M79" s="244">
        <f>G79*(1+L79/100)</f>
        <v>0</v>
      </c>
      <c r="N79" s="242">
        <v>0</v>
      </c>
      <c r="O79" s="242">
        <f>ROUND(E79*N79,2)</f>
        <v>0</v>
      </c>
      <c r="P79" s="242">
        <v>0</v>
      </c>
      <c r="Q79" s="242">
        <f>ROUND(E79*P79,2)</f>
        <v>0</v>
      </c>
      <c r="R79" s="244"/>
      <c r="S79" s="244" t="s">
        <v>313</v>
      </c>
      <c r="T79" s="245" t="s">
        <v>303</v>
      </c>
      <c r="U79" s="220">
        <v>0</v>
      </c>
      <c r="V79" s="220">
        <f>ROUND(E79*U79,2)</f>
        <v>0</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39">
        <v>52</v>
      </c>
      <c r="B80" s="240" t="s">
        <v>3365</v>
      </c>
      <c r="C80" s="249" t="s">
        <v>3366</v>
      </c>
      <c r="D80" s="241" t="s">
        <v>450</v>
      </c>
      <c r="E80" s="242">
        <v>37</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c r="S80" s="244" t="s">
        <v>313</v>
      </c>
      <c r="T80" s="245" t="s">
        <v>303</v>
      </c>
      <c r="U80" s="220">
        <v>0</v>
      </c>
      <c r="V80" s="220">
        <f>ROUND(E80*U80,2)</f>
        <v>0</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9">
        <v>53</v>
      </c>
      <c r="B81" s="240" t="s">
        <v>3367</v>
      </c>
      <c r="C81" s="249" t="s">
        <v>3368</v>
      </c>
      <c r="D81" s="241" t="s">
        <v>372</v>
      </c>
      <c r="E81" s="242">
        <v>18</v>
      </c>
      <c r="F81" s="243"/>
      <c r="G81" s="244">
        <f>ROUND(E81*F81,2)</f>
        <v>0</v>
      </c>
      <c r="H81" s="243"/>
      <c r="I81" s="244">
        <f>ROUND(E81*H81,2)</f>
        <v>0</v>
      </c>
      <c r="J81" s="243"/>
      <c r="K81" s="244">
        <f>ROUND(E81*J81,2)</f>
        <v>0</v>
      </c>
      <c r="L81" s="244">
        <v>21</v>
      </c>
      <c r="M81" s="244">
        <f>G81*(1+L81/100)</f>
        <v>0</v>
      </c>
      <c r="N81" s="242">
        <v>0</v>
      </c>
      <c r="O81" s="242">
        <f>ROUND(E81*N81,2)</f>
        <v>0</v>
      </c>
      <c r="P81" s="242">
        <v>0</v>
      </c>
      <c r="Q81" s="242">
        <f>ROUND(E81*P81,2)</f>
        <v>0</v>
      </c>
      <c r="R81" s="244"/>
      <c r="S81" s="244" t="s">
        <v>313</v>
      </c>
      <c r="T81" s="245" t="s">
        <v>303</v>
      </c>
      <c r="U81" s="220">
        <v>0</v>
      </c>
      <c r="V81" s="220">
        <f>ROUND(E81*U81,2)</f>
        <v>0</v>
      </c>
      <c r="W81" s="220"/>
      <c r="X81" s="220" t="s">
        <v>314</v>
      </c>
      <c r="Y81" s="220" t="s">
        <v>305</v>
      </c>
      <c r="Z81" s="210"/>
      <c r="AA81" s="210"/>
      <c r="AB81" s="210"/>
      <c r="AC81" s="210"/>
      <c r="AD81" s="210"/>
      <c r="AE81" s="210"/>
      <c r="AF81" s="210"/>
      <c r="AG81" s="210" t="s">
        <v>315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9">
        <v>54</v>
      </c>
      <c r="B82" s="240" t="s">
        <v>3369</v>
      </c>
      <c r="C82" s="249" t="s">
        <v>3370</v>
      </c>
      <c r="D82" s="241" t="s">
        <v>372</v>
      </c>
      <c r="E82" s="242">
        <v>157</v>
      </c>
      <c r="F82" s="243"/>
      <c r="G82" s="244">
        <f>ROUND(E82*F82,2)</f>
        <v>0</v>
      </c>
      <c r="H82" s="243"/>
      <c r="I82" s="244">
        <f>ROUND(E82*H82,2)</f>
        <v>0</v>
      </c>
      <c r="J82" s="243"/>
      <c r="K82" s="244">
        <f>ROUND(E82*J82,2)</f>
        <v>0</v>
      </c>
      <c r="L82" s="244">
        <v>21</v>
      </c>
      <c r="M82" s="244">
        <f>G82*(1+L82/100)</f>
        <v>0</v>
      </c>
      <c r="N82" s="242">
        <v>0</v>
      </c>
      <c r="O82" s="242">
        <f>ROUND(E82*N82,2)</f>
        <v>0</v>
      </c>
      <c r="P82" s="242">
        <v>0</v>
      </c>
      <c r="Q82" s="242">
        <f>ROUND(E82*P82,2)</f>
        <v>0</v>
      </c>
      <c r="R82" s="244"/>
      <c r="S82" s="244" t="s">
        <v>313</v>
      </c>
      <c r="T82" s="245" t="s">
        <v>303</v>
      </c>
      <c r="U82" s="220">
        <v>0</v>
      </c>
      <c r="V82" s="220">
        <f>ROUND(E82*U82,2)</f>
        <v>0</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9">
        <v>55</v>
      </c>
      <c r="B83" s="240" t="s">
        <v>3371</v>
      </c>
      <c r="C83" s="249" t="s">
        <v>3372</v>
      </c>
      <c r="D83" s="241" t="s">
        <v>372</v>
      </c>
      <c r="E83" s="242">
        <v>4</v>
      </c>
      <c r="F83" s="243"/>
      <c r="G83" s="244">
        <f>ROUND(E83*F83,2)</f>
        <v>0</v>
      </c>
      <c r="H83" s="243"/>
      <c r="I83" s="244">
        <f>ROUND(E83*H83,2)</f>
        <v>0</v>
      </c>
      <c r="J83" s="243"/>
      <c r="K83" s="244">
        <f>ROUND(E83*J83,2)</f>
        <v>0</v>
      </c>
      <c r="L83" s="244">
        <v>21</v>
      </c>
      <c r="M83" s="244">
        <f>G83*(1+L83/100)</f>
        <v>0</v>
      </c>
      <c r="N83" s="242">
        <v>0</v>
      </c>
      <c r="O83" s="242">
        <f>ROUND(E83*N83,2)</f>
        <v>0</v>
      </c>
      <c r="P83" s="242">
        <v>0</v>
      </c>
      <c r="Q83" s="242">
        <f>ROUND(E83*P83,2)</f>
        <v>0</v>
      </c>
      <c r="R83" s="244"/>
      <c r="S83" s="244" t="s">
        <v>313</v>
      </c>
      <c r="T83" s="245" t="s">
        <v>303</v>
      </c>
      <c r="U83" s="220">
        <v>0</v>
      </c>
      <c r="V83" s="220">
        <f>ROUND(E83*U83,2)</f>
        <v>0</v>
      </c>
      <c r="W83" s="220"/>
      <c r="X83" s="220" t="s">
        <v>314</v>
      </c>
      <c r="Y83" s="220" t="s">
        <v>305</v>
      </c>
      <c r="Z83" s="210"/>
      <c r="AA83" s="210"/>
      <c r="AB83" s="210"/>
      <c r="AC83" s="210"/>
      <c r="AD83" s="210"/>
      <c r="AE83" s="210"/>
      <c r="AF83" s="210"/>
      <c r="AG83" s="210" t="s">
        <v>315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x14ac:dyDescent="0.2">
      <c r="A84" s="225" t="s">
        <v>297</v>
      </c>
      <c r="B84" s="226" t="s">
        <v>264</v>
      </c>
      <c r="C84" s="248" t="s">
        <v>265</v>
      </c>
      <c r="D84" s="227"/>
      <c r="E84" s="228"/>
      <c r="F84" s="229"/>
      <c r="G84" s="229">
        <f>SUMIF(AG85:AG89,"&lt;&gt;NOR",G85:G89)</f>
        <v>0</v>
      </c>
      <c r="H84" s="229"/>
      <c r="I84" s="229">
        <f>SUM(I85:I89)</f>
        <v>0</v>
      </c>
      <c r="J84" s="229"/>
      <c r="K84" s="229">
        <f>SUM(K85:K89)</f>
        <v>0</v>
      </c>
      <c r="L84" s="229"/>
      <c r="M84" s="229">
        <f>SUM(M85:M89)</f>
        <v>0</v>
      </c>
      <c r="N84" s="228"/>
      <c r="O84" s="228">
        <f>SUM(O85:O89)</f>
        <v>0</v>
      </c>
      <c r="P84" s="228"/>
      <c r="Q84" s="228">
        <f>SUM(Q85:Q89)</f>
        <v>0</v>
      </c>
      <c r="R84" s="229"/>
      <c r="S84" s="229"/>
      <c r="T84" s="230"/>
      <c r="U84" s="224"/>
      <c r="V84" s="224">
        <f>SUM(V85:V89)</f>
        <v>0</v>
      </c>
      <c r="W84" s="224"/>
      <c r="X84" s="224"/>
      <c r="Y84" s="224"/>
      <c r="AG84" t="s">
        <v>298</v>
      </c>
    </row>
    <row r="85" spans="1:60" outlineLevel="1" x14ac:dyDescent="0.2">
      <c r="A85" s="239">
        <v>56</v>
      </c>
      <c r="B85" s="240" t="s">
        <v>3373</v>
      </c>
      <c r="C85" s="249" t="s">
        <v>3374</v>
      </c>
      <c r="D85" s="241" t="s">
        <v>823</v>
      </c>
      <c r="E85" s="242">
        <v>1</v>
      </c>
      <c r="F85" s="243"/>
      <c r="G85" s="244">
        <f>ROUND(E85*F85,2)</f>
        <v>0</v>
      </c>
      <c r="H85" s="243"/>
      <c r="I85" s="244">
        <f>ROUND(E85*H85,2)</f>
        <v>0</v>
      </c>
      <c r="J85" s="243"/>
      <c r="K85" s="244">
        <f>ROUND(E85*J85,2)</f>
        <v>0</v>
      </c>
      <c r="L85" s="244">
        <v>21</v>
      </c>
      <c r="M85" s="244">
        <f>G85*(1+L85/100)</f>
        <v>0</v>
      </c>
      <c r="N85" s="242">
        <v>0</v>
      </c>
      <c r="O85" s="242">
        <f>ROUND(E85*N85,2)</f>
        <v>0</v>
      </c>
      <c r="P85" s="242">
        <v>0</v>
      </c>
      <c r="Q85" s="242">
        <f>ROUND(E85*P85,2)</f>
        <v>0</v>
      </c>
      <c r="R85" s="244"/>
      <c r="S85" s="244" t="s">
        <v>313</v>
      </c>
      <c r="T85" s="245" t="s">
        <v>303</v>
      </c>
      <c r="U85" s="220">
        <v>0</v>
      </c>
      <c r="V85" s="220">
        <f>ROUND(E85*U85,2)</f>
        <v>0</v>
      </c>
      <c r="W85" s="220"/>
      <c r="X85" s="220" t="s">
        <v>314</v>
      </c>
      <c r="Y85" s="220" t="s">
        <v>305</v>
      </c>
      <c r="Z85" s="210"/>
      <c r="AA85" s="210"/>
      <c r="AB85" s="210"/>
      <c r="AC85" s="210"/>
      <c r="AD85" s="210"/>
      <c r="AE85" s="210"/>
      <c r="AF85" s="210"/>
      <c r="AG85" s="210" t="s">
        <v>315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9">
        <v>57</v>
      </c>
      <c r="B86" s="240" t="s">
        <v>3375</v>
      </c>
      <c r="C86" s="249" t="s">
        <v>3376</v>
      </c>
      <c r="D86" s="241" t="s">
        <v>823</v>
      </c>
      <c r="E86" s="242">
        <v>1</v>
      </c>
      <c r="F86" s="243"/>
      <c r="G86" s="244">
        <f>ROUND(E86*F86,2)</f>
        <v>0</v>
      </c>
      <c r="H86" s="243"/>
      <c r="I86" s="244">
        <f>ROUND(E86*H86,2)</f>
        <v>0</v>
      </c>
      <c r="J86" s="243"/>
      <c r="K86" s="244">
        <f>ROUND(E86*J86,2)</f>
        <v>0</v>
      </c>
      <c r="L86" s="244">
        <v>21</v>
      </c>
      <c r="M86" s="244">
        <f>G86*(1+L86/100)</f>
        <v>0</v>
      </c>
      <c r="N86" s="242">
        <v>0</v>
      </c>
      <c r="O86" s="242">
        <f>ROUND(E86*N86,2)</f>
        <v>0</v>
      </c>
      <c r="P86" s="242">
        <v>0</v>
      </c>
      <c r="Q86" s="242">
        <f>ROUND(E86*P86,2)</f>
        <v>0</v>
      </c>
      <c r="R86" s="244"/>
      <c r="S86" s="244" t="s">
        <v>313</v>
      </c>
      <c r="T86" s="245" t="s">
        <v>303</v>
      </c>
      <c r="U86" s="220">
        <v>0</v>
      </c>
      <c r="V86" s="220">
        <f>ROUND(E86*U86,2)</f>
        <v>0</v>
      </c>
      <c r="W86" s="220"/>
      <c r="X86" s="220" t="s">
        <v>314</v>
      </c>
      <c r="Y86" s="220" t="s">
        <v>305</v>
      </c>
      <c r="Z86" s="210"/>
      <c r="AA86" s="210"/>
      <c r="AB86" s="210"/>
      <c r="AC86" s="210"/>
      <c r="AD86" s="210"/>
      <c r="AE86" s="210"/>
      <c r="AF86" s="210"/>
      <c r="AG86" s="210" t="s">
        <v>315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9">
        <v>58</v>
      </c>
      <c r="B87" s="240" t="s">
        <v>3377</v>
      </c>
      <c r="C87" s="249" t="s">
        <v>3378</v>
      </c>
      <c r="D87" s="241" t="s">
        <v>823</v>
      </c>
      <c r="E87" s="242">
        <v>1</v>
      </c>
      <c r="F87" s="243"/>
      <c r="G87" s="244">
        <f>ROUND(E87*F87,2)</f>
        <v>0</v>
      </c>
      <c r="H87" s="243"/>
      <c r="I87" s="244">
        <f>ROUND(E87*H87,2)</f>
        <v>0</v>
      </c>
      <c r="J87" s="243"/>
      <c r="K87" s="244">
        <f>ROUND(E87*J87,2)</f>
        <v>0</v>
      </c>
      <c r="L87" s="244">
        <v>21</v>
      </c>
      <c r="M87" s="244">
        <f>G87*(1+L87/100)</f>
        <v>0</v>
      </c>
      <c r="N87" s="242">
        <v>0</v>
      </c>
      <c r="O87" s="242">
        <f>ROUND(E87*N87,2)</f>
        <v>0</v>
      </c>
      <c r="P87" s="242">
        <v>0</v>
      </c>
      <c r="Q87" s="242">
        <f>ROUND(E87*P87,2)</f>
        <v>0</v>
      </c>
      <c r="R87" s="244"/>
      <c r="S87" s="244" t="s">
        <v>313</v>
      </c>
      <c r="T87" s="245" t="s">
        <v>303</v>
      </c>
      <c r="U87" s="220">
        <v>0</v>
      </c>
      <c r="V87" s="220">
        <f>ROUND(E87*U87,2)</f>
        <v>0</v>
      </c>
      <c r="W87" s="220"/>
      <c r="X87" s="220" t="s">
        <v>314</v>
      </c>
      <c r="Y87" s="220" t="s">
        <v>305</v>
      </c>
      <c r="Z87" s="210"/>
      <c r="AA87" s="210"/>
      <c r="AB87" s="210"/>
      <c r="AC87" s="210"/>
      <c r="AD87" s="210"/>
      <c r="AE87" s="210"/>
      <c r="AF87" s="210"/>
      <c r="AG87" s="210" t="s">
        <v>315</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9">
        <v>59</v>
      </c>
      <c r="B88" s="240" t="s">
        <v>3379</v>
      </c>
      <c r="C88" s="249" t="s">
        <v>3380</v>
      </c>
      <c r="D88" s="241" t="s">
        <v>823</v>
      </c>
      <c r="E88" s="242">
        <v>1</v>
      </c>
      <c r="F88" s="243"/>
      <c r="G88" s="244">
        <f>ROUND(E88*F88,2)</f>
        <v>0</v>
      </c>
      <c r="H88" s="243"/>
      <c r="I88" s="244">
        <f>ROUND(E88*H88,2)</f>
        <v>0</v>
      </c>
      <c r="J88" s="243"/>
      <c r="K88" s="244">
        <f>ROUND(E88*J88,2)</f>
        <v>0</v>
      </c>
      <c r="L88" s="244">
        <v>21</v>
      </c>
      <c r="M88" s="244">
        <f>G88*(1+L88/100)</f>
        <v>0</v>
      </c>
      <c r="N88" s="242">
        <v>0</v>
      </c>
      <c r="O88" s="242">
        <f>ROUND(E88*N88,2)</f>
        <v>0</v>
      </c>
      <c r="P88" s="242">
        <v>0</v>
      </c>
      <c r="Q88" s="242">
        <f>ROUND(E88*P88,2)</f>
        <v>0</v>
      </c>
      <c r="R88" s="244"/>
      <c r="S88" s="244" t="s">
        <v>313</v>
      </c>
      <c r="T88" s="245" t="s">
        <v>303</v>
      </c>
      <c r="U88" s="220">
        <v>0</v>
      </c>
      <c r="V88" s="220">
        <f>ROUND(E88*U88,2)</f>
        <v>0</v>
      </c>
      <c r="W88" s="220"/>
      <c r="X88" s="220" t="s">
        <v>314</v>
      </c>
      <c r="Y88" s="220" t="s">
        <v>305</v>
      </c>
      <c r="Z88" s="210"/>
      <c r="AA88" s="210"/>
      <c r="AB88" s="210"/>
      <c r="AC88" s="210"/>
      <c r="AD88" s="210"/>
      <c r="AE88" s="210"/>
      <c r="AF88" s="210"/>
      <c r="AG88" s="210" t="s">
        <v>315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2">
        <v>60</v>
      </c>
      <c r="B89" s="233" t="s">
        <v>3381</v>
      </c>
      <c r="C89" s="250" t="s">
        <v>3382</v>
      </c>
      <c r="D89" s="234" t="s">
        <v>823</v>
      </c>
      <c r="E89" s="235">
        <v>1</v>
      </c>
      <c r="F89" s="236"/>
      <c r="G89" s="237">
        <f>ROUND(E89*F89,2)</f>
        <v>0</v>
      </c>
      <c r="H89" s="236"/>
      <c r="I89" s="237">
        <f>ROUND(E89*H89,2)</f>
        <v>0</v>
      </c>
      <c r="J89" s="236"/>
      <c r="K89" s="237">
        <f>ROUND(E89*J89,2)</f>
        <v>0</v>
      </c>
      <c r="L89" s="237">
        <v>21</v>
      </c>
      <c r="M89" s="237">
        <f>G89*(1+L89/100)</f>
        <v>0</v>
      </c>
      <c r="N89" s="235">
        <v>0</v>
      </c>
      <c r="O89" s="235">
        <f>ROUND(E89*N89,2)</f>
        <v>0</v>
      </c>
      <c r="P89" s="235">
        <v>0</v>
      </c>
      <c r="Q89" s="235">
        <f>ROUND(E89*P89,2)</f>
        <v>0</v>
      </c>
      <c r="R89" s="237"/>
      <c r="S89" s="237" t="s">
        <v>313</v>
      </c>
      <c r="T89" s="238" t="s">
        <v>303</v>
      </c>
      <c r="U89" s="220">
        <v>0</v>
      </c>
      <c r="V89" s="220">
        <f>ROUND(E89*U89,2)</f>
        <v>0</v>
      </c>
      <c r="W89" s="220"/>
      <c r="X89" s="220" t="s">
        <v>314</v>
      </c>
      <c r="Y89" s="220" t="s">
        <v>305</v>
      </c>
      <c r="Z89" s="210"/>
      <c r="AA89" s="210"/>
      <c r="AB89" s="210"/>
      <c r="AC89" s="210"/>
      <c r="AD89" s="210"/>
      <c r="AE89" s="210"/>
      <c r="AF89" s="210"/>
      <c r="AG89" s="210" t="s">
        <v>315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x14ac:dyDescent="0.2">
      <c r="A90" s="3"/>
      <c r="B90" s="4"/>
      <c r="C90" s="252"/>
      <c r="D90" s="6"/>
      <c r="E90" s="3"/>
      <c r="F90" s="3"/>
      <c r="G90" s="3"/>
      <c r="H90" s="3"/>
      <c r="I90" s="3"/>
      <c r="J90" s="3"/>
      <c r="K90" s="3"/>
      <c r="L90" s="3"/>
      <c r="M90" s="3"/>
      <c r="N90" s="3"/>
      <c r="O90" s="3"/>
      <c r="P90" s="3"/>
      <c r="Q90" s="3"/>
      <c r="R90" s="3"/>
      <c r="S90" s="3"/>
      <c r="T90" s="3"/>
      <c r="U90" s="3"/>
      <c r="V90" s="3"/>
      <c r="W90" s="3"/>
      <c r="X90" s="3"/>
      <c r="Y90" s="3"/>
      <c r="AE90">
        <v>12</v>
      </c>
      <c r="AF90">
        <v>21</v>
      </c>
      <c r="AG90" t="s">
        <v>283</v>
      </c>
    </row>
    <row r="91" spans="1:60" x14ac:dyDescent="0.2">
      <c r="A91" s="213"/>
      <c r="B91" s="214" t="s">
        <v>29</v>
      </c>
      <c r="C91" s="253"/>
      <c r="D91" s="215"/>
      <c r="E91" s="216"/>
      <c r="F91" s="216"/>
      <c r="G91" s="231">
        <f>G8+G84</f>
        <v>0</v>
      </c>
      <c r="H91" s="3"/>
      <c r="I91" s="3"/>
      <c r="J91" s="3"/>
      <c r="K91" s="3"/>
      <c r="L91" s="3"/>
      <c r="M91" s="3"/>
      <c r="N91" s="3"/>
      <c r="O91" s="3"/>
      <c r="P91" s="3"/>
      <c r="Q91" s="3"/>
      <c r="R91" s="3"/>
      <c r="S91" s="3"/>
      <c r="T91" s="3"/>
      <c r="U91" s="3"/>
      <c r="V91" s="3"/>
      <c r="W91" s="3"/>
      <c r="X91" s="3"/>
      <c r="Y91" s="3"/>
      <c r="AE91">
        <f>SUMIF(L7:L89,AE90,G7:G89)</f>
        <v>0</v>
      </c>
      <c r="AF91">
        <f>SUMIF(L7:L89,AF90,G7:G89)</f>
        <v>0</v>
      </c>
      <c r="AG91" t="s">
        <v>349</v>
      </c>
    </row>
    <row r="92" spans="1:60" x14ac:dyDescent="0.2">
      <c r="C92" s="254"/>
      <c r="D92" s="10"/>
      <c r="AG92" t="s">
        <v>350</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4AIj31GXOO/mReup2/RmPiPeQjyPk+Nq5Qee5q2btPhyQ9t5Z/+zZFq4D/RT4HDOMUvmhPzFYNaP6ngdujDaw==" saltValue="j+vp3SqWZYrcjQoeT18JUg==" spinCount="100000" sheet="1" formatRows="0"/>
  <mergeCells count="24">
    <mergeCell ref="C39:G39"/>
    <mergeCell ref="C41:G41"/>
    <mergeCell ref="C43:G43"/>
    <mergeCell ref="C45:G45"/>
    <mergeCell ref="C47:G47"/>
    <mergeCell ref="C49:G49"/>
    <mergeCell ref="C26:G26"/>
    <mergeCell ref="C28:G28"/>
    <mergeCell ref="C30:G30"/>
    <mergeCell ref="C32:G32"/>
    <mergeCell ref="C35:G35"/>
    <mergeCell ref="C37:G3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2E56-B159-40E4-BCD3-6A264909B6C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77</v>
      </c>
      <c r="C4" s="202" t="s">
        <v>78</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133</v>
      </c>
      <c r="C8" s="248" t="s">
        <v>134</v>
      </c>
      <c r="D8" s="227"/>
      <c r="E8" s="228"/>
      <c r="F8" s="229"/>
      <c r="G8" s="229">
        <f>SUMIF(AG9:AG18,"&lt;&gt;NOR",G9:G18)</f>
        <v>0</v>
      </c>
      <c r="H8" s="229"/>
      <c r="I8" s="229">
        <f>SUM(I9:I18)</f>
        <v>0</v>
      </c>
      <c r="J8" s="229"/>
      <c r="K8" s="229">
        <f>SUM(K9:K18)</f>
        <v>0</v>
      </c>
      <c r="L8" s="229"/>
      <c r="M8" s="229">
        <f>SUM(M9:M18)</f>
        <v>0</v>
      </c>
      <c r="N8" s="228"/>
      <c r="O8" s="228">
        <f>SUM(O9:O18)</f>
        <v>0</v>
      </c>
      <c r="P8" s="228"/>
      <c r="Q8" s="228">
        <f>SUM(Q9:Q18)</f>
        <v>0</v>
      </c>
      <c r="R8" s="229"/>
      <c r="S8" s="229"/>
      <c r="T8" s="230"/>
      <c r="U8" s="224"/>
      <c r="V8" s="224">
        <f>SUM(V9:V18)</f>
        <v>0</v>
      </c>
      <c r="W8" s="224"/>
      <c r="X8" s="224"/>
      <c r="Y8" s="224"/>
      <c r="AG8" t="s">
        <v>298</v>
      </c>
    </row>
    <row r="9" spans="1:60" ht="22.5" outlineLevel="1" x14ac:dyDescent="0.2">
      <c r="A9" s="239">
        <v>1</v>
      </c>
      <c r="B9" s="240" t="s">
        <v>3383</v>
      </c>
      <c r="C9" s="249" t="s">
        <v>3384</v>
      </c>
      <c r="D9" s="241" t="s">
        <v>3119</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313</v>
      </c>
      <c r="T9" s="245" t="s">
        <v>303</v>
      </c>
      <c r="U9" s="220">
        <v>0</v>
      </c>
      <c r="V9" s="220">
        <f>ROUND(E9*U9,2)</f>
        <v>0</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3385</v>
      </c>
      <c r="C10" s="249" t="s">
        <v>3386</v>
      </c>
      <c r="D10" s="241" t="s">
        <v>3119</v>
      </c>
      <c r="E10" s="242">
        <v>1</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313</v>
      </c>
      <c r="T10" s="245" t="s">
        <v>303</v>
      </c>
      <c r="U10" s="220">
        <v>0</v>
      </c>
      <c r="V10" s="220">
        <f>ROUND(E10*U10,2)</f>
        <v>0</v>
      </c>
      <c r="W10" s="220"/>
      <c r="X10" s="220" t="s">
        <v>314</v>
      </c>
      <c r="Y10" s="220" t="s">
        <v>305</v>
      </c>
      <c r="Z10" s="210"/>
      <c r="AA10" s="210"/>
      <c r="AB10" s="210"/>
      <c r="AC10" s="210"/>
      <c r="AD10" s="210"/>
      <c r="AE10" s="210"/>
      <c r="AF10" s="210"/>
      <c r="AG10" s="210" t="s">
        <v>315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3387</v>
      </c>
      <c r="C11" s="249" t="s">
        <v>3388</v>
      </c>
      <c r="D11" s="241" t="s">
        <v>3119</v>
      </c>
      <c r="E11" s="242">
        <v>3</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313</v>
      </c>
      <c r="T11" s="245" t="s">
        <v>303</v>
      </c>
      <c r="U11" s="220">
        <v>0</v>
      </c>
      <c r="V11" s="220">
        <f>ROUND(E11*U11,2)</f>
        <v>0</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3389</v>
      </c>
      <c r="C12" s="249" t="s">
        <v>3390</v>
      </c>
      <c r="D12" s="241" t="s">
        <v>3119</v>
      </c>
      <c r="E12" s="242">
        <v>1</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313</v>
      </c>
      <c r="T12" s="245" t="s">
        <v>303</v>
      </c>
      <c r="U12" s="220">
        <v>0</v>
      </c>
      <c r="V12" s="220">
        <f>ROUND(E12*U12,2)</f>
        <v>0</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5</v>
      </c>
      <c r="B13" s="240" t="s">
        <v>3391</v>
      </c>
      <c r="C13" s="249" t="s">
        <v>3392</v>
      </c>
      <c r="D13" s="241" t="s">
        <v>3119</v>
      </c>
      <c r="E13" s="242">
        <v>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313</v>
      </c>
      <c r="T13" s="245"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6</v>
      </c>
      <c r="B14" s="240" t="s">
        <v>3393</v>
      </c>
      <c r="C14" s="249" t="s">
        <v>3394</v>
      </c>
      <c r="D14" s="241" t="s">
        <v>3119</v>
      </c>
      <c r="E14" s="242">
        <v>2</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313</v>
      </c>
      <c r="T14" s="245" t="s">
        <v>303</v>
      </c>
      <c r="U14" s="220">
        <v>0</v>
      </c>
      <c r="V14" s="220">
        <f>ROUND(E14*U14,2)</f>
        <v>0</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9">
        <v>7</v>
      </c>
      <c r="B15" s="240" t="s">
        <v>3395</v>
      </c>
      <c r="C15" s="249" t="s">
        <v>3396</v>
      </c>
      <c r="D15" s="241" t="s">
        <v>3119</v>
      </c>
      <c r="E15" s="242">
        <v>1</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313</v>
      </c>
      <c r="T15" s="245"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9">
        <v>8</v>
      </c>
      <c r="B16" s="240" t="s">
        <v>3397</v>
      </c>
      <c r="C16" s="249" t="s">
        <v>3398</v>
      </c>
      <c r="D16" s="241" t="s">
        <v>3119</v>
      </c>
      <c r="E16" s="242">
        <v>1</v>
      </c>
      <c r="F16" s="243"/>
      <c r="G16" s="244">
        <f>ROUND(E16*F16,2)</f>
        <v>0</v>
      </c>
      <c r="H16" s="243"/>
      <c r="I16" s="244">
        <f>ROUND(E16*H16,2)</f>
        <v>0</v>
      </c>
      <c r="J16" s="243"/>
      <c r="K16" s="244">
        <f>ROUND(E16*J16,2)</f>
        <v>0</v>
      </c>
      <c r="L16" s="244">
        <v>21</v>
      </c>
      <c r="M16" s="244">
        <f>G16*(1+L16/100)</f>
        <v>0</v>
      </c>
      <c r="N16" s="242">
        <v>0</v>
      </c>
      <c r="O16" s="242">
        <f>ROUND(E16*N16,2)</f>
        <v>0</v>
      </c>
      <c r="P16" s="242">
        <v>0</v>
      </c>
      <c r="Q16" s="242">
        <f>ROUND(E16*P16,2)</f>
        <v>0</v>
      </c>
      <c r="R16" s="244"/>
      <c r="S16" s="244" t="s">
        <v>313</v>
      </c>
      <c r="T16" s="245"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9">
        <v>9</v>
      </c>
      <c r="B17" s="240" t="s">
        <v>3399</v>
      </c>
      <c r="C17" s="249" t="s">
        <v>3400</v>
      </c>
      <c r="D17" s="241" t="s">
        <v>3119</v>
      </c>
      <c r="E17" s="242">
        <v>1</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c r="S17" s="244" t="s">
        <v>313</v>
      </c>
      <c r="T17" s="245" t="s">
        <v>303</v>
      </c>
      <c r="U17" s="220">
        <v>0</v>
      </c>
      <c r="V17" s="220">
        <f>ROUND(E17*U17,2)</f>
        <v>0</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39">
        <v>10</v>
      </c>
      <c r="B18" s="240" t="s">
        <v>3401</v>
      </c>
      <c r="C18" s="249" t="s">
        <v>3402</v>
      </c>
      <c r="D18" s="241" t="s">
        <v>3119</v>
      </c>
      <c r="E18" s="242">
        <v>1</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c r="S18" s="244" t="s">
        <v>313</v>
      </c>
      <c r="T18" s="245" t="s">
        <v>303</v>
      </c>
      <c r="U18" s="220">
        <v>0</v>
      </c>
      <c r="V18" s="220">
        <f>ROUND(E18*U18,2)</f>
        <v>0</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25" t="s">
        <v>297</v>
      </c>
      <c r="B19" s="226" t="s">
        <v>135</v>
      </c>
      <c r="C19" s="248" t="s">
        <v>136</v>
      </c>
      <c r="D19" s="227"/>
      <c r="E19" s="228"/>
      <c r="F19" s="229"/>
      <c r="G19" s="229">
        <f>SUMIF(AG20:AG37,"&lt;&gt;NOR",G20:G37)</f>
        <v>0</v>
      </c>
      <c r="H19" s="229"/>
      <c r="I19" s="229">
        <f>SUM(I20:I37)</f>
        <v>0</v>
      </c>
      <c r="J19" s="229"/>
      <c r="K19" s="229">
        <f>SUM(K20:K37)</f>
        <v>0</v>
      </c>
      <c r="L19" s="229"/>
      <c r="M19" s="229">
        <f>SUM(M20:M37)</f>
        <v>0</v>
      </c>
      <c r="N19" s="228"/>
      <c r="O19" s="228">
        <f>SUM(O20:O37)</f>
        <v>0</v>
      </c>
      <c r="P19" s="228"/>
      <c r="Q19" s="228">
        <f>SUM(Q20:Q37)</f>
        <v>0</v>
      </c>
      <c r="R19" s="229"/>
      <c r="S19" s="229"/>
      <c r="T19" s="230"/>
      <c r="U19" s="224"/>
      <c r="V19" s="224">
        <f>SUM(V20:V37)</f>
        <v>0</v>
      </c>
      <c r="W19" s="224"/>
      <c r="X19" s="224"/>
      <c r="Y19" s="224"/>
      <c r="AG19" t="s">
        <v>298</v>
      </c>
    </row>
    <row r="20" spans="1:60" ht="22.5" outlineLevel="1" x14ac:dyDescent="0.2">
      <c r="A20" s="239">
        <v>11</v>
      </c>
      <c r="B20" s="240" t="s">
        <v>3403</v>
      </c>
      <c r="C20" s="249" t="s">
        <v>3404</v>
      </c>
      <c r="D20" s="241" t="s">
        <v>3119</v>
      </c>
      <c r="E20" s="242">
        <v>4</v>
      </c>
      <c r="F20" s="243"/>
      <c r="G20" s="244">
        <f>ROUND(E20*F20,2)</f>
        <v>0</v>
      </c>
      <c r="H20" s="243"/>
      <c r="I20" s="244">
        <f>ROUND(E20*H20,2)</f>
        <v>0</v>
      </c>
      <c r="J20" s="243"/>
      <c r="K20" s="244">
        <f>ROUND(E20*J20,2)</f>
        <v>0</v>
      </c>
      <c r="L20" s="244">
        <v>21</v>
      </c>
      <c r="M20" s="244">
        <f>G20*(1+L20/100)</f>
        <v>0</v>
      </c>
      <c r="N20" s="242">
        <v>0</v>
      </c>
      <c r="O20" s="242">
        <f>ROUND(E20*N20,2)</f>
        <v>0</v>
      </c>
      <c r="P20" s="242">
        <v>0</v>
      </c>
      <c r="Q20" s="242">
        <f>ROUND(E20*P20,2)</f>
        <v>0</v>
      </c>
      <c r="R20" s="244"/>
      <c r="S20" s="244" t="s">
        <v>313</v>
      </c>
      <c r="T20" s="245" t="s">
        <v>303</v>
      </c>
      <c r="U20" s="220">
        <v>0</v>
      </c>
      <c r="V20" s="220">
        <f>ROUND(E20*U20,2)</f>
        <v>0</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12</v>
      </c>
      <c r="B21" s="240" t="s">
        <v>3405</v>
      </c>
      <c r="C21" s="249" t="s">
        <v>3406</v>
      </c>
      <c r="D21" s="241" t="s">
        <v>3119</v>
      </c>
      <c r="E21" s="242">
        <v>3</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c r="S21" s="244" t="s">
        <v>313</v>
      </c>
      <c r="T21" s="245" t="s">
        <v>303</v>
      </c>
      <c r="U21" s="220">
        <v>0</v>
      </c>
      <c r="V21" s="220">
        <f>ROUND(E21*U21,2)</f>
        <v>0</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13</v>
      </c>
      <c r="B22" s="240" t="s">
        <v>3407</v>
      </c>
      <c r="C22" s="249" t="s">
        <v>3408</v>
      </c>
      <c r="D22" s="241" t="s">
        <v>3119</v>
      </c>
      <c r="E22" s="242">
        <v>2</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313</v>
      </c>
      <c r="T22" s="245" t="s">
        <v>303</v>
      </c>
      <c r="U22" s="220">
        <v>0</v>
      </c>
      <c r="V22" s="220">
        <f>ROUND(E22*U22,2)</f>
        <v>0</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9">
        <v>14</v>
      </c>
      <c r="B23" s="240" t="s">
        <v>3409</v>
      </c>
      <c r="C23" s="249" t="s">
        <v>3410</v>
      </c>
      <c r="D23" s="241" t="s">
        <v>3119</v>
      </c>
      <c r="E23" s="242">
        <v>15</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c r="S23" s="244" t="s">
        <v>313</v>
      </c>
      <c r="T23" s="245" t="s">
        <v>303</v>
      </c>
      <c r="U23" s="220">
        <v>0</v>
      </c>
      <c r="V23" s="220">
        <f>ROUND(E23*U23,2)</f>
        <v>0</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39">
        <v>15</v>
      </c>
      <c r="B24" s="240" t="s">
        <v>3411</v>
      </c>
      <c r="C24" s="249" t="s">
        <v>3412</v>
      </c>
      <c r="D24" s="241" t="s">
        <v>3119</v>
      </c>
      <c r="E24" s="242">
        <v>8</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c r="S24" s="244" t="s">
        <v>313</v>
      </c>
      <c r="T24" s="245" t="s">
        <v>303</v>
      </c>
      <c r="U24" s="220">
        <v>0</v>
      </c>
      <c r="V24" s="220">
        <f>ROUND(E24*U24,2)</f>
        <v>0</v>
      </c>
      <c r="W24" s="220"/>
      <c r="X24" s="220" t="s">
        <v>314</v>
      </c>
      <c r="Y24" s="220" t="s">
        <v>305</v>
      </c>
      <c r="Z24" s="210"/>
      <c r="AA24" s="210"/>
      <c r="AB24" s="210"/>
      <c r="AC24" s="210"/>
      <c r="AD24" s="210"/>
      <c r="AE24" s="210"/>
      <c r="AF24" s="210"/>
      <c r="AG24" s="210" t="s">
        <v>315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9">
        <v>16</v>
      </c>
      <c r="B25" s="240" t="s">
        <v>3413</v>
      </c>
      <c r="C25" s="249" t="s">
        <v>3414</v>
      </c>
      <c r="D25" s="241" t="s">
        <v>3119</v>
      </c>
      <c r="E25" s="242">
        <v>6</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c r="S25" s="244" t="s">
        <v>313</v>
      </c>
      <c r="T25" s="245" t="s">
        <v>303</v>
      </c>
      <c r="U25" s="220">
        <v>0</v>
      </c>
      <c r="V25" s="220">
        <f>ROUND(E25*U25,2)</f>
        <v>0</v>
      </c>
      <c r="W25" s="220"/>
      <c r="X25" s="220" t="s">
        <v>314</v>
      </c>
      <c r="Y25" s="220" t="s">
        <v>305</v>
      </c>
      <c r="Z25" s="210"/>
      <c r="AA25" s="210"/>
      <c r="AB25" s="210"/>
      <c r="AC25" s="210"/>
      <c r="AD25" s="210"/>
      <c r="AE25" s="210"/>
      <c r="AF25" s="210"/>
      <c r="AG25" s="210" t="s">
        <v>315</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9">
        <v>17</v>
      </c>
      <c r="B26" s="240" t="s">
        <v>3415</v>
      </c>
      <c r="C26" s="249" t="s">
        <v>3416</v>
      </c>
      <c r="D26" s="241" t="s">
        <v>3119</v>
      </c>
      <c r="E26" s="242">
        <v>1</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c r="S26" s="244" t="s">
        <v>313</v>
      </c>
      <c r="T26" s="245" t="s">
        <v>303</v>
      </c>
      <c r="U26" s="220">
        <v>0</v>
      </c>
      <c r="V26" s="220">
        <f>ROUND(E26*U26,2)</f>
        <v>0</v>
      </c>
      <c r="W26" s="220"/>
      <c r="X26" s="220" t="s">
        <v>314</v>
      </c>
      <c r="Y26" s="220" t="s">
        <v>305</v>
      </c>
      <c r="Z26" s="210"/>
      <c r="AA26" s="210"/>
      <c r="AB26" s="210"/>
      <c r="AC26" s="210"/>
      <c r="AD26" s="210"/>
      <c r="AE26" s="210"/>
      <c r="AF26" s="210"/>
      <c r="AG26" s="210" t="s">
        <v>315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39">
        <v>18</v>
      </c>
      <c r="B27" s="240" t="s">
        <v>3417</v>
      </c>
      <c r="C27" s="249" t="s">
        <v>3418</v>
      </c>
      <c r="D27" s="241" t="s">
        <v>3119</v>
      </c>
      <c r="E27" s="242">
        <v>2</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c r="S27" s="244" t="s">
        <v>313</v>
      </c>
      <c r="T27" s="245" t="s">
        <v>303</v>
      </c>
      <c r="U27" s="220">
        <v>0</v>
      </c>
      <c r="V27" s="220">
        <f>ROUND(E27*U27,2)</f>
        <v>0</v>
      </c>
      <c r="W27" s="220"/>
      <c r="X27" s="220" t="s">
        <v>314</v>
      </c>
      <c r="Y27" s="220" t="s">
        <v>305</v>
      </c>
      <c r="Z27" s="210"/>
      <c r="AA27" s="210"/>
      <c r="AB27" s="210"/>
      <c r="AC27" s="210"/>
      <c r="AD27" s="210"/>
      <c r="AE27" s="210"/>
      <c r="AF27" s="210"/>
      <c r="AG27" s="210" t="s">
        <v>315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39">
        <v>19</v>
      </c>
      <c r="B28" s="240" t="s">
        <v>3419</v>
      </c>
      <c r="C28" s="249" t="s">
        <v>3420</v>
      </c>
      <c r="D28" s="241" t="s">
        <v>3119</v>
      </c>
      <c r="E28" s="242">
        <v>9</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c r="S28" s="244" t="s">
        <v>313</v>
      </c>
      <c r="T28" s="245" t="s">
        <v>303</v>
      </c>
      <c r="U28" s="220">
        <v>0</v>
      </c>
      <c r="V28" s="220">
        <f>ROUND(E28*U28,2)</f>
        <v>0</v>
      </c>
      <c r="W28" s="220"/>
      <c r="X28" s="220" t="s">
        <v>314</v>
      </c>
      <c r="Y28" s="220" t="s">
        <v>305</v>
      </c>
      <c r="Z28" s="210"/>
      <c r="AA28" s="210"/>
      <c r="AB28" s="210"/>
      <c r="AC28" s="210"/>
      <c r="AD28" s="210"/>
      <c r="AE28" s="210"/>
      <c r="AF28" s="210"/>
      <c r="AG28" s="210" t="s">
        <v>315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9">
        <v>20</v>
      </c>
      <c r="B29" s="240" t="s">
        <v>3421</v>
      </c>
      <c r="C29" s="249" t="s">
        <v>3422</v>
      </c>
      <c r="D29" s="241" t="s">
        <v>3119</v>
      </c>
      <c r="E29" s="242">
        <v>2</v>
      </c>
      <c r="F29" s="243"/>
      <c r="G29" s="244">
        <f>ROUND(E29*F29,2)</f>
        <v>0</v>
      </c>
      <c r="H29" s="243"/>
      <c r="I29" s="244">
        <f>ROUND(E29*H29,2)</f>
        <v>0</v>
      </c>
      <c r="J29" s="243"/>
      <c r="K29" s="244">
        <f>ROUND(E29*J29,2)</f>
        <v>0</v>
      </c>
      <c r="L29" s="244">
        <v>21</v>
      </c>
      <c r="M29" s="244">
        <f>G29*(1+L29/100)</f>
        <v>0</v>
      </c>
      <c r="N29" s="242">
        <v>0</v>
      </c>
      <c r="O29" s="242">
        <f>ROUND(E29*N29,2)</f>
        <v>0</v>
      </c>
      <c r="P29" s="242">
        <v>0</v>
      </c>
      <c r="Q29" s="242">
        <f>ROUND(E29*P29,2)</f>
        <v>0</v>
      </c>
      <c r="R29" s="244"/>
      <c r="S29" s="244" t="s">
        <v>313</v>
      </c>
      <c r="T29" s="245" t="s">
        <v>303</v>
      </c>
      <c r="U29" s="220">
        <v>0</v>
      </c>
      <c r="V29" s="220">
        <f>ROUND(E29*U29,2)</f>
        <v>0</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9">
        <v>21</v>
      </c>
      <c r="B30" s="240" t="s">
        <v>3423</v>
      </c>
      <c r="C30" s="249" t="s">
        <v>3424</v>
      </c>
      <c r="D30" s="241" t="s">
        <v>3119</v>
      </c>
      <c r="E30" s="242">
        <v>1</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c r="S30" s="244" t="s">
        <v>313</v>
      </c>
      <c r="T30" s="245" t="s">
        <v>303</v>
      </c>
      <c r="U30" s="220">
        <v>0</v>
      </c>
      <c r="V30" s="220">
        <f>ROUND(E30*U30,2)</f>
        <v>0</v>
      </c>
      <c r="W30" s="220"/>
      <c r="X30" s="220" t="s">
        <v>314</v>
      </c>
      <c r="Y30" s="220" t="s">
        <v>305</v>
      </c>
      <c r="Z30" s="210"/>
      <c r="AA30" s="210"/>
      <c r="AB30" s="210"/>
      <c r="AC30" s="210"/>
      <c r="AD30" s="210"/>
      <c r="AE30" s="210"/>
      <c r="AF30" s="210"/>
      <c r="AG30" s="210" t="s">
        <v>315</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39">
        <v>22</v>
      </c>
      <c r="B31" s="240" t="s">
        <v>3425</v>
      </c>
      <c r="C31" s="249" t="s">
        <v>3426</v>
      </c>
      <c r="D31" s="241" t="s">
        <v>3119</v>
      </c>
      <c r="E31" s="242">
        <v>1</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c r="S31" s="244" t="s">
        <v>313</v>
      </c>
      <c r="T31" s="245" t="s">
        <v>303</v>
      </c>
      <c r="U31" s="220">
        <v>0</v>
      </c>
      <c r="V31" s="220">
        <f>ROUND(E31*U31,2)</f>
        <v>0</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23</v>
      </c>
      <c r="B32" s="240" t="s">
        <v>3427</v>
      </c>
      <c r="C32" s="249" t="s">
        <v>3428</v>
      </c>
      <c r="D32" s="241" t="s">
        <v>3119</v>
      </c>
      <c r="E32" s="242">
        <v>1</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c r="S32" s="244" t="s">
        <v>313</v>
      </c>
      <c r="T32" s="245" t="s">
        <v>303</v>
      </c>
      <c r="U32" s="220">
        <v>0</v>
      </c>
      <c r="V32" s="220">
        <f>ROUND(E32*U32,2)</f>
        <v>0</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24</v>
      </c>
      <c r="B33" s="240" t="s">
        <v>3429</v>
      </c>
      <c r="C33" s="249" t="s">
        <v>3430</v>
      </c>
      <c r="D33" s="241" t="s">
        <v>3119</v>
      </c>
      <c r="E33" s="242">
        <v>1</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c r="S33" s="244" t="s">
        <v>313</v>
      </c>
      <c r="T33" s="245" t="s">
        <v>303</v>
      </c>
      <c r="U33" s="220">
        <v>0</v>
      </c>
      <c r="V33" s="220">
        <f>ROUND(E33*U33,2)</f>
        <v>0</v>
      </c>
      <c r="W33" s="220"/>
      <c r="X33" s="220" t="s">
        <v>314</v>
      </c>
      <c r="Y33" s="220" t="s">
        <v>305</v>
      </c>
      <c r="Z33" s="210"/>
      <c r="AA33" s="210"/>
      <c r="AB33" s="210"/>
      <c r="AC33" s="210"/>
      <c r="AD33" s="210"/>
      <c r="AE33" s="210"/>
      <c r="AF33" s="210"/>
      <c r="AG33" s="210" t="s">
        <v>315</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25</v>
      </c>
      <c r="B34" s="240" t="s">
        <v>3431</v>
      </c>
      <c r="C34" s="249" t="s">
        <v>3432</v>
      </c>
      <c r="D34" s="241" t="s">
        <v>3119</v>
      </c>
      <c r="E34" s="242">
        <v>4</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313</v>
      </c>
      <c r="T34" s="245" t="s">
        <v>303</v>
      </c>
      <c r="U34" s="220">
        <v>0</v>
      </c>
      <c r="V34" s="220">
        <f>ROUND(E34*U34,2)</f>
        <v>0</v>
      </c>
      <c r="W34" s="220"/>
      <c r="X34" s="220" t="s">
        <v>314</v>
      </c>
      <c r="Y34" s="220" t="s">
        <v>305</v>
      </c>
      <c r="Z34" s="210"/>
      <c r="AA34" s="210"/>
      <c r="AB34" s="210"/>
      <c r="AC34" s="210"/>
      <c r="AD34" s="210"/>
      <c r="AE34" s="210"/>
      <c r="AF34" s="210"/>
      <c r="AG34" s="210" t="s">
        <v>315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26</v>
      </c>
      <c r="B35" s="240" t="s">
        <v>3433</v>
      </c>
      <c r="C35" s="249" t="s">
        <v>3434</v>
      </c>
      <c r="D35" s="241" t="s">
        <v>3119</v>
      </c>
      <c r="E35" s="242">
        <v>2</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c r="S35" s="244" t="s">
        <v>313</v>
      </c>
      <c r="T35" s="245" t="s">
        <v>303</v>
      </c>
      <c r="U35" s="220">
        <v>0</v>
      </c>
      <c r="V35" s="220">
        <f>ROUND(E35*U35,2)</f>
        <v>0</v>
      </c>
      <c r="W35" s="220"/>
      <c r="X35" s="220" t="s">
        <v>314</v>
      </c>
      <c r="Y35" s="220" t="s">
        <v>305</v>
      </c>
      <c r="Z35" s="210"/>
      <c r="AA35" s="210"/>
      <c r="AB35" s="210"/>
      <c r="AC35" s="210"/>
      <c r="AD35" s="210"/>
      <c r="AE35" s="210"/>
      <c r="AF35" s="210"/>
      <c r="AG35" s="210" t="s">
        <v>315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27</v>
      </c>
      <c r="B36" s="240" t="s">
        <v>3435</v>
      </c>
      <c r="C36" s="249" t="s">
        <v>3436</v>
      </c>
      <c r="D36" s="241" t="s">
        <v>3119</v>
      </c>
      <c r="E36" s="242">
        <v>1</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c r="S36" s="244" t="s">
        <v>313</v>
      </c>
      <c r="T36" s="245" t="s">
        <v>303</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28</v>
      </c>
      <c r="B37" s="240" t="s">
        <v>3437</v>
      </c>
      <c r="C37" s="249" t="s">
        <v>3438</v>
      </c>
      <c r="D37" s="241" t="s">
        <v>3119</v>
      </c>
      <c r="E37" s="242">
        <v>1</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313</v>
      </c>
      <c r="T37" s="245" t="s">
        <v>303</v>
      </c>
      <c r="U37" s="220">
        <v>0</v>
      </c>
      <c r="V37" s="220">
        <f>ROUND(E37*U37,2)</f>
        <v>0</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
      <c r="A38" s="225" t="s">
        <v>297</v>
      </c>
      <c r="B38" s="226" t="s">
        <v>137</v>
      </c>
      <c r="C38" s="248" t="s">
        <v>138</v>
      </c>
      <c r="D38" s="227"/>
      <c r="E38" s="228"/>
      <c r="F38" s="229"/>
      <c r="G38" s="229">
        <f>SUMIF(AG39:AG49,"&lt;&gt;NOR",G39:G49)</f>
        <v>0</v>
      </c>
      <c r="H38" s="229"/>
      <c r="I38" s="229">
        <f>SUM(I39:I49)</f>
        <v>0</v>
      </c>
      <c r="J38" s="229"/>
      <c r="K38" s="229">
        <f>SUM(K39:K49)</f>
        <v>0</v>
      </c>
      <c r="L38" s="229"/>
      <c r="M38" s="229">
        <f>SUM(M39:M49)</f>
        <v>0</v>
      </c>
      <c r="N38" s="228"/>
      <c r="O38" s="228">
        <f>SUM(O39:O49)</f>
        <v>0</v>
      </c>
      <c r="P38" s="228"/>
      <c r="Q38" s="228">
        <f>SUM(Q39:Q49)</f>
        <v>0</v>
      </c>
      <c r="R38" s="229"/>
      <c r="S38" s="229"/>
      <c r="T38" s="230"/>
      <c r="U38" s="224"/>
      <c r="V38" s="224">
        <f>SUM(V39:V49)</f>
        <v>0</v>
      </c>
      <c r="W38" s="224"/>
      <c r="X38" s="224"/>
      <c r="Y38" s="224"/>
      <c r="AG38" t="s">
        <v>298</v>
      </c>
    </row>
    <row r="39" spans="1:60" outlineLevel="1" x14ac:dyDescent="0.2">
      <c r="A39" s="239">
        <v>29</v>
      </c>
      <c r="B39" s="240" t="s">
        <v>3439</v>
      </c>
      <c r="C39" s="249" t="s">
        <v>3440</v>
      </c>
      <c r="D39" s="241" t="s">
        <v>3119</v>
      </c>
      <c r="E39" s="242">
        <v>1</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c r="S39" s="244" t="s">
        <v>313</v>
      </c>
      <c r="T39" s="245" t="s">
        <v>303</v>
      </c>
      <c r="U39" s="220">
        <v>0</v>
      </c>
      <c r="V39" s="220">
        <f>ROUND(E39*U39,2)</f>
        <v>0</v>
      </c>
      <c r="W39" s="220"/>
      <c r="X39" s="220" t="s">
        <v>314</v>
      </c>
      <c r="Y39" s="220" t="s">
        <v>305</v>
      </c>
      <c r="Z39" s="210"/>
      <c r="AA39" s="210"/>
      <c r="AB39" s="210"/>
      <c r="AC39" s="210"/>
      <c r="AD39" s="210"/>
      <c r="AE39" s="210"/>
      <c r="AF39" s="210"/>
      <c r="AG39" s="210" t="s">
        <v>315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9">
        <v>30</v>
      </c>
      <c r="B40" s="240" t="s">
        <v>3441</v>
      </c>
      <c r="C40" s="249" t="s">
        <v>3442</v>
      </c>
      <c r="D40" s="241" t="s">
        <v>3119</v>
      </c>
      <c r="E40" s="242">
        <v>2</v>
      </c>
      <c r="F40" s="243"/>
      <c r="G40" s="244">
        <f>ROUND(E40*F40,2)</f>
        <v>0</v>
      </c>
      <c r="H40" s="243"/>
      <c r="I40" s="244">
        <f>ROUND(E40*H40,2)</f>
        <v>0</v>
      </c>
      <c r="J40" s="243"/>
      <c r="K40" s="244">
        <f>ROUND(E40*J40,2)</f>
        <v>0</v>
      </c>
      <c r="L40" s="244">
        <v>21</v>
      </c>
      <c r="M40" s="244">
        <f>G40*(1+L40/100)</f>
        <v>0</v>
      </c>
      <c r="N40" s="242">
        <v>0</v>
      </c>
      <c r="O40" s="242">
        <f>ROUND(E40*N40,2)</f>
        <v>0</v>
      </c>
      <c r="P40" s="242">
        <v>0</v>
      </c>
      <c r="Q40" s="242">
        <f>ROUND(E40*P40,2)</f>
        <v>0</v>
      </c>
      <c r="R40" s="244"/>
      <c r="S40" s="244" t="s">
        <v>313</v>
      </c>
      <c r="T40" s="245" t="s">
        <v>303</v>
      </c>
      <c r="U40" s="220">
        <v>0</v>
      </c>
      <c r="V40" s="220">
        <f>ROUND(E40*U40,2)</f>
        <v>0</v>
      </c>
      <c r="W40" s="220"/>
      <c r="X40" s="220" t="s">
        <v>314</v>
      </c>
      <c r="Y40" s="220" t="s">
        <v>305</v>
      </c>
      <c r="Z40" s="210"/>
      <c r="AA40" s="210"/>
      <c r="AB40" s="210"/>
      <c r="AC40" s="210"/>
      <c r="AD40" s="210"/>
      <c r="AE40" s="210"/>
      <c r="AF40" s="210"/>
      <c r="AG40" s="210" t="s">
        <v>315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9">
        <v>31</v>
      </c>
      <c r="B41" s="240" t="s">
        <v>3443</v>
      </c>
      <c r="C41" s="249" t="s">
        <v>3444</v>
      </c>
      <c r="D41" s="241" t="s">
        <v>3119</v>
      </c>
      <c r="E41" s="242">
        <v>6</v>
      </c>
      <c r="F41" s="243"/>
      <c r="G41" s="244">
        <f>ROUND(E41*F41,2)</f>
        <v>0</v>
      </c>
      <c r="H41" s="243"/>
      <c r="I41" s="244">
        <f>ROUND(E41*H41,2)</f>
        <v>0</v>
      </c>
      <c r="J41" s="243"/>
      <c r="K41" s="244">
        <f>ROUND(E41*J41,2)</f>
        <v>0</v>
      </c>
      <c r="L41" s="244">
        <v>21</v>
      </c>
      <c r="M41" s="244">
        <f>G41*(1+L41/100)</f>
        <v>0</v>
      </c>
      <c r="N41" s="242">
        <v>0</v>
      </c>
      <c r="O41" s="242">
        <f>ROUND(E41*N41,2)</f>
        <v>0</v>
      </c>
      <c r="P41" s="242">
        <v>0</v>
      </c>
      <c r="Q41" s="242">
        <f>ROUND(E41*P41,2)</f>
        <v>0</v>
      </c>
      <c r="R41" s="244"/>
      <c r="S41" s="244" t="s">
        <v>313</v>
      </c>
      <c r="T41" s="245" t="s">
        <v>303</v>
      </c>
      <c r="U41" s="220">
        <v>0</v>
      </c>
      <c r="V41" s="220">
        <f>ROUND(E41*U41,2)</f>
        <v>0</v>
      </c>
      <c r="W41" s="220"/>
      <c r="X41" s="220" t="s">
        <v>314</v>
      </c>
      <c r="Y41" s="220" t="s">
        <v>305</v>
      </c>
      <c r="Z41" s="210"/>
      <c r="AA41" s="210"/>
      <c r="AB41" s="210"/>
      <c r="AC41" s="210"/>
      <c r="AD41" s="210"/>
      <c r="AE41" s="210"/>
      <c r="AF41" s="210"/>
      <c r="AG41" s="210" t="s">
        <v>315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32</v>
      </c>
      <c r="B42" s="240" t="s">
        <v>3445</v>
      </c>
      <c r="C42" s="249" t="s">
        <v>3446</v>
      </c>
      <c r="D42" s="241" t="s">
        <v>3119</v>
      </c>
      <c r="E42" s="242">
        <v>1</v>
      </c>
      <c r="F42" s="243"/>
      <c r="G42" s="244">
        <f>ROUND(E42*F42,2)</f>
        <v>0</v>
      </c>
      <c r="H42" s="243"/>
      <c r="I42" s="244">
        <f>ROUND(E42*H42,2)</f>
        <v>0</v>
      </c>
      <c r="J42" s="243"/>
      <c r="K42" s="244">
        <f>ROUND(E42*J42,2)</f>
        <v>0</v>
      </c>
      <c r="L42" s="244">
        <v>21</v>
      </c>
      <c r="M42" s="244">
        <f>G42*(1+L42/100)</f>
        <v>0</v>
      </c>
      <c r="N42" s="242">
        <v>0</v>
      </c>
      <c r="O42" s="242">
        <f>ROUND(E42*N42,2)</f>
        <v>0</v>
      </c>
      <c r="P42" s="242">
        <v>0</v>
      </c>
      <c r="Q42" s="242">
        <f>ROUND(E42*P42,2)</f>
        <v>0</v>
      </c>
      <c r="R42" s="244"/>
      <c r="S42" s="244" t="s">
        <v>313</v>
      </c>
      <c r="T42" s="245" t="s">
        <v>303</v>
      </c>
      <c r="U42" s="220">
        <v>0</v>
      </c>
      <c r="V42" s="220">
        <f>ROUND(E42*U42,2)</f>
        <v>0</v>
      </c>
      <c r="W42" s="220"/>
      <c r="X42" s="220" t="s">
        <v>314</v>
      </c>
      <c r="Y42" s="220" t="s">
        <v>305</v>
      </c>
      <c r="Z42" s="210"/>
      <c r="AA42" s="210"/>
      <c r="AB42" s="210"/>
      <c r="AC42" s="210"/>
      <c r="AD42" s="210"/>
      <c r="AE42" s="210"/>
      <c r="AF42" s="210"/>
      <c r="AG42" s="210" t="s">
        <v>315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9">
        <v>33</v>
      </c>
      <c r="B43" s="240" t="s">
        <v>3447</v>
      </c>
      <c r="C43" s="249" t="s">
        <v>3448</v>
      </c>
      <c r="D43" s="241" t="s">
        <v>3119</v>
      </c>
      <c r="E43" s="242">
        <v>1</v>
      </c>
      <c r="F43" s="243"/>
      <c r="G43" s="244">
        <f>ROUND(E43*F43,2)</f>
        <v>0</v>
      </c>
      <c r="H43" s="243"/>
      <c r="I43" s="244">
        <f>ROUND(E43*H43,2)</f>
        <v>0</v>
      </c>
      <c r="J43" s="243"/>
      <c r="K43" s="244">
        <f>ROUND(E43*J43,2)</f>
        <v>0</v>
      </c>
      <c r="L43" s="244">
        <v>21</v>
      </c>
      <c r="M43" s="244">
        <f>G43*(1+L43/100)</f>
        <v>0</v>
      </c>
      <c r="N43" s="242">
        <v>0</v>
      </c>
      <c r="O43" s="242">
        <f>ROUND(E43*N43,2)</f>
        <v>0</v>
      </c>
      <c r="P43" s="242">
        <v>0</v>
      </c>
      <c r="Q43" s="242">
        <f>ROUND(E43*P43,2)</f>
        <v>0</v>
      </c>
      <c r="R43" s="244"/>
      <c r="S43" s="244" t="s">
        <v>313</v>
      </c>
      <c r="T43" s="245" t="s">
        <v>303</v>
      </c>
      <c r="U43" s="220">
        <v>0</v>
      </c>
      <c r="V43" s="220">
        <f>ROUND(E43*U43,2)</f>
        <v>0</v>
      </c>
      <c r="W43" s="220"/>
      <c r="X43" s="220" t="s">
        <v>314</v>
      </c>
      <c r="Y43" s="220" t="s">
        <v>305</v>
      </c>
      <c r="Z43" s="210"/>
      <c r="AA43" s="210"/>
      <c r="AB43" s="210"/>
      <c r="AC43" s="210"/>
      <c r="AD43" s="210"/>
      <c r="AE43" s="210"/>
      <c r="AF43" s="210"/>
      <c r="AG43" s="210" t="s">
        <v>315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34</v>
      </c>
      <c r="B44" s="240" t="s">
        <v>3449</v>
      </c>
      <c r="C44" s="249" t="s">
        <v>3450</v>
      </c>
      <c r="D44" s="241" t="s">
        <v>3119</v>
      </c>
      <c r="E44" s="242">
        <v>1</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c r="S44" s="244" t="s">
        <v>313</v>
      </c>
      <c r="T44" s="245" t="s">
        <v>303</v>
      </c>
      <c r="U44" s="220">
        <v>0</v>
      </c>
      <c r="V44" s="220">
        <f>ROUND(E44*U44,2)</f>
        <v>0</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35</v>
      </c>
      <c r="B45" s="240" t="s">
        <v>3451</v>
      </c>
      <c r="C45" s="249" t="s">
        <v>3452</v>
      </c>
      <c r="D45" s="241" t="s">
        <v>3119</v>
      </c>
      <c r="E45" s="242">
        <v>2</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c r="S45" s="244" t="s">
        <v>313</v>
      </c>
      <c r="T45" s="245" t="s">
        <v>303</v>
      </c>
      <c r="U45" s="220">
        <v>0</v>
      </c>
      <c r="V45" s="220">
        <f>ROUND(E45*U45,2)</f>
        <v>0</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9">
        <v>36</v>
      </c>
      <c r="B46" s="240" t="s">
        <v>3453</v>
      </c>
      <c r="C46" s="249" t="s">
        <v>3454</v>
      </c>
      <c r="D46" s="241" t="s">
        <v>3119</v>
      </c>
      <c r="E46" s="242">
        <v>6</v>
      </c>
      <c r="F46" s="243"/>
      <c r="G46" s="244">
        <f>ROUND(E46*F46,2)</f>
        <v>0</v>
      </c>
      <c r="H46" s="243"/>
      <c r="I46" s="244">
        <f>ROUND(E46*H46,2)</f>
        <v>0</v>
      </c>
      <c r="J46" s="243"/>
      <c r="K46" s="244">
        <f>ROUND(E46*J46,2)</f>
        <v>0</v>
      </c>
      <c r="L46" s="244">
        <v>21</v>
      </c>
      <c r="M46" s="244">
        <f>G46*(1+L46/100)</f>
        <v>0</v>
      </c>
      <c r="N46" s="242">
        <v>0</v>
      </c>
      <c r="O46" s="242">
        <f>ROUND(E46*N46,2)</f>
        <v>0</v>
      </c>
      <c r="P46" s="242">
        <v>0</v>
      </c>
      <c r="Q46" s="242">
        <f>ROUND(E46*P46,2)</f>
        <v>0</v>
      </c>
      <c r="R46" s="244"/>
      <c r="S46" s="244" t="s">
        <v>313</v>
      </c>
      <c r="T46" s="245" t="s">
        <v>303</v>
      </c>
      <c r="U46" s="220">
        <v>0</v>
      </c>
      <c r="V46" s="220">
        <f>ROUND(E46*U46,2)</f>
        <v>0</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9">
        <v>37</v>
      </c>
      <c r="B47" s="240" t="s">
        <v>3455</v>
      </c>
      <c r="C47" s="249" t="s">
        <v>3456</v>
      </c>
      <c r="D47" s="241" t="s">
        <v>3119</v>
      </c>
      <c r="E47" s="242">
        <v>5</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313</v>
      </c>
      <c r="T47" s="245" t="s">
        <v>303</v>
      </c>
      <c r="U47" s="220">
        <v>0</v>
      </c>
      <c r="V47" s="220">
        <f>ROUND(E47*U47,2)</f>
        <v>0</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38</v>
      </c>
      <c r="B48" s="240" t="s">
        <v>3457</v>
      </c>
      <c r="C48" s="249" t="s">
        <v>3458</v>
      </c>
      <c r="D48" s="241" t="s">
        <v>3119</v>
      </c>
      <c r="E48" s="242">
        <v>2</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c r="S48" s="244" t="s">
        <v>313</v>
      </c>
      <c r="T48" s="245" t="s">
        <v>303</v>
      </c>
      <c r="U48" s="220">
        <v>0</v>
      </c>
      <c r="V48" s="220">
        <f>ROUND(E48*U48,2)</f>
        <v>0</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39</v>
      </c>
      <c r="B49" s="240" t="s">
        <v>3459</v>
      </c>
      <c r="C49" s="249" t="s">
        <v>3460</v>
      </c>
      <c r="D49" s="241" t="s">
        <v>3119</v>
      </c>
      <c r="E49" s="242">
        <v>5</v>
      </c>
      <c r="F49" s="243"/>
      <c r="G49" s="244">
        <f>ROUND(E49*F49,2)</f>
        <v>0</v>
      </c>
      <c r="H49" s="243"/>
      <c r="I49" s="244">
        <f>ROUND(E49*H49,2)</f>
        <v>0</v>
      </c>
      <c r="J49" s="243"/>
      <c r="K49" s="244">
        <f>ROUND(E49*J49,2)</f>
        <v>0</v>
      </c>
      <c r="L49" s="244">
        <v>21</v>
      </c>
      <c r="M49" s="244">
        <f>G49*(1+L49/100)</f>
        <v>0</v>
      </c>
      <c r="N49" s="242">
        <v>0</v>
      </c>
      <c r="O49" s="242">
        <f>ROUND(E49*N49,2)</f>
        <v>0</v>
      </c>
      <c r="P49" s="242">
        <v>0</v>
      </c>
      <c r="Q49" s="242">
        <f>ROUND(E49*P49,2)</f>
        <v>0</v>
      </c>
      <c r="R49" s="244"/>
      <c r="S49" s="244" t="s">
        <v>313</v>
      </c>
      <c r="T49" s="245" t="s">
        <v>303</v>
      </c>
      <c r="U49" s="220">
        <v>0</v>
      </c>
      <c r="V49" s="220">
        <f>ROUND(E49*U49,2)</f>
        <v>0</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5" t="s">
        <v>297</v>
      </c>
      <c r="B50" s="226" t="s">
        <v>139</v>
      </c>
      <c r="C50" s="248" t="s">
        <v>140</v>
      </c>
      <c r="D50" s="227"/>
      <c r="E50" s="228"/>
      <c r="F50" s="229"/>
      <c r="G50" s="229">
        <f>SUMIF(AG51:AG51,"&lt;&gt;NOR",G51:G51)</f>
        <v>0</v>
      </c>
      <c r="H50" s="229"/>
      <c r="I50" s="229">
        <f>SUM(I51:I51)</f>
        <v>0</v>
      </c>
      <c r="J50" s="229"/>
      <c r="K50" s="229">
        <f>SUM(K51:K51)</f>
        <v>0</v>
      </c>
      <c r="L50" s="229"/>
      <c r="M50" s="229">
        <f>SUM(M51:M51)</f>
        <v>0</v>
      </c>
      <c r="N50" s="228"/>
      <c r="O50" s="228">
        <f>SUM(O51:O51)</f>
        <v>0</v>
      </c>
      <c r="P50" s="228"/>
      <c r="Q50" s="228">
        <f>SUM(Q51:Q51)</f>
        <v>0</v>
      </c>
      <c r="R50" s="229"/>
      <c r="S50" s="229"/>
      <c r="T50" s="230"/>
      <c r="U50" s="224"/>
      <c r="V50" s="224">
        <f>SUM(V51:V51)</f>
        <v>0</v>
      </c>
      <c r="W50" s="224"/>
      <c r="X50" s="224"/>
      <c r="Y50" s="224"/>
      <c r="AG50" t="s">
        <v>298</v>
      </c>
    </row>
    <row r="51" spans="1:60" ht="22.5" outlineLevel="1" x14ac:dyDescent="0.2">
      <c r="A51" s="239">
        <v>40</v>
      </c>
      <c r="B51" s="240" t="s">
        <v>3461</v>
      </c>
      <c r="C51" s="249" t="s">
        <v>3462</v>
      </c>
      <c r="D51" s="241" t="s">
        <v>3119</v>
      </c>
      <c r="E51" s="242">
        <v>1</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313</v>
      </c>
      <c r="T51" s="245" t="s">
        <v>303</v>
      </c>
      <c r="U51" s="220">
        <v>0</v>
      </c>
      <c r="V51" s="220">
        <f>ROUND(E51*U51,2)</f>
        <v>0</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
      <c r="A52" s="225" t="s">
        <v>297</v>
      </c>
      <c r="B52" s="226" t="s">
        <v>141</v>
      </c>
      <c r="C52" s="248" t="s">
        <v>142</v>
      </c>
      <c r="D52" s="227"/>
      <c r="E52" s="228"/>
      <c r="F52" s="229"/>
      <c r="G52" s="229">
        <f>SUMIF(AG53:AG72,"&lt;&gt;NOR",G53:G72)</f>
        <v>0</v>
      </c>
      <c r="H52" s="229"/>
      <c r="I52" s="229">
        <f>SUM(I53:I72)</f>
        <v>0</v>
      </c>
      <c r="J52" s="229"/>
      <c r="K52" s="229">
        <f>SUM(K53:K72)</f>
        <v>0</v>
      </c>
      <c r="L52" s="229"/>
      <c r="M52" s="229">
        <f>SUM(M53:M72)</f>
        <v>0</v>
      </c>
      <c r="N52" s="228"/>
      <c r="O52" s="228">
        <f>SUM(O53:O72)</f>
        <v>0</v>
      </c>
      <c r="P52" s="228"/>
      <c r="Q52" s="228">
        <f>SUM(Q53:Q72)</f>
        <v>0</v>
      </c>
      <c r="R52" s="229"/>
      <c r="S52" s="229"/>
      <c r="T52" s="230"/>
      <c r="U52" s="224"/>
      <c r="V52" s="224">
        <f>SUM(V53:V72)</f>
        <v>0</v>
      </c>
      <c r="W52" s="224"/>
      <c r="X52" s="224"/>
      <c r="Y52" s="224"/>
      <c r="AG52" t="s">
        <v>298</v>
      </c>
    </row>
    <row r="53" spans="1:60" outlineLevel="1" x14ac:dyDescent="0.2">
      <c r="A53" s="239">
        <v>41</v>
      </c>
      <c r="B53" s="240" t="s">
        <v>3463</v>
      </c>
      <c r="C53" s="249" t="s">
        <v>3464</v>
      </c>
      <c r="D53" s="241" t="s">
        <v>450</v>
      </c>
      <c r="E53" s="242">
        <v>2064</v>
      </c>
      <c r="F53" s="243"/>
      <c r="G53" s="244">
        <f>ROUND(E53*F53,2)</f>
        <v>0</v>
      </c>
      <c r="H53" s="243"/>
      <c r="I53" s="244">
        <f>ROUND(E53*H53,2)</f>
        <v>0</v>
      </c>
      <c r="J53" s="243"/>
      <c r="K53" s="244">
        <f>ROUND(E53*J53,2)</f>
        <v>0</v>
      </c>
      <c r="L53" s="244">
        <v>21</v>
      </c>
      <c r="M53" s="244">
        <f>G53*(1+L53/100)</f>
        <v>0</v>
      </c>
      <c r="N53" s="242">
        <v>0</v>
      </c>
      <c r="O53" s="242">
        <f>ROUND(E53*N53,2)</f>
        <v>0</v>
      </c>
      <c r="P53" s="242">
        <v>0</v>
      </c>
      <c r="Q53" s="242">
        <f>ROUND(E53*P53,2)</f>
        <v>0</v>
      </c>
      <c r="R53" s="244"/>
      <c r="S53" s="244" t="s">
        <v>313</v>
      </c>
      <c r="T53" s="245" t="s">
        <v>303</v>
      </c>
      <c r="U53" s="220">
        <v>0</v>
      </c>
      <c r="V53" s="220">
        <f>ROUND(E53*U53,2)</f>
        <v>0</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9">
        <v>42</v>
      </c>
      <c r="B54" s="240" t="s">
        <v>3465</v>
      </c>
      <c r="C54" s="249" t="s">
        <v>3466</v>
      </c>
      <c r="D54" s="241" t="s">
        <v>450</v>
      </c>
      <c r="E54" s="242">
        <v>1218</v>
      </c>
      <c r="F54" s="243"/>
      <c r="G54" s="244">
        <f>ROUND(E54*F54,2)</f>
        <v>0</v>
      </c>
      <c r="H54" s="243"/>
      <c r="I54" s="244">
        <f>ROUND(E54*H54,2)</f>
        <v>0</v>
      </c>
      <c r="J54" s="243"/>
      <c r="K54" s="244">
        <f>ROUND(E54*J54,2)</f>
        <v>0</v>
      </c>
      <c r="L54" s="244">
        <v>21</v>
      </c>
      <c r="M54" s="244">
        <f>G54*(1+L54/100)</f>
        <v>0</v>
      </c>
      <c r="N54" s="242">
        <v>0</v>
      </c>
      <c r="O54" s="242">
        <f>ROUND(E54*N54,2)</f>
        <v>0</v>
      </c>
      <c r="P54" s="242">
        <v>0</v>
      </c>
      <c r="Q54" s="242">
        <f>ROUND(E54*P54,2)</f>
        <v>0</v>
      </c>
      <c r="R54" s="244"/>
      <c r="S54" s="244" t="s">
        <v>313</v>
      </c>
      <c r="T54" s="245" t="s">
        <v>303</v>
      </c>
      <c r="U54" s="220">
        <v>0</v>
      </c>
      <c r="V54" s="220">
        <f>ROUND(E54*U54,2)</f>
        <v>0</v>
      </c>
      <c r="W54" s="220"/>
      <c r="X54" s="220" t="s">
        <v>314</v>
      </c>
      <c r="Y54" s="220" t="s">
        <v>305</v>
      </c>
      <c r="Z54" s="210"/>
      <c r="AA54" s="210"/>
      <c r="AB54" s="210"/>
      <c r="AC54" s="210"/>
      <c r="AD54" s="210"/>
      <c r="AE54" s="210"/>
      <c r="AF54" s="210"/>
      <c r="AG54" s="210" t="s">
        <v>315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9">
        <v>43</v>
      </c>
      <c r="B55" s="240" t="s">
        <v>3467</v>
      </c>
      <c r="C55" s="249" t="s">
        <v>3468</v>
      </c>
      <c r="D55" s="241" t="s">
        <v>450</v>
      </c>
      <c r="E55" s="242">
        <v>570</v>
      </c>
      <c r="F55" s="243"/>
      <c r="G55" s="244">
        <f>ROUND(E55*F55,2)</f>
        <v>0</v>
      </c>
      <c r="H55" s="243"/>
      <c r="I55" s="244">
        <f>ROUND(E55*H55,2)</f>
        <v>0</v>
      </c>
      <c r="J55" s="243"/>
      <c r="K55" s="244">
        <f>ROUND(E55*J55,2)</f>
        <v>0</v>
      </c>
      <c r="L55" s="244">
        <v>21</v>
      </c>
      <c r="M55" s="244">
        <f>G55*(1+L55/100)</f>
        <v>0</v>
      </c>
      <c r="N55" s="242">
        <v>0</v>
      </c>
      <c r="O55" s="242">
        <f>ROUND(E55*N55,2)</f>
        <v>0</v>
      </c>
      <c r="P55" s="242">
        <v>0</v>
      </c>
      <c r="Q55" s="242">
        <f>ROUND(E55*P55,2)</f>
        <v>0</v>
      </c>
      <c r="R55" s="244"/>
      <c r="S55" s="244" t="s">
        <v>313</v>
      </c>
      <c r="T55" s="245" t="s">
        <v>303</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9">
        <v>44</v>
      </c>
      <c r="B56" s="240" t="s">
        <v>3469</v>
      </c>
      <c r="C56" s="249" t="s">
        <v>3470</v>
      </c>
      <c r="D56" s="241" t="s">
        <v>450</v>
      </c>
      <c r="E56" s="242">
        <v>120</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c r="S56" s="244" t="s">
        <v>313</v>
      </c>
      <c r="T56" s="245" t="s">
        <v>303</v>
      </c>
      <c r="U56" s="220">
        <v>0</v>
      </c>
      <c r="V56" s="220">
        <f>ROUND(E56*U56,2)</f>
        <v>0</v>
      </c>
      <c r="W56" s="220"/>
      <c r="X56" s="220" t="s">
        <v>314</v>
      </c>
      <c r="Y56" s="220" t="s">
        <v>305</v>
      </c>
      <c r="Z56" s="210"/>
      <c r="AA56" s="210"/>
      <c r="AB56" s="210"/>
      <c r="AC56" s="210"/>
      <c r="AD56" s="210"/>
      <c r="AE56" s="210"/>
      <c r="AF56" s="210"/>
      <c r="AG56" s="210" t="s">
        <v>315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45</v>
      </c>
      <c r="B57" s="240" t="s">
        <v>3471</v>
      </c>
      <c r="C57" s="249" t="s">
        <v>3472</v>
      </c>
      <c r="D57" s="241" t="s">
        <v>450</v>
      </c>
      <c r="E57" s="242">
        <v>126</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c r="S57" s="244" t="s">
        <v>313</v>
      </c>
      <c r="T57" s="245" t="s">
        <v>303</v>
      </c>
      <c r="U57" s="220">
        <v>0</v>
      </c>
      <c r="V57" s="220">
        <f>ROUND(E57*U57,2)</f>
        <v>0</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9">
        <v>46</v>
      </c>
      <c r="B58" s="240" t="s">
        <v>3473</v>
      </c>
      <c r="C58" s="249" t="s">
        <v>3474</v>
      </c>
      <c r="D58" s="241" t="s">
        <v>450</v>
      </c>
      <c r="E58" s="242">
        <v>432</v>
      </c>
      <c r="F58" s="243"/>
      <c r="G58" s="244">
        <f>ROUND(E58*F58,2)</f>
        <v>0</v>
      </c>
      <c r="H58" s="243"/>
      <c r="I58" s="244">
        <f>ROUND(E58*H58,2)</f>
        <v>0</v>
      </c>
      <c r="J58" s="243"/>
      <c r="K58" s="244">
        <f>ROUND(E58*J58,2)</f>
        <v>0</v>
      </c>
      <c r="L58" s="244">
        <v>21</v>
      </c>
      <c r="M58" s="244">
        <f>G58*(1+L58/100)</f>
        <v>0</v>
      </c>
      <c r="N58" s="242">
        <v>0</v>
      </c>
      <c r="O58" s="242">
        <f>ROUND(E58*N58,2)</f>
        <v>0</v>
      </c>
      <c r="P58" s="242">
        <v>0</v>
      </c>
      <c r="Q58" s="242">
        <f>ROUND(E58*P58,2)</f>
        <v>0</v>
      </c>
      <c r="R58" s="244"/>
      <c r="S58" s="244" t="s">
        <v>313</v>
      </c>
      <c r="T58" s="245" t="s">
        <v>303</v>
      </c>
      <c r="U58" s="220">
        <v>0</v>
      </c>
      <c r="V58" s="220">
        <f>ROUND(E58*U58,2)</f>
        <v>0</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47</v>
      </c>
      <c r="B59" s="240" t="s">
        <v>3475</v>
      </c>
      <c r="C59" s="249" t="s">
        <v>3476</v>
      </c>
      <c r="D59" s="241" t="s">
        <v>450</v>
      </c>
      <c r="E59" s="242">
        <v>456</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c r="S59" s="244" t="s">
        <v>313</v>
      </c>
      <c r="T59" s="245" t="s">
        <v>303</v>
      </c>
      <c r="U59" s="220">
        <v>0</v>
      </c>
      <c r="V59" s="220">
        <f>ROUND(E59*U59,2)</f>
        <v>0</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9">
        <v>48</v>
      </c>
      <c r="B60" s="240" t="s">
        <v>3477</v>
      </c>
      <c r="C60" s="249" t="s">
        <v>3478</v>
      </c>
      <c r="D60" s="241" t="s">
        <v>450</v>
      </c>
      <c r="E60" s="242">
        <v>210</v>
      </c>
      <c r="F60" s="243"/>
      <c r="G60" s="244">
        <f>ROUND(E60*F60,2)</f>
        <v>0</v>
      </c>
      <c r="H60" s="243"/>
      <c r="I60" s="244">
        <f>ROUND(E60*H60,2)</f>
        <v>0</v>
      </c>
      <c r="J60" s="243"/>
      <c r="K60" s="244">
        <f>ROUND(E60*J60,2)</f>
        <v>0</v>
      </c>
      <c r="L60" s="244">
        <v>21</v>
      </c>
      <c r="M60" s="244">
        <f>G60*(1+L60/100)</f>
        <v>0</v>
      </c>
      <c r="N60" s="242">
        <v>0</v>
      </c>
      <c r="O60" s="242">
        <f>ROUND(E60*N60,2)</f>
        <v>0</v>
      </c>
      <c r="P60" s="242">
        <v>0</v>
      </c>
      <c r="Q60" s="242">
        <f>ROUND(E60*P60,2)</f>
        <v>0</v>
      </c>
      <c r="R60" s="244"/>
      <c r="S60" s="244" t="s">
        <v>313</v>
      </c>
      <c r="T60" s="245" t="s">
        <v>303</v>
      </c>
      <c r="U60" s="220">
        <v>0</v>
      </c>
      <c r="V60" s="220">
        <f>ROUND(E60*U60,2)</f>
        <v>0</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9">
        <v>49</v>
      </c>
      <c r="B61" s="240" t="s">
        <v>3479</v>
      </c>
      <c r="C61" s="249" t="s">
        <v>3480</v>
      </c>
      <c r="D61" s="241" t="s">
        <v>450</v>
      </c>
      <c r="E61" s="242">
        <v>68</v>
      </c>
      <c r="F61" s="243"/>
      <c r="G61" s="244">
        <f>ROUND(E61*F61,2)</f>
        <v>0</v>
      </c>
      <c r="H61" s="243"/>
      <c r="I61" s="244">
        <f>ROUND(E61*H61,2)</f>
        <v>0</v>
      </c>
      <c r="J61" s="243"/>
      <c r="K61" s="244">
        <f>ROUND(E61*J61,2)</f>
        <v>0</v>
      </c>
      <c r="L61" s="244">
        <v>21</v>
      </c>
      <c r="M61" s="244">
        <f>G61*(1+L61/100)</f>
        <v>0</v>
      </c>
      <c r="N61" s="242">
        <v>0</v>
      </c>
      <c r="O61" s="242">
        <f>ROUND(E61*N61,2)</f>
        <v>0</v>
      </c>
      <c r="P61" s="242">
        <v>0</v>
      </c>
      <c r="Q61" s="242">
        <f>ROUND(E61*P61,2)</f>
        <v>0</v>
      </c>
      <c r="R61" s="244"/>
      <c r="S61" s="244" t="s">
        <v>313</v>
      </c>
      <c r="T61" s="245" t="s">
        <v>303</v>
      </c>
      <c r="U61" s="220">
        <v>0</v>
      </c>
      <c r="V61" s="220">
        <f>ROUND(E61*U61,2)</f>
        <v>0</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9">
        <v>50</v>
      </c>
      <c r="B62" s="240" t="s">
        <v>3481</v>
      </c>
      <c r="C62" s="249" t="s">
        <v>3482</v>
      </c>
      <c r="D62" s="241" t="s">
        <v>450</v>
      </c>
      <c r="E62" s="242">
        <v>30</v>
      </c>
      <c r="F62" s="243"/>
      <c r="G62" s="244">
        <f>ROUND(E62*F62,2)</f>
        <v>0</v>
      </c>
      <c r="H62" s="243"/>
      <c r="I62" s="244">
        <f>ROUND(E62*H62,2)</f>
        <v>0</v>
      </c>
      <c r="J62" s="243"/>
      <c r="K62" s="244">
        <f>ROUND(E62*J62,2)</f>
        <v>0</v>
      </c>
      <c r="L62" s="244">
        <v>21</v>
      </c>
      <c r="M62" s="244">
        <f>G62*(1+L62/100)</f>
        <v>0</v>
      </c>
      <c r="N62" s="242">
        <v>0</v>
      </c>
      <c r="O62" s="242">
        <f>ROUND(E62*N62,2)</f>
        <v>0</v>
      </c>
      <c r="P62" s="242">
        <v>0</v>
      </c>
      <c r="Q62" s="242">
        <f>ROUND(E62*P62,2)</f>
        <v>0</v>
      </c>
      <c r="R62" s="244"/>
      <c r="S62" s="244" t="s">
        <v>313</v>
      </c>
      <c r="T62" s="245" t="s">
        <v>303</v>
      </c>
      <c r="U62" s="220">
        <v>0</v>
      </c>
      <c r="V62" s="220">
        <f>ROUND(E62*U62,2)</f>
        <v>0</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9">
        <v>51</v>
      </c>
      <c r="B63" s="240" t="s">
        <v>3483</v>
      </c>
      <c r="C63" s="249" t="s">
        <v>3484</v>
      </c>
      <c r="D63" s="241" t="s">
        <v>450</v>
      </c>
      <c r="E63" s="242">
        <v>42</v>
      </c>
      <c r="F63" s="243"/>
      <c r="G63" s="244">
        <f>ROUND(E63*F63,2)</f>
        <v>0</v>
      </c>
      <c r="H63" s="243"/>
      <c r="I63" s="244">
        <f>ROUND(E63*H63,2)</f>
        <v>0</v>
      </c>
      <c r="J63" s="243"/>
      <c r="K63" s="244">
        <f>ROUND(E63*J63,2)</f>
        <v>0</v>
      </c>
      <c r="L63" s="244">
        <v>21</v>
      </c>
      <c r="M63" s="244">
        <f>G63*(1+L63/100)</f>
        <v>0</v>
      </c>
      <c r="N63" s="242">
        <v>0</v>
      </c>
      <c r="O63" s="242">
        <f>ROUND(E63*N63,2)</f>
        <v>0</v>
      </c>
      <c r="P63" s="242">
        <v>0</v>
      </c>
      <c r="Q63" s="242">
        <f>ROUND(E63*P63,2)</f>
        <v>0</v>
      </c>
      <c r="R63" s="244"/>
      <c r="S63" s="244" t="s">
        <v>313</v>
      </c>
      <c r="T63" s="245" t="s">
        <v>303</v>
      </c>
      <c r="U63" s="220">
        <v>0</v>
      </c>
      <c r="V63" s="220">
        <f>ROUND(E63*U63,2)</f>
        <v>0</v>
      </c>
      <c r="W63" s="220"/>
      <c r="X63" s="220" t="s">
        <v>314</v>
      </c>
      <c r="Y63" s="220" t="s">
        <v>305</v>
      </c>
      <c r="Z63" s="210"/>
      <c r="AA63" s="210"/>
      <c r="AB63" s="210"/>
      <c r="AC63" s="210"/>
      <c r="AD63" s="210"/>
      <c r="AE63" s="210"/>
      <c r="AF63" s="210"/>
      <c r="AG63" s="210" t="s">
        <v>315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9">
        <v>52</v>
      </c>
      <c r="B64" s="240" t="s">
        <v>3485</v>
      </c>
      <c r="C64" s="249" t="s">
        <v>3486</v>
      </c>
      <c r="D64" s="241" t="s">
        <v>450</v>
      </c>
      <c r="E64" s="242">
        <v>36</v>
      </c>
      <c r="F64" s="243"/>
      <c r="G64" s="244">
        <f>ROUND(E64*F64,2)</f>
        <v>0</v>
      </c>
      <c r="H64" s="243"/>
      <c r="I64" s="244">
        <f>ROUND(E64*H64,2)</f>
        <v>0</v>
      </c>
      <c r="J64" s="243"/>
      <c r="K64" s="244">
        <f>ROUND(E64*J64,2)</f>
        <v>0</v>
      </c>
      <c r="L64" s="244">
        <v>21</v>
      </c>
      <c r="M64" s="244">
        <f>G64*(1+L64/100)</f>
        <v>0</v>
      </c>
      <c r="N64" s="242">
        <v>0</v>
      </c>
      <c r="O64" s="242">
        <f>ROUND(E64*N64,2)</f>
        <v>0</v>
      </c>
      <c r="P64" s="242">
        <v>0</v>
      </c>
      <c r="Q64" s="242">
        <f>ROUND(E64*P64,2)</f>
        <v>0</v>
      </c>
      <c r="R64" s="244"/>
      <c r="S64" s="244" t="s">
        <v>313</v>
      </c>
      <c r="T64" s="245" t="s">
        <v>303</v>
      </c>
      <c r="U64" s="220">
        <v>0</v>
      </c>
      <c r="V64" s="220">
        <f>ROUND(E64*U64,2)</f>
        <v>0</v>
      </c>
      <c r="W64" s="220"/>
      <c r="X64" s="220" t="s">
        <v>314</v>
      </c>
      <c r="Y64" s="220" t="s">
        <v>305</v>
      </c>
      <c r="Z64" s="210"/>
      <c r="AA64" s="210"/>
      <c r="AB64" s="210"/>
      <c r="AC64" s="210"/>
      <c r="AD64" s="210"/>
      <c r="AE64" s="210"/>
      <c r="AF64" s="210"/>
      <c r="AG64" s="210" t="s">
        <v>315</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53</v>
      </c>
      <c r="B65" s="240" t="s">
        <v>3487</v>
      </c>
      <c r="C65" s="249" t="s">
        <v>3488</v>
      </c>
      <c r="D65" s="241" t="s">
        <v>450</v>
      </c>
      <c r="E65" s="242">
        <v>386</v>
      </c>
      <c r="F65" s="243"/>
      <c r="G65" s="244">
        <f>ROUND(E65*F65,2)</f>
        <v>0</v>
      </c>
      <c r="H65" s="243"/>
      <c r="I65" s="244">
        <f>ROUND(E65*H65,2)</f>
        <v>0</v>
      </c>
      <c r="J65" s="243"/>
      <c r="K65" s="244">
        <f>ROUND(E65*J65,2)</f>
        <v>0</v>
      </c>
      <c r="L65" s="244">
        <v>21</v>
      </c>
      <c r="M65" s="244">
        <f>G65*(1+L65/100)</f>
        <v>0</v>
      </c>
      <c r="N65" s="242">
        <v>0</v>
      </c>
      <c r="O65" s="242">
        <f>ROUND(E65*N65,2)</f>
        <v>0</v>
      </c>
      <c r="P65" s="242">
        <v>0</v>
      </c>
      <c r="Q65" s="242">
        <f>ROUND(E65*P65,2)</f>
        <v>0</v>
      </c>
      <c r="R65" s="244"/>
      <c r="S65" s="244" t="s">
        <v>313</v>
      </c>
      <c r="T65" s="245" t="s">
        <v>303</v>
      </c>
      <c r="U65" s="220">
        <v>0</v>
      </c>
      <c r="V65" s="220">
        <f>ROUND(E65*U65,2)</f>
        <v>0</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9">
        <v>54</v>
      </c>
      <c r="B66" s="240" t="s">
        <v>3489</v>
      </c>
      <c r="C66" s="249" t="s">
        <v>3490</v>
      </c>
      <c r="D66" s="241" t="s">
        <v>450</v>
      </c>
      <c r="E66" s="242">
        <v>211</v>
      </c>
      <c r="F66" s="243"/>
      <c r="G66" s="244">
        <f>ROUND(E66*F66,2)</f>
        <v>0</v>
      </c>
      <c r="H66" s="243"/>
      <c r="I66" s="244">
        <f>ROUND(E66*H66,2)</f>
        <v>0</v>
      </c>
      <c r="J66" s="243"/>
      <c r="K66" s="244">
        <f>ROUND(E66*J66,2)</f>
        <v>0</v>
      </c>
      <c r="L66" s="244">
        <v>21</v>
      </c>
      <c r="M66" s="244">
        <f>G66*(1+L66/100)</f>
        <v>0</v>
      </c>
      <c r="N66" s="242">
        <v>0</v>
      </c>
      <c r="O66" s="242">
        <f>ROUND(E66*N66,2)</f>
        <v>0</v>
      </c>
      <c r="P66" s="242">
        <v>0</v>
      </c>
      <c r="Q66" s="242">
        <f>ROUND(E66*P66,2)</f>
        <v>0</v>
      </c>
      <c r="R66" s="244"/>
      <c r="S66" s="244" t="s">
        <v>313</v>
      </c>
      <c r="T66" s="245" t="s">
        <v>303</v>
      </c>
      <c r="U66" s="220">
        <v>0</v>
      </c>
      <c r="V66" s="220">
        <f>ROUND(E66*U66,2)</f>
        <v>0</v>
      </c>
      <c r="W66" s="220"/>
      <c r="X66" s="220" t="s">
        <v>314</v>
      </c>
      <c r="Y66" s="220" t="s">
        <v>305</v>
      </c>
      <c r="Z66" s="210"/>
      <c r="AA66" s="210"/>
      <c r="AB66" s="210"/>
      <c r="AC66" s="210"/>
      <c r="AD66" s="210"/>
      <c r="AE66" s="210"/>
      <c r="AF66" s="210"/>
      <c r="AG66" s="210" t="s">
        <v>315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55</v>
      </c>
      <c r="B67" s="240" t="s">
        <v>3491</v>
      </c>
      <c r="C67" s="249" t="s">
        <v>3492</v>
      </c>
      <c r="D67" s="241" t="s">
        <v>450</v>
      </c>
      <c r="E67" s="242">
        <v>127</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c r="S67" s="244" t="s">
        <v>313</v>
      </c>
      <c r="T67" s="245" t="s">
        <v>303</v>
      </c>
      <c r="U67" s="220">
        <v>0</v>
      </c>
      <c r="V67" s="220">
        <f>ROUND(E67*U67,2)</f>
        <v>0</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9">
        <v>56</v>
      </c>
      <c r="B68" s="240" t="s">
        <v>3493</v>
      </c>
      <c r="C68" s="249" t="s">
        <v>3494</v>
      </c>
      <c r="D68" s="241" t="s">
        <v>450</v>
      </c>
      <c r="E68" s="242">
        <v>198</v>
      </c>
      <c r="F68" s="243"/>
      <c r="G68" s="244">
        <f>ROUND(E68*F68,2)</f>
        <v>0</v>
      </c>
      <c r="H68" s="243"/>
      <c r="I68" s="244">
        <f>ROUND(E68*H68,2)</f>
        <v>0</v>
      </c>
      <c r="J68" s="243"/>
      <c r="K68" s="244">
        <f>ROUND(E68*J68,2)</f>
        <v>0</v>
      </c>
      <c r="L68" s="244">
        <v>21</v>
      </c>
      <c r="M68" s="244">
        <f>G68*(1+L68/100)</f>
        <v>0</v>
      </c>
      <c r="N68" s="242">
        <v>0</v>
      </c>
      <c r="O68" s="242">
        <f>ROUND(E68*N68,2)</f>
        <v>0</v>
      </c>
      <c r="P68" s="242">
        <v>0</v>
      </c>
      <c r="Q68" s="242">
        <f>ROUND(E68*P68,2)</f>
        <v>0</v>
      </c>
      <c r="R68" s="244"/>
      <c r="S68" s="244" t="s">
        <v>313</v>
      </c>
      <c r="T68" s="245" t="s">
        <v>303</v>
      </c>
      <c r="U68" s="220">
        <v>0</v>
      </c>
      <c r="V68" s="220">
        <f>ROUND(E68*U68,2)</f>
        <v>0</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39">
        <v>57</v>
      </c>
      <c r="B69" s="240" t="s">
        <v>3495</v>
      </c>
      <c r="C69" s="249" t="s">
        <v>3496</v>
      </c>
      <c r="D69" s="241" t="s">
        <v>450</v>
      </c>
      <c r="E69" s="242">
        <v>144</v>
      </c>
      <c r="F69" s="243"/>
      <c r="G69" s="244">
        <f>ROUND(E69*F69,2)</f>
        <v>0</v>
      </c>
      <c r="H69" s="243"/>
      <c r="I69" s="244">
        <f>ROUND(E69*H69,2)</f>
        <v>0</v>
      </c>
      <c r="J69" s="243"/>
      <c r="K69" s="244">
        <f>ROUND(E69*J69,2)</f>
        <v>0</v>
      </c>
      <c r="L69" s="244">
        <v>21</v>
      </c>
      <c r="M69" s="244">
        <f>G69*(1+L69/100)</f>
        <v>0</v>
      </c>
      <c r="N69" s="242">
        <v>0</v>
      </c>
      <c r="O69" s="242">
        <f>ROUND(E69*N69,2)</f>
        <v>0</v>
      </c>
      <c r="P69" s="242">
        <v>0</v>
      </c>
      <c r="Q69" s="242">
        <f>ROUND(E69*P69,2)</f>
        <v>0</v>
      </c>
      <c r="R69" s="244"/>
      <c r="S69" s="244" t="s">
        <v>313</v>
      </c>
      <c r="T69" s="245" t="s">
        <v>303</v>
      </c>
      <c r="U69" s="220">
        <v>0</v>
      </c>
      <c r="V69" s="220">
        <f>ROUND(E69*U69,2)</f>
        <v>0</v>
      </c>
      <c r="W69" s="220"/>
      <c r="X69" s="220" t="s">
        <v>314</v>
      </c>
      <c r="Y69" s="220" t="s">
        <v>305</v>
      </c>
      <c r="Z69" s="210"/>
      <c r="AA69" s="210"/>
      <c r="AB69" s="210"/>
      <c r="AC69" s="210"/>
      <c r="AD69" s="210"/>
      <c r="AE69" s="210"/>
      <c r="AF69" s="210"/>
      <c r="AG69" s="210" t="s">
        <v>315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39">
        <v>58</v>
      </c>
      <c r="B70" s="240" t="s">
        <v>3497</v>
      </c>
      <c r="C70" s="249" t="s">
        <v>3498</v>
      </c>
      <c r="D70" s="241" t="s">
        <v>450</v>
      </c>
      <c r="E70" s="242">
        <v>92</v>
      </c>
      <c r="F70" s="243"/>
      <c r="G70" s="244">
        <f>ROUND(E70*F70,2)</f>
        <v>0</v>
      </c>
      <c r="H70" s="243"/>
      <c r="I70" s="244">
        <f>ROUND(E70*H70,2)</f>
        <v>0</v>
      </c>
      <c r="J70" s="243"/>
      <c r="K70" s="244">
        <f>ROUND(E70*J70,2)</f>
        <v>0</v>
      </c>
      <c r="L70" s="244">
        <v>21</v>
      </c>
      <c r="M70" s="244">
        <f>G70*(1+L70/100)</f>
        <v>0</v>
      </c>
      <c r="N70" s="242">
        <v>0</v>
      </c>
      <c r="O70" s="242">
        <f>ROUND(E70*N70,2)</f>
        <v>0</v>
      </c>
      <c r="P70" s="242">
        <v>0</v>
      </c>
      <c r="Q70" s="242">
        <f>ROUND(E70*P70,2)</f>
        <v>0</v>
      </c>
      <c r="R70" s="244"/>
      <c r="S70" s="244" t="s">
        <v>313</v>
      </c>
      <c r="T70" s="245" t="s">
        <v>303</v>
      </c>
      <c r="U70" s="220">
        <v>0</v>
      </c>
      <c r="V70" s="220">
        <f>ROUND(E70*U70,2)</f>
        <v>0</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59</v>
      </c>
      <c r="B71" s="240" t="s">
        <v>3499</v>
      </c>
      <c r="C71" s="249" t="s">
        <v>3500</v>
      </c>
      <c r="D71" s="241" t="s">
        <v>3501</v>
      </c>
      <c r="E71" s="242">
        <v>24</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c r="S71" s="244" t="s">
        <v>313</v>
      </c>
      <c r="T71" s="245" t="s">
        <v>303</v>
      </c>
      <c r="U71" s="220">
        <v>0</v>
      </c>
      <c r="V71" s="220">
        <f>ROUND(E71*U71,2)</f>
        <v>0</v>
      </c>
      <c r="W71" s="220"/>
      <c r="X71" s="220" t="s">
        <v>314</v>
      </c>
      <c r="Y71" s="220" t="s">
        <v>305</v>
      </c>
      <c r="Z71" s="210"/>
      <c r="AA71" s="210"/>
      <c r="AB71" s="210"/>
      <c r="AC71" s="210"/>
      <c r="AD71" s="210"/>
      <c r="AE71" s="210"/>
      <c r="AF71" s="210"/>
      <c r="AG71" s="210" t="s">
        <v>315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60</v>
      </c>
      <c r="B72" s="240" t="s">
        <v>3502</v>
      </c>
      <c r="C72" s="249" t="s">
        <v>3503</v>
      </c>
      <c r="D72" s="241" t="s">
        <v>3501</v>
      </c>
      <c r="E72" s="242">
        <v>1</v>
      </c>
      <c r="F72" s="243"/>
      <c r="G72" s="244">
        <f>ROUND(E72*F72,2)</f>
        <v>0</v>
      </c>
      <c r="H72" s="243"/>
      <c r="I72" s="244">
        <f>ROUND(E72*H72,2)</f>
        <v>0</v>
      </c>
      <c r="J72" s="243"/>
      <c r="K72" s="244">
        <f>ROUND(E72*J72,2)</f>
        <v>0</v>
      </c>
      <c r="L72" s="244">
        <v>21</v>
      </c>
      <c r="M72" s="244">
        <f>G72*(1+L72/100)</f>
        <v>0</v>
      </c>
      <c r="N72" s="242">
        <v>0</v>
      </c>
      <c r="O72" s="242">
        <f>ROUND(E72*N72,2)</f>
        <v>0</v>
      </c>
      <c r="P72" s="242">
        <v>0</v>
      </c>
      <c r="Q72" s="242">
        <f>ROUND(E72*P72,2)</f>
        <v>0</v>
      </c>
      <c r="R72" s="244"/>
      <c r="S72" s="244" t="s">
        <v>313</v>
      </c>
      <c r="T72" s="245" t="s">
        <v>303</v>
      </c>
      <c r="U72" s="220">
        <v>0</v>
      </c>
      <c r="V72" s="220">
        <f>ROUND(E72*U72,2)</f>
        <v>0</v>
      </c>
      <c r="W72" s="220"/>
      <c r="X72" s="220" t="s">
        <v>314</v>
      </c>
      <c r="Y72" s="220" t="s">
        <v>305</v>
      </c>
      <c r="Z72" s="210"/>
      <c r="AA72" s="210"/>
      <c r="AB72" s="210"/>
      <c r="AC72" s="210"/>
      <c r="AD72" s="210"/>
      <c r="AE72" s="210"/>
      <c r="AF72" s="210"/>
      <c r="AG72" s="210" t="s">
        <v>315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
      <c r="A73" s="225" t="s">
        <v>297</v>
      </c>
      <c r="B73" s="226" t="s">
        <v>143</v>
      </c>
      <c r="C73" s="248" t="s">
        <v>144</v>
      </c>
      <c r="D73" s="227"/>
      <c r="E73" s="228"/>
      <c r="F73" s="229"/>
      <c r="G73" s="229">
        <f>SUMIF(AG74:AG81,"&lt;&gt;NOR",G74:G81)</f>
        <v>0</v>
      </c>
      <c r="H73" s="229"/>
      <c r="I73" s="229">
        <f>SUM(I74:I81)</f>
        <v>0</v>
      </c>
      <c r="J73" s="229"/>
      <c r="K73" s="229">
        <f>SUM(K74:K81)</f>
        <v>0</v>
      </c>
      <c r="L73" s="229"/>
      <c r="M73" s="229">
        <f>SUM(M74:M81)</f>
        <v>0</v>
      </c>
      <c r="N73" s="228"/>
      <c r="O73" s="228">
        <f>SUM(O74:O81)</f>
        <v>0</v>
      </c>
      <c r="P73" s="228"/>
      <c r="Q73" s="228">
        <f>SUM(Q74:Q81)</f>
        <v>0</v>
      </c>
      <c r="R73" s="229"/>
      <c r="S73" s="229"/>
      <c r="T73" s="230"/>
      <c r="U73" s="224"/>
      <c r="V73" s="224">
        <f>SUM(V74:V81)</f>
        <v>0</v>
      </c>
      <c r="W73" s="224"/>
      <c r="X73" s="224"/>
      <c r="Y73" s="224"/>
      <c r="AG73" t="s">
        <v>298</v>
      </c>
    </row>
    <row r="74" spans="1:60" outlineLevel="1" x14ac:dyDescent="0.2">
      <c r="A74" s="239">
        <v>61</v>
      </c>
      <c r="B74" s="240" t="s">
        <v>3504</v>
      </c>
      <c r="C74" s="249" t="s">
        <v>3505</v>
      </c>
      <c r="D74" s="241" t="s">
        <v>3506</v>
      </c>
      <c r="E74" s="242">
        <v>146</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62</v>
      </c>
      <c r="B75" s="240" t="s">
        <v>3507</v>
      </c>
      <c r="C75" s="249" t="s">
        <v>3508</v>
      </c>
      <c r="D75" s="241" t="s">
        <v>3506</v>
      </c>
      <c r="E75" s="242">
        <v>146</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63</v>
      </c>
      <c r="B76" s="240" t="s">
        <v>3509</v>
      </c>
      <c r="C76" s="249" t="s">
        <v>3510</v>
      </c>
      <c r="D76" s="241" t="s">
        <v>3511</v>
      </c>
      <c r="E76" s="242">
        <v>64</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64</v>
      </c>
      <c r="B77" s="240" t="s">
        <v>3512</v>
      </c>
      <c r="C77" s="249" t="s">
        <v>3513</v>
      </c>
      <c r="D77" s="241" t="s">
        <v>3511</v>
      </c>
      <c r="E77" s="242">
        <v>32</v>
      </c>
      <c r="F77" s="243"/>
      <c r="G77" s="244">
        <f>ROUND(E77*F77,2)</f>
        <v>0</v>
      </c>
      <c r="H77" s="243"/>
      <c r="I77" s="244">
        <f>ROUND(E77*H77,2)</f>
        <v>0</v>
      </c>
      <c r="J77" s="243"/>
      <c r="K77" s="244">
        <f>ROUND(E77*J77,2)</f>
        <v>0</v>
      </c>
      <c r="L77" s="244">
        <v>21</v>
      </c>
      <c r="M77" s="244">
        <f>G77*(1+L77/100)</f>
        <v>0</v>
      </c>
      <c r="N77" s="242">
        <v>0</v>
      </c>
      <c r="O77" s="242">
        <f>ROUND(E77*N77,2)</f>
        <v>0</v>
      </c>
      <c r="P77" s="242">
        <v>0</v>
      </c>
      <c r="Q77" s="242">
        <f>ROUND(E77*P77,2)</f>
        <v>0</v>
      </c>
      <c r="R77" s="244"/>
      <c r="S77" s="244" t="s">
        <v>313</v>
      </c>
      <c r="T77" s="245" t="s">
        <v>303</v>
      </c>
      <c r="U77" s="220">
        <v>0</v>
      </c>
      <c r="V77" s="220">
        <f>ROUND(E77*U77,2)</f>
        <v>0</v>
      </c>
      <c r="W77" s="220"/>
      <c r="X77" s="220" t="s">
        <v>314</v>
      </c>
      <c r="Y77" s="220" t="s">
        <v>305</v>
      </c>
      <c r="Z77" s="210"/>
      <c r="AA77" s="210"/>
      <c r="AB77" s="210"/>
      <c r="AC77" s="210"/>
      <c r="AD77" s="210"/>
      <c r="AE77" s="210"/>
      <c r="AF77" s="210"/>
      <c r="AG77" s="210" t="s">
        <v>315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65</v>
      </c>
      <c r="B78" s="240" t="s">
        <v>3514</v>
      </c>
      <c r="C78" s="249" t="s">
        <v>3515</v>
      </c>
      <c r="D78" s="241" t="s">
        <v>2280</v>
      </c>
      <c r="E78" s="242">
        <v>1</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313</v>
      </c>
      <c r="T78" s="245" t="s">
        <v>303</v>
      </c>
      <c r="U78" s="220">
        <v>0</v>
      </c>
      <c r="V78" s="220">
        <f>ROUND(E78*U78,2)</f>
        <v>0</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66</v>
      </c>
      <c r="B79" s="240" t="s">
        <v>3516</v>
      </c>
      <c r="C79" s="249" t="s">
        <v>3517</v>
      </c>
      <c r="D79" s="241" t="s">
        <v>2280</v>
      </c>
      <c r="E79" s="242">
        <v>1</v>
      </c>
      <c r="F79" s="243"/>
      <c r="G79" s="244">
        <f>ROUND(E79*F79,2)</f>
        <v>0</v>
      </c>
      <c r="H79" s="243"/>
      <c r="I79" s="244">
        <f>ROUND(E79*H79,2)</f>
        <v>0</v>
      </c>
      <c r="J79" s="243"/>
      <c r="K79" s="244">
        <f>ROUND(E79*J79,2)</f>
        <v>0</v>
      </c>
      <c r="L79" s="244">
        <v>21</v>
      </c>
      <c r="M79" s="244">
        <f>G79*(1+L79/100)</f>
        <v>0</v>
      </c>
      <c r="N79" s="242">
        <v>0</v>
      </c>
      <c r="O79" s="242">
        <f>ROUND(E79*N79,2)</f>
        <v>0</v>
      </c>
      <c r="P79" s="242">
        <v>0</v>
      </c>
      <c r="Q79" s="242">
        <f>ROUND(E79*P79,2)</f>
        <v>0</v>
      </c>
      <c r="R79" s="244"/>
      <c r="S79" s="244" t="s">
        <v>313</v>
      </c>
      <c r="T79" s="245" t="s">
        <v>303</v>
      </c>
      <c r="U79" s="220">
        <v>0</v>
      </c>
      <c r="V79" s="220">
        <f>ROUND(E79*U79,2)</f>
        <v>0</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9">
        <v>67</v>
      </c>
      <c r="B80" s="240" t="s">
        <v>3518</v>
      </c>
      <c r="C80" s="249" t="s">
        <v>3519</v>
      </c>
      <c r="D80" s="241" t="s">
        <v>2280</v>
      </c>
      <c r="E80" s="242">
        <v>1</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c r="S80" s="244" t="s">
        <v>313</v>
      </c>
      <c r="T80" s="245" t="s">
        <v>303</v>
      </c>
      <c r="U80" s="220">
        <v>0</v>
      </c>
      <c r="V80" s="220">
        <f>ROUND(E80*U80,2)</f>
        <v>0</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2">
        <v>68</v>
      </c>
      <c r="B81" s="233" t="s">
        <v>3520</v>
      </c>
      <c r="C81" s="250" t="s">
        <v>3521</v>
      </c>
      <c r="D81" s="234" t="s">
        <v>2280</v>
      </c>
      <c r="E81" s="235">
        <v>1</v>
      </c>
      <c r="F81" s="236"/>
      <c r="G81" s="237">
        <f>ROUND(E81*F81,2)</f>
        <v>0</v>
      </c>
      <c r="H81" s="236"/>
      <c r="I81" s="237">
        <f>ROUND(E81*H81,2)</f>
        <v>0</v>
      </c>
      <c r="J81" s="236"/>
      <c r="K81" s="237">
        <f>ROUND(E81*J81,2)</f>
        <v>0</v>
      </c>
      <c r="L81" s="237">
        <v>21</v>
      </c>
      <c r="M81" s="237">
        <f>G81*(1+L81/100)</f>
        <v>0</v>
      </c>
      <c r="N81" s="235">
        <v>0</v>
      </c>
      <c r="O81" s="235">
        <f>ROUND(E81*N81,2)</f>
        <v>0</v>
      </c>
      <c r="P81" s="235">
        <v>0</v>
      </c>
      <c r="Q81" s="235">
        <f>ROUND(E81*P81,2)</f>
        <v>0</v>
      </c>
      <c r="R81" s="237"/>
      <c r="S81" s="237" t="s">
        <v>313</v>
      </c>
      <c r="T81" s="238" t="s">
        <v>303</v>
      </c>
      <c r="U81" s="220">
        <v>0</v>
      </c>
      <c r="V81" s="220">
        <f>ROUND(E81*U81,2)</f>
        <v>0</v>
      </c>
      <c r="W81" s="220"/>
      <c r="X81" s="220" t="s">
        <v>314</v>
      </c>
      <c r="Y81" s="220" t="s">
        <v>305</v>
      </c>
      <c r="Z81" s="210"/>
      <c r="AA81" s="210"/>
      <c r="AB81" s="210"/>
      <c r="AC81" s="210"/>
      <c r="AD81" s="210"/>
      <c r="AE81" s="210"/>
      <c r="AF81" s="210"/>
      <c r="AG81" s="210" t="s">
        <v>315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x14ac:dyDescent="0.2">
      <c r="A82" s="3"/>
      <c r="B82" s="4"/>
      <c r="C82" s="252"/>
      <c r="D82" s="6"/>
      <c r="E82" s="3"/>
      <c r="F82" s="3"/>
      <c r="G82" s="3"/>
      <c r="H82" s="3"/>
      <c r="I82" s="3"/>
      <c r="J82" s="3"/>
      <c r="K82" s="3"/>
      <c r="L82" s="3"/>
      <c r="M82" s="3"/>
      <c r="N82" s="3"/>
      <c r="O82" s="3"/>
      <c r="P82" s="3"/>
      <c r="Q82" s="3"/>
      <c r="R82" s="3"/>
      <c r="S82" s="3"/>
      <c r="T82" s="3"/>
      <c r="U82" s="3"/>
      <c r="V82" s="3"/>
      <c r="W82" s="3"/>
      <c r="X82" s="3"/>
      <c r="Y82" s="3"/>
      <c r="AE82">
        <v>12</v>
      </c>
      <c r="AF82">
        <v>21</v>
      </c>
      <c r="AG82" t="s">
        <v>283</v>
      </c>
    </row>
    <row r="83" spans="1:60" x14ac:dyDescent="0.2">
      <c r="A83" s="213"/>
      <c r="B83" s="214" t="s">
        <v>29</v>
      </c>
      <c r="C83" s="253"/>
      <c r="D83" s="215"/>
      <c r="E83" s="216"/>
      <c r="F83" s="216"/>
      <c r="G83" s="231">
        <f>G8+G19+G38+G50+G52+G73</f>
        <v>0</v>
      </c>
      <c r="H83" s="3"/>
      <c r="I83" s="3"/>
      <c r="J83" s="3"/>
      <c r="K83" s="3"/>
      <c r="L83" s="3"/>
      <c r="M83" s="3"/>
      <c r="N83" s="3"/>
      <c r="O83" s="3"/>
      <c r="P83" s="3"/>
      <c r="Q83" s="3"/>
      <c r="R83" s="3"/>
      <c r="S83" s="3"/>
      <c r="T83" s="3"/>
      <c r="U83" s="3"/>
      <c r="V83" s="3"/>
      <c r="W83" s="3"/>
      <c r="X83" s="3"/>
      <c r="Y83" s="3"/>
      <c r="AE83">
        <f>SUMIF(L7:L81,AE82,G7:G81)</f>
        <v>0</v>
      </c>
      <c r="AF83">
        <f>SUMIF(L7:L81,AF82,G7:G81)</f>
        <v>0</v>
      </c>
      <c r="AG83" t="s">
        <v>349</v>
      </c>
    </row>
    <row r="84" spans="1:60" x14ac:dyDescent="0.2">
      <c r="C84" s="254"/>
      <c r="D84" s="10"/>
      <c r="AG84" t="s">
        <v>350</v>
      </c>
    </row>
    <row r="85" spans="1:60" x14ac:dyDescent="0.2">
      <c r="D85" s="10"/>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S51lrGOWpw5jHpIvGjUuyqnuGxP5O3sPuYvJyiJpOSb2qlBlpZ9asUm7JxlBCmslHCkgM4qhBSlNHHE0uQ7WQ==" saltValue="zpaswi6O5w5iptKhndwVZ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CCED-0272-4596-B6AF-4EA98169291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79</v>
      </c>
      <c r="C4" s="202" t="s">
        <v>80</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246</v>
      </c>
      <c r="C8" s="248" t="s">
        <v>247</v>
      </c>
      <c r="D8" s="227"/>
      <c r="E8" s="228"/>
      <c r="F8" s="229"/>
      <c r="G8" s="229">
        <f>SUMIF(AG9:AG80,"&lt;&gt;NOR",G9:G80)</f>
        <v>0</v>
      </c>
      <c r="H8" s="229"/>
      <c r="I8" s="229">
        <f>SUM(I9:I80)</f>
        <v>0</v>
      </c>
      <c r="J8" s="229"/>
      <c r="K8" s="229">
        <f>SUM(K9:K80)</f>
        <v>0</v>
      </c>
      <c r="L8" s="229"/>
      <c r="M8" s="229">
        <f>SUM(M9:M80)</f>
        <v>0</v>
      </c>
      <c r="N8" s="228"/>
      <c r="O8" s="228">
        <f>SUM(O9:O80)</f>
        <v>0</v>
      </c>
      <c r="P8" s="228"/>
      <c r="Q8" s="228">
        <f>SUM(Q9:Q80)</f>
        <v>0</v>
      </c>
      <c r="R8" s="229"/>
      <c r="S8" s="229"/>
      <c r="T8" s="230"/>
      <c r="U8" s="224"/>
      <c r="V8" s="224">
        <f>SUM(V9:V80)</f>
        <v>626.28</v>
      </c>
      <c r="W8" s="224"/>
      <c r="X8" s="224"/>
      <c r="Y8" s="224"/>
      <c r="AG8" t="s">
        <v>298</v>
      </c>
    </row>
    <row r="9" spans="1:60" ht="22.5" outlineLevel="1" x14ac:dyDescent="0.2">
      <c r="A9" s="239">
        <v>1</v>
      </c>
      <c r="B9" s="240" t="s">
        <v>3522</v>
      </c>
      <c r="C9" s="249" t="s">
        <v>3523</v>
      </c>
      <c r="D9" s="241" t="s">
        <v>320</v>
      </c>
      <c r="E9" s="242">
        <v>100</v>
      </c>
      <c r="F9" s="243"/>
      <c r="G9" s="244">
        <f>ROUND(E9*F9,2)</f>
        <v>0</v>
      </c>
      <c r="H9" s="243"/>
      <c r="I9" s="244">
        <f>ROUND(E9*H9,2)</f>
        <v>0</v>
      </c>
      <c r="J9" s="243"/>
      <c r="K9" s="244">
        <f>ROUND(E9*J9,2)</f>
        <v>0</v>
      </c>
      <c r="L9" s="244">
        <v>21</v>
      </c>
      <c r="M9" s="244">
        <f>G9*(1+L9/100)</f>
        <v>0</v>
      </c>
      <c r="N9" s="242">
        <v>0</v>
      </c>
      <c r="O9" s="242">
        <f>ROUND(E9*N9,2)</f>
        <v>0</v>
      </c>
      <c r="P9" s="242">
        <v>0</v>
      </c>
      <c r="Q9" s="242">
        <f>ROUND(E9*P9,2)</f>
        <v>0</v>
      </c>
      <c r="R9" s="244" t="s">
        <v>246</v>
      </c>
      <c r="S9" s="244" t="s">
        <v>302</v>
      </c>
      <c r="T9" s="245" t="s">
        <v>354</v>
      </c>
      <c r="U9" s="220">
        <v>5.0500000000000003E-2</v>
      </c>
      <c r="V9" s="220">
        <f>ROUND(E9*U9,2)</f>
        <v>5.05</v>
      </c>
      <c r="W9" s="220"/>
      <c r="X9" s="220" t="s">
        <v>314</v>
      </c>
      <c r="Y9" s="220" t="s">
        <v>305</v>
      </c>
      <c r="Z9" s="210"/>
      <c r="AA9" s="210"/>
      <c r="AB9" s="210"/>
      <c r="AC9" s="210"/>
      <c r="AD9" s="210"/>
      <c r="AE9" s="210"/>
      <c r="AF9" s="210"/>
      <c r="AG9" s="210" t="s">
        <v>3524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39">
        <v>2</v>
      </c>
      <c r="B10" s="240" t="s">
        <v>3525</v>
      </c>
      <c r="C10" s="249" t="s">
        <v>3526</v>
      </c>
      <c r="D10" s="241" t="s">
        <v>320</v>
      </c>
      <c r="E10" s="242">
        <v>50</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t="s">
        <v>246</v>
      </c>
      <c r="S10" s="244" t="s">
        <v>302</v>
      </c>
      <c r="T10" s="245" t="s">
        <v>354</v>
      </c>
      <c r="U10" s="220">
        <v>8.2170000000000007E-2</v>
      </c>
      <c r="V10" s="220">
        <f>ROUND(E10*U10,2)</f>
        <v>4.1100000000000003</v>
      </c>
      <c r="W10" s="220"/>
      <c r="X10" s="220" t="s">
        <v>314</v>
      </c>
      <c r="Y10" s="220" t="s">
        <v>305</v>
      </c>
      <c r="Z10" s="210"/>
      <c r="AA10" s="210"/>
      <c r="AB10" s="210"/>
      <c r="AC10" s="210"/>
      <c r="AD10" s="210"/>
      <c r="AE10" s="210"/>
      <c r="AF10" s="210"/>
      <c r="AG10" s="210" t="s">
        <v>3524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39">
        <v>3</v>
      </c>
      <c r="B11" s="240" t="s">
        <v>3527</v>
      </c>
      <c r="C11" s="249" t="s">
        <v>3528</v>
      </c>
      <c r="D11" s="241" t="s">
        <v>320</v>
      </c>
      <c r="E11" s="242">
        <v>4</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t="s">
        <v>246</v>
      </c>
      <c r="S11" s="244" t="s">
        <v>302</v>
      </c>
      <c r="T11" s="245" t="s">
        <v>354</v>
      </c>
      <c r="U11" s="220">
        <v>0.4955</v>
      </c>
      <c r="V11" s="220">
        <f>ROUND(E11*U11,2)</f>
        <v>1.98</v>
      </c>
      <c r="W11" s="220"/>
      <c r="X11" s="220" t="s">
        <v>314</v>
      </c>
      <c r="Y11" s="220" t="s">
        <v>305</v>
      </c>
      <c r="Z11" s="210"/>
      <c r="AA11" s="210"/>
      <c r="AB11" s="210"/>
      <c r="AC11" s="210"/>
      <c r="AD11" s="210"/>
      <c r="AE11" s="210"/>
      <c r="AF11" s="210"/>
      <c r="AG11" s="210" t="s">
        <v>3524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9">
        <v>4</v>
      </c>
      <c r="B12" s="240" t="s">
        <v>3529</v>
      </c>
      <c r="C12" s="249" t="s">
        <v>3530</v>
      </c>
      <c r="D12" s="241" t="s">
        <v>320</v>
      </c>
      <c r="E12" s="242">
        <v>4</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t="s">
        <v>246</v>
      </c>
      <c r="S12" s="244" t="s">
        <v>302</v>
      </c>
      <c r="T12" s="245" t="s">
        <v>354</v>
      </c>
      <c r="U12" s="220">
        <v>1.0331699999999999</v>
      </c>
      <c r="V12" s="220">
        <f>ROUND(E12*U12,2)</f>
        <v>4.13</v>
      </c>
      <c r="W12" s="220"/>
      <c r="X12" s="220" t="s">
        <v>314</v>
      </c>
      <c r="Y12" s="220" t="s">
        <v>305</v>
      </c>
      <c r="Z12" s="210"/>
      <c r="AA12" s="210"/>
      <c r="AB12" s="210"/>
      <c r="AC12" s="210"/>
      <c r="AD12" s="210"/>
      <c r="AE12" s="210"/>
      <c r="AF12" s="210"/>
      <c r="AG12" s="210" t="s">
        <v>3524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39">
        <v>5</v>
      </c>
      <c r="B13" s="240" t="s">
        <v>3531</v>
      </c>
      <c r="C13" s="249" t="s">
        <v>3532</v>
      </c>
      <c r="D13" s="241" t="s">
        <v>320</v>
      </c>
      <c r="E13" s="242">
        <v>4</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t="s">
        <v>246</v>
      </c>
      <c r="S13" s="244" t="s">
        <v>302</v>
      </c>
      <c r="T13" s="245" t="s">
        <v>354</v>
      </c>
      <c r="U13" s="220">
        <v>0.42166999999999999</v>
      </c>
      <c r="V13" s="220">
        <f>ROUND(E13*U13,2)</f>
        <v>1.69</v>
      </c>
      <c r="W13" s="220"/>
      <c r="X13" s="220" t="s">
        <v>314</v>
      </c>
      <c r="Y13" s="220" t="s">
        <v>305</v>
      </c>
      <c r="Z13" s="210"/>
      <c r="AA13" s="210"/>
      <c r="AB13" s="210"/>
      <c r="AC13" s="210"/>
      <c r="AD13" s="210"/>
      <c r="AE13" s="210"/>
      <c r="AF13" s="210"/>
      <c r="AG13" s="210" t="s">
        <v>3524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39">
        <v>6</v>
      </c>
      <c r="B14" s="240" t="s">
        <v>3533</v>
      </c>
      <c r="C14" s="249" t="s">
        <v>3534</v>
      </c>
      <c r="D14" s="241" t="s">
        <v>320</v>
      </c>
      <c r="E14" s="242">
        <v>15</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t="s">
        <v>246</v>
      </c>
      <c r="S14" s="244" t="s">
        <v>302</v>
      </c>
      <c r="T14" s="245" t="s">
        <v>354</v>
      </c>
      <c r="U14" s="220">
        <v>0.14749999999999999</v>
      </c>
      <c r="V14" s="220">
        <f>ROUND(E14*U14,2)</f>
        <v>2.21</v>
      </c>
      <c r="W14" s="220"/>
      <c r="X14" s="220" t="s">
        <v>314</v>
      </c>
      <c r="Y14" s="220" t="s">
        <v>305</v>
      </c>
      <c r="Z14" s="210"/>
      <c r="AA14" s="210"/>
      <c r="AB14" s="210"/>
      <c r="AC14" s="210"/>
      <c r="AD14" s="210"/>
      <c r="AE14" s="210"/>
      <c r="AF14" s="210"/>
      <c r="AG14" s="210" t="s">
        <v>3524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2">
        <v>7</v>
      </c>
      <c r="B15" s="233" t="s">
        <v>3535</v>
      </c>
      <c r="C15" s="250" t="s">
        <v>3536</v>
      </c>
      <c r="D15" s="234" t="s">
        <v>320</v>
      </c>
      <c r="E15" s="235">
        <v>13</v>
      </c>
      <c r="F15" s="236"/>
      <c r="G15" s="237">
        <f>ROUND(E15*F15,2)</f>
        <v>0</v>
      </c>
      <c r="H15" s="236"/>
      <c r="I15" s="237">
        <f>ROUND(E15*H15,2)</f>
        <v>0</v>
      </c>
      <c r="J15" s="236"/>
      <c r="K15" s="237">
        <f>ROUND(E15*J15,2)</f>
        <v>0</v>
      </c>
      <c r="L15" s="237">
        <v>21</v>
      </c>
      <c r="M15" s="237">
        <f>G15*(1+L15/100)</f>
        <v>0</v>
      </c>
      <c r="N15" s="235">
        <v>0</v>
      </c>
      <c r="O15" s="235">
        <f>ROUND(E15*N15,2)</f>
        <v>0</v>
      </c>
      <c r="P15" s="235">
        <v>0</v>
      </c>
      <c r="Q15" s="235">
        <f>ROUND(E15*P15,2)</f>
        <v>0</v>
      </c>
      <c r="R15" s="237" t="s">
        <v>246</v>
      </c>
      <c r="S15" s="237" t="s">
        <v>302</v>
      </c>
      <c r="T15" s="238" t="s">
        <v>354</v>
      </c>
      <c r="U15" s="220">
        <v>0.18967000000000001</v>
      </c>
      <c r="V15" s="220">
        <f>ROUND(E15*U15,2)</f>
        <v>2.4700000000000002</v>
      </c>
      <c r="W15" s="220"/>
      <c r="X15" s="220" t="s">
        <v>314</v>
      </c>
      <c r="Y15" s="220" t="s">
        <v>305</v>
      </c>
      <c r="Z15" s="210"/>
      <c r="AA15" s="210"/>
      <c r="AB15" s="210"/>
      <c r="AC15" s="210"/>
      <c r="AD15" s="210"/>
      <c r="AE15" s="210"/>
      <c r="AF15" s="210"/>
      <c r="AG15" s="210" t="s">
        <v>3524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65" t="s">
        <v>3537</v>
      </c>
      <c r="D16" s="255"/>
      <c r="E16" s="256">
        <v>13</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9">
        <v>8</v>
      </c>
      <c r="B17" s="240" t="s">
        <v>3535</v>
      </c>
      <c r="C17" s="249" t="s">
        <v>3536</v>
      </c>
      <c r="D17" s="241" t="s">
        <v>320</v>
      </c>
      <c r="E17" s="242">
        <v>45</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t="s">
        <v>246</v>
      </c>
      <c r="S17" s="244" t="s">
        <v>302</v>
      </c>
      <c r="T17" s="245" t="s">
        <v>354</v>
      </c>
      <c r="U17" s="220">
        <v>0.18967000000000001</v>
      </c>
      <c r="V17" s="220">
        <f>ROUND(E17*U17,2)</f>
        <v>8.5399999999999991</v>
      </c>
      <c r="W17" s="220"/>
      <c r="X17" s="220" t="s">
        <v>314</v>
      </c>
      <c r="Y17" s="220" t="s">
        <v>305</v>
      </c>
      <c r="Z17" s="210"/>
      <c r="AA17" s="210"/>
      <c r="AB17" s="210"/>
      <c r="AC17" s="210"/>
      <c r="AD17" s="210"/>
      <c r="AE17" s="210"/>
      <c r="AF17" s="210"/>
      <c r="AG17" s="210" t="s">
        <v>3524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39">
        <v>9</v>
      </c>
      <c r="B18" s="240" t="s">
        <v>3538</v>
      </c>
      <c r="C18" s="249" t="s">
        <v>3539</v>
      </c>
      <c r="D18" s="241" t="s">
        <v>320</v>
      </c>
      <c r="E18" s="242">
        <v>1</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t="s">
        <v>246</v>
      </c>
      <c r="S18" s="244" t="s">
        <v>302</v>
      </c>
      <c r="T18" s="245" t="s">
        <v>354</v>
      </c>
      <c r="U18" s="220">
        <v>0.16866999999999999</v>
      </c>
      <c r="V18" s="220">
        <f>ROUND(E18*U18,2)</f>
        <v>0.17</v>
      </c>
      <c r="W18" s="220"/>
      <c r="X18" s="220" t="s">
        <v>314</v>
      </c>
      <c r="Y18" s="220" t="s">
        <v>305</v>
      </c>
      <c r="Z18" s="210"/>
      <c r="AA18" s="210"/>
      <c r="AB18" s="210"/>
      <c r="AC18" s="210"/>
      <c r="AD18" s="210"/>
      <c r="AE18" s="210"/>
      <c r="AF18" s="210"/>
      <c r="AG18" s="210" t="s">
        <v>3524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39">
        <v>10</v>
      </c>
      <c r="B19" s="240" t="s">
        <v>3540</v>
      </c>
      <c r="C19" s="249" t="s">
        <v>3541</v>
      </c>
      <c r="D19" s="241" t="s">
        <v>320</v>
      </c>
      <c r="E19" s="242">
        <v>14</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t="s">
        <v>246</v>
      </c>
      <c r="S19" s="244" t="s">
        <v>302</v>
      </c>
      <c r="T19" s="245" t="s">
        <v>354</v>
      </c>
      <c r="U19" s="220">
        <v>0.16866999999999999</v>
      </c>
      <c r="V19" s="220">
        <f>ROUND(E19*U19,2)</f>
        <v>2.36</v>
      </c>
      <c r="W19" s="220"/>
      <c r="X19" s="220" t="s">
        <v>314</v>
      </c>
      <c r="Y19" s="220" t="s">
        <v>305</v>
      </c>
      <c r="Z19" s="210"/>
      <c r="AA19" s="210"/>
      <c r="AB19" s="210"/>
      <c r="AC19" s="210"/>
      <c r="AD19" s="210"/>
      <c r="AE19" s="210"/>
      <c r="AF19" s="210"/>
      <c r="AG19" s="210" t="s">
        <v>3524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39">
        <v>11</v>
      </c>
      <c r="B20" s="240" t="s">
        <v>3542</v>
      </c>
      <c r="C20" s="249" t="s">
        <v>3543</v>
      </c>
      <c r="D20" s="241" t="s">
        <v>320</v>
      </c>
      <c r="E20" s="242">
        <v>106</v>
      </c>
      <c r="F20" s="243"/>
      <c r="G20" s="244">
        <f>ROUND(E20*F20,2)</f>
        <v>0</v>
      </c>
      <c r="H20" s="243"/>
      <c r="I20" s="244">
        <f>ROUND(E20*H20,2)</f>
        <v>0</v>
      </c>
      <c r="J20" s="243"/>
      <c r="K20" s="244">
        <f>ROUND(E20*J20,2)</f>
        <v>0</v>
      </c>
      <c r="L20" s="244">
        <v>21</v>
      </c>
      <c r="M20" s="244">
        <f>G20*(1+L20/100)</f>
        <v>0</v>
      </c>
      <c r="N20" s="242">
        <v>0</v>
      </c>
      <c r="O20" s="242">
        <f>ROUND(E20*N20,2)</f>
        <v>0</v>
      </c>
      <c r="P20" s="242">
        <v>0</v>
      </c>
      <c r="Q20" s="242">
        <f>ROUND(E20*P20,2)</f>
        <v>0</v>
      </c>
      <c r="R20" s="244" t="s">
        <v>246</v>
      </c>
      <c r="S20" s="244" t="s">
        <v>302</v>
      </c>
      <c r="T20" s="245" t="s">
        <v>354</v>
      </c>
      <c r="U20" s="220">
        <v>0.32667000000000002</v>
      </c>
      <c r="V20" s="220">
        <f>ROUND(E20*U20,2)</f>
        <v>34.630000000000003</v>
      </c>
      <c r="W20" s="220"/>
      <c r="X20" s="220" t="s">
        <v>314</v>
      </c>
      <c r="Y20" s="220" t="s">
        <v>305</v>
      </c>
      <c r="Z20" s="210"/>
      <c r="AA20" s="210"/>
      <c r="AB20" s="210"/>
      <c r="AC20" s="210"/>
      <c r="AD20" s="210"/>
      <c r="AE20" s="210"/>
      <c r="AF20" s="210"/>
      <c r="AG20" s="210" t="s">
        <v>3524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39">
        <v>12</v>
      </c>
      <c r="B21" s="240" t="s">
        <v>3542</v>
      </c>
      <c r="C21" s="249" t="s">
        <v>3543</v>
      </c>
      <c r="D21" s="241" t="s">
        <v>320</v>
      </c>
      <c r="E21" s="242">
        <v>11</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t="s">
        <v>246</v>
      </c>
      <c r="S21" s="244" t="s">
        <v>302</v>
      </c>
      <c r="T21" s="245" t="s">
        <v>354</v>
      </c>
      <c r="U21" s="220">
        <v>0.32667000000000002</v>
      </c>
      <c r="V21" s="220">
        <f>ROUND(E21*U21,2)</f>
        <v>3.59</v>
      </c>
      <c r="W21" s="220"/>
      <c r="X21" s="220" t="s">
        <v>314</v>
      </c>
      <c r="Y21" s="220" t="s">
        <v>305</v>
      </c>
      <c r="Z21" s="210"/>
      <c r="AA21" s="210"/>
      <c r="AB21" s="210"/>
      <c r="AC21" s="210"/>
      <c r="AD21" s="210"/>
      <c r="AE21" s="210"/>
      <c r="AF21" s="210"/>
      <c r="AG21" s="210" t="s">
        <v>3524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13</v>
      </c>
      <c r="B22" s="240" t="s">
        <v>3544</v>
      </c>
      <c r="C22" s="249" t="s">
        <v>3545</v>
      </c>
      <c r="D22" s="241" t="s">
        <v>320</v>
      </c>
      <c r="E22" s="242">
        <v>7</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t="s">
        <v>246</v>
      </c>
      <c r="S22" s="244" t="s">
        <v>302</v>
      </c>
      <c r="T22" s="245" t="s">
        <v>354</v>
      </c>
      <c r="U22" s="220">
        <v>0.42599999999999999</v>
      </c>
      <c r="V22" s="220">
        <f>ROUND(E22*U22,2)</f>
        <v>2.98</v>
      </c>
      <c r="W22" s="220"/>
      <c r="X22" s="220" t="s">
        <v>314</v>
      </c>
      <c r="Y22" s="220" t="s">
        <v>305</v>
      </c>
      <c r="Z22" s="210"/>
      <c r="AA22" s="210"/>
      <c r="AB22" s="210"/>
      <c r="AC22" s="210"/>
      <c r="AD22" s="210"/>
      <c r="AE22" s="210"/>
      <c r="AF22" s="210"/>
      <c r="AG22" s="210" t="s">
        <v>3524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14</v>
      </c>
      <c r="B23" s="240" t="s">
        <v>3546</v>
      </c>
      <c r="C23" s="249" t="s">
        <v>3547</v>
      </c>
      <c r="D23" s="241" t="s">
        <v>320</v>
      </c>
      <c r="E23" s="242">
        <v>3</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246</v>
      </c>
      <c r="S23" s="244" t="s">
        <v>3548</v>
      </c>
      <c r="T23" s="245" t="s">
        <v>3548</v>
      </c>
      <c r="U23" s="220">
        <v>0</v>
      </c>
      <c r="V23" s="220">
        <f>ROUND(E23*U23,2)</f>
        <v>0</v>
      </c>
      <c r="W23" s="220"/>
      <c r="X23" s="220" t="s">
        <v>314</v>
      </c>
      <c r="Y23" s="220" t="s">
        <v>305</v>
      </c>
      <c r="Z23" s="210"/>
      <c r="AA23" s="210"/>
      <c r="AB23" s="210"/>
      <c r="AC23" s="210"/>
      <c r="AD23" s="210"/>
      <c r="AE23" s="210"/>
      <c r="AF23" s="210"/>
      <c r="AG23" s="210" t="s">
        <v>3524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39">
        <v>15</v>
      </c>
      <c r="B24" s="240" t="s">
        <v>3549</v>
      </c>
      <c r="C24" s="249" t="s">
        <v>3550</v>
      </c>
      <c r="D24" s="241" t="s">
        <v>450</v>
      </c>
      <c r="E24" s="242">
        <v>410</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t="s">
        <v>246</v>
      </c>
      <c r="S24" s="244" t="s">
        <v>302</v>
      </c>
      <c r="T24" s="245" t="s">
        <v>354</v>
      </c>
      <c r="U24" s="220">
        <v>0.12</v>
      </c>
      <c r="V24" s="220">
        <f>ROUND(E24*U24,2)</f>
        <v>49.2</v>
      </c>
      <c r="W24" s="220"/>
      <c r="X24" s="220" t="s">
        <v>314</v>
      </c>
      <c r="Y24" s="220" t="s">
        <v>305</v>
      </c>
      <c r="Z24" s="210"/>
      <c r="AA24" s="210"/>
      <c r="AB24" s="210"/>
      <c r="AC24" s="210"/>
      <c r="AD24" s="210"/>
      <c r="AE24" s="210"/>
      <c r="AF24" s="210"/>
      <c r="AG24" s="210" t="s">
        <v>3524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9">
        <v>16</v>
      </c>
      <c r="B25" s="240" t="s">
        <v>3551</v>
      </c>
      <c r="C25" s="249" t="s">
        <v>3552</v>
      </c>
      <c r="D25" s="241" t="s">
        <v>450</v>
      </c>
      <c r="E25" s="242">
        <v>170</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t="s">
        <v>246</v>
      </c>
      <c r="S25" s="244" t="s">
        <v>302</v>
      </c>
      <c r="T25" s="245" t="s">
        <v>354</v>
      </c>
      <c r="U25" s="220">
        <v>0.16</v>
      </c>
      <c r="V25" s="220">
        <f>ROUND(E25*U25,2)</f>
        <v>27.2</v>
      </c>
      <c r="W25" s="220"/>
      <c r="X25" s="220" t="s">
        <v>314</v>
      </c>
      <c r="Y25" s="220" t="s">
        <v>305</v>
      </c>
      <c r="Z25" s="210"/>
      <c r="AA25" s="210"/>
      <c r="AB25" s="210"/>
      <c r="AC25" s="210"/>
      <c r="AD25" s="210"/>
      <c r="AE25" s="210"/>
      <c r="AF25" s="210"/>
      <c r="AG25" s="210" t="s">
        <v>3524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9">
        <v>17</v>
      </c>
      <c r="B26" s="240" t="s">
        <v>3553</v>
      </c>
      <c r="C26" s="249" t="s">
        <v>3554</v>
      </c>
      <c r="D26" s="241" t="s">
        <v>450</v>
      </c>
      <c r="E26" s="242">
        <v>590</v>
      </c>
      <c r="F26" s="243"/>
      <c r="G26" s="244">
        <f>ROUND(E26*F26,2)</f>
        <v>0</v>
      </c>
      <c r="H26" s="243"/>
      <c r="I26" s="244">
        <f>ROUND(E26*H26,2)</f>
        <v>0</v>
      </c>
      <c r="J26" s="243"/>
      <c r="K26" s="244">
        <f>ROUND(E26*J26,2)</f>
        <v>0</v>
      </c>
      <c r="L26" s="244">
        <v>21</v>
      </c>
      <c r="M26" s="244">
        <f>G26*(1+L26/100)</f>
        <v>0</v>
      </c>
      <c r="N26" s="242">
        <v>0</v>
      </c>
      <c r="O26" s="242">
        <f>ROUND(E26*N26,2)</f>
        <v>0</v>
      </c>
      <c r="P26" s="242">
        <v>0</v>
      </c>
      <c r="Q26" s="242">
        <f>ROUND(E26*P26,2)</f>
        <v>0</v>
      </c>
      <c r="R26" s="244" t="s">
        <v>246</v>
      </c>
      <c r="S26" s="244" t="s">
        <v>302</v>
      </c>
      <c r="T26" s="245" t="s">
        <v>354</v>
      </c>
      <c r="U26" s="220">
        <v>0.49717</v>
      </c>
      <c r="V26" s="220">
        <f>ROUND(E26*U26,2)</f>
        <v>293.33</v>
      </c>
      <c r="W26" s="220"/>
      <c r="X26" s="220" t="s">
        <v>314</v>
      </c>
      <c r="Y26" s="220" t="s">
        <v>305</v>
      </c>
      <c r="Z26" s="210"/>
      <c r="AA26" s="210"/>
      <c r="AB26" s="210"/>
      <c r="AC26" s="210"/>
      <c r="AD26" s="210"/>
      <c r="AE26" s="210"/>
      <c r="AF26" s="210"/>
      <c r="AG26" s="210" t="s">
        <v>3524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9">
        <v>18</v>
      </c>
      <c r="B27" s="240" t="s">
        <v>3555</v>
      </c>
      <c r="C27" s="249" t="s">
        <v>3556</v>
      </c>
      <c r="D27" s="241" t="s">
        <v>320</v>
      </c>
      <c r="E27" s="242">
        <v>20</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t="s">
        <v>246</v>
      </c>
      <c r="S27" s="244" t="s">
        <v>302</v>
      </c>
      <c r="T27" s="245" t="s">
        <v>354</v>
      </c>
      <c r="U27" s="220">
        <v>0.24399999999999999</v>
      </c>
      <c r="V27" s="220">
        <f>ROUND(E27*U27,2)</f>
        <v>4.88</v>
      </c>
      <c r="W27" s="220"/>
      <c r="X27" s="220" t="s">
        <v>314</v>
      </c>
      <c r="Y27" s="220" t="s">
        <v>305</v>
      </c>
      <c r="Z27" s="210"/>
      <c r="AA27" s="210"/>
      <c r="AB27" s="210"/>
      <c r="AC27" s="210"/>
      <c r="AD27" s="210"/>
      <c r="AE27" s="210"/>
      <c r="AF27" s="210"/>
      <c r="AG27" s="210" t="s">
        <v>3524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19</v>
      </c>
      <c r="B28" s="240" t="s">
        <v>3555</v>
      </c>
      <c r="C28" s="249" t="s">
        <v>3556</v>
      </c>
      <c r="D28" s="241" t="s">
        <v>320</v>
      </c>
      <c r="E28" s="242">
        <v>40</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t="s">
        <v>246</v>
      </c>
      <c r="S28" s="244" t="s">
        <v>302</v>
      </c>
      <c r="T28" s="245" t="s">
        <v>354</v>
      </c>
      <c r="U28" s="220">
        <v>0.24399999999999999</v>
      </c>
      <c r="V28" s="220">
        <f>ROUND(E28*U28,2)</f>
        <v>9.76</v>
      </c>
      <c r="W28" s="220"/>
      <c r="X28" s="220" t="s">
        <v>314</v>
      </c>
      <c r="Y28" s="220" t="s">
        <v>305</v>
      </c>
      <c r="Z28" s="210"/>
      <c r="AA28" s="210"/>
      <c r="AB28" s="210"/>
      <c r="AC28" s="210"/>
      <c r="AD28" s="210"/>
      <c r="AE28" s="210"/>
      <c r="AF28" s="210"/>
      <c r="AG28" s="210" t="s">
        <v>3524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9">
        <v>20</v>
      </c>
      <c r="B29" s="240" t="s">
        <v>3555</v>
      </c>
      <c r="C29" s="249" t="s">
        <v>3556</v>
      </c>
      <c r="D29" s="241" t="s">
        <v>320</v>
      </c>
      <c r="E29" s="242">
        <v>26</v>
      </c>
      <c r="F29" s="243"/>
      <c r="G29" s="244">
        <f>ROUND(E29*F29,2)</f>
        <v>0</v>
      </c>
      <c r="H29" s="243"/>
      <c r="I29" s="244">
        <f>ROUND(E29*H29,2)</f>
        <v>0</v>
      </c>
      <c r="J29" s="243"/>
      <c r="K29" s="244">
        <f>ROUND(E29*J29,2)</f>
        <v>0</v>
      </c>
      <c r="L29" s="244">
        <v>21</v>
      </c>
      <c r="M29" s="244">
        <f>G29*(1+L29/100)</f>
        <v>0</v>
      </c>
      <c r="N29" s="242">
        <v>0</v>
      </c>
      <c r="O29" s="242">
        <f>ROUND(E29*N29,2)</f>
        <v>0</v>
      </c>
      <c r="P29" s="242">
        <v>0</v>
      </c>
      <c r="Q29" s="242">
        <f>ROUND(E29*P29,2)</f>
        <v>0</v>
      </c>
      <c r="R29" s="244" t="s">
        <v>246</v>
      </c>
      <c r="S29" s="244" t="s">
        <v>302</v>
      </c>
      <c r="T29" s="245" t="s">
        <v>354</v>
      </c>
      <c r="U29" s="220">
        <v>0.24399999999999999</v>
      </c>
      <c r="V29" s="220">
        <f>ROUND(E29*U29,2)</f>
        <v>6.34</v>
      </c>
      <c r="W29" s="220"/>
      <c r="X29" s="220" t="s">
        <v>314</v>
      </c>
      <c r="Y29" s="220" t="s">
        <v>305</v>
      </c>
      <c r="Z29" s="210"/>
      <c r="AA29" s="210"/>
      <c r="AB29" s="210"/>
      <c r="AC29" s="210"/>
      <c r="AD29" s="210"/>
      <c r="AE29" s="210"/>
      <c r="AF29" s="210"/>
      <c r="AG29" s="210" t="s">
        <v>3524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9">
        <v>21</v>
      </c>
      <c r="B30" s="240" t="s">
        <v>3555</v>
      </c>
      <c r="C30" s="249" t="s">
        <v>3556</v>
      </c>
      <c r="D30" s="241" t="s">
        <v>320</v>
      </c>
      <c r="E30" s="242">
        <v>30</v>
      </c>
      <c r="F30" s="243"/>
      <c r="G30" s="244">
        <f>ROUND(E30*F30,2)</f>
        <v>0</v>
      </c>
      <c r="H30" s="243"/>
      <c r="I30" s="244">
        <f>ROUND(E30*H30,2)</f>
        <v>0</v>
      </c>
      <c r="J30" s="243"/>
      <c r="K30" s="244">
        <f>ROUND(E30*J30,2)</f>
        <v>0</v>
      </c>
      <c r="L30" s="244">
        <v>21</v>
      </c>
      <c r="M30" s="244">
        <f>G30*(1+L30/100)</f>
        <v>0</v>
      </c>
      <c r="N30" s="242">
        <v>0</v>
      </c>
      <c r="O30" s="242">
        <f>ROUND(E30*N30,2)</f>
        <v>0</v>
      </c>
      <c r="P30" s="242">
        <v>0</v>
      </c>
      <c r="Q30" s="242">
        <f>ROUND(E30*P30,2)</f>
        <v>0</v>
      </c>
      <c r="R30" s="244" t="s">
        <v>246</v>
      </c>
      <c r="S30" s="244" t="s">
        <v>302</v>
      </c>
      <c r="T30" s="245" t="s">
        <v>354</v>
      </c>
      <c r="U30" s="220">
        <v>0.24399999999999999</v>
      </c>
      <c r="V30" s="220">
        <f>ROUND(E30*U30,2)</f>
        <v>7.32</v>
      </c>
      <c r="W30" s="220"/>
      <c r="X30" s="220" t="s">
        <v>314</v>
      </c>
      <c r="Y30" s="220" t="s">
        <v>305</v>
      </c>
      <c r="Z30" s="210"/>
      <c r="AA30" s="210"/>
      <c r="AB30" s="210"/>
      <c r="AC30" s="210"/>
      <c r="AD30" s="210"/>
      <c r="AE30" s="210"/>
      <c r="AF30" s="210"/>
      <c r="AG30" s="210" t="s">
        <v>3524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9">
        <v>22</v>
      </c>
      <c r="B31" s="240" t="s">
        <v>3557</v>
      </c>
      <c r="C31" s="249" t="s">
        <v>3558</v>
      </c>
      <c r="D31" s="241" t="s">
        <v>320</v>
      </c>
      <c r="E31" s="242">
        <v>12</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t="s">
        <v>246</v>
      </c>
      <c r="S31" s="244" t="s">
        <v>302</v>
      </c>
      <c r="T31" s="245" t="s">
        <v>354</v>
      </c>
      <c r="U31" s="220">
        <v>0.35216999999999998</v>
      </c>
      <c r="V31" s="220">
        <f>ROUND(E31*U31,2)</f>
        <v>4.2300000000000004</v>
      </c>
      <c r="W31" s="220"/>
      <c r="X31" s="220" t="s">
        <v>314</v>
      </c>
      <c r="Y31" s="220" t="s">
        <v>305</v>
      </c>
      <c r="Z31" s="210"/>
      <c r="AA31" s="210"/>
      <c r="AB31" s="210"/>
      <c r="AC31" s="210"/>
      <c r="AD31" s="210"/>
      <c r="AE31" s="210"/>
      <c r="AF31" s="210"/>
      <c r="AG31" s="210" t="s">
        <v>3524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23</v>
      </c>
      <c r="B32" s="240" t="s">
        <v>3557</v>
      </c>
      <c r="C32" s="249" t="s">
        <v>3558</v>
      </c>
      <c r="D32" s="241" t="s">
        <v>320</v>
      </c>
      <c r="E32" s="242">
        <v>16</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t="s">
        <v>246</v>
      </c>
      <c r="S32" s="244" t="s">
        <v>302</v>
      </c>
      <c r="T32" s="245" t="s">
        <v>354</v>
      </c>
      <c r="U32" s="220">
        <v>0.35216999999999998</v>
      </c>
      <c r="V32" s="220">
        <f>ROUND(E32*U32,2)</f>
        <v>5.63</v>
      </c>
      <c r="W32" s="220"/>
      <c r="X32" s="220" t="s">
        <v>314</v>
      </c>
      <c r="Y32" s="220" t="s">
        <v>305</v>
      </c>
      <c r="Z32" s="210"/>
      <c r="AA32" s="210"/>
      <c r="AB32" s="210"/>
      <c r="AC32" s="210"/>
      <c r="AD32" s="210"/>
      <c r="AE32" s="210"/>
      <c r="AF32" s="210"/>
      <c r="AG32" s="210" t="s">
        <v>3524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24</v>
      </c>
      <c r="B33" s="240" t="s">
        <v>3557</v>
      </c>
      <c r="C33" s="249" t="s">
        <v>3558</v>
      </c>
      <c r="D33" s="241" t="s">
        <v>320</v>
      </c>
      <c r="E33" s="242">
        <v>34</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t="s">
        <v>246</v>
      </c>
      <c r="S33" s="244" t="s">
        <v>302</v>
      </c>
      <c r="T33" s="245" t="s">
        <v>354</v>
      </c>
      <c r="U33" s="220">
        <v>0.35216999999999998</v>
      </c>
      <c r="V33" s="220">
        <f>ROUND(E33*U33,2)</f>
        <v>11.97</v>
      </c>
      <c r="W33" s="220"/>
      <c r="X33" s="220" t="s">
        <v>314</v>
      </c>
      <c r="Y33" s="220" t="s">
        <v>305</v>
      </c>
      <c r="Z33" s="210"/>
      <c r="AA33" s="210"/>
      <c r="AB33" s="210"/>
      <c r="AC33" s="210"/>
      <c r="AD33" s="210"/>
      <c r="AE33" s="210"/>
      <c r="AF33" s="210"/>
      <c r="AG33" s="210" t="s">
        <v>3524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39">
        <v>25</v>
      </c>
      <c r="B34" s="240" t="s">
        <v>3559</v>
      </c>
      <c r="C34" s="249" t="s">
        <v>3560</v>
      </c>
      <c r="D34" s="241" t="s">
        <v>320</v>
      </c>
      <c r="E34" s="242">
        <v>5</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t="s">
        <v>246</v>
      </c>
      <c r="S34" s="244" t="s">
        <v>302</v>
      </c>
      <c r="T34" s="245" t="s">
        <v>354</v>
      </c>
      <c r="U34" s="220">
        <v>0.26417000000000002</v>
      </c>
      <c r="V34" s="220">
        <f>ROUND(E34*U34,2)</f>
        <v>1.32</v>
      </c>
      <c r="W34" s="220"/>
      <c r="X34" s="220" t="s">
        <v>314</v>
      </c>
      <c r="Y34" s="220" t="s">
        <v>305</v>
      </c>
      <c r="Z34" s="210"/>
      <c r="AA34" s="210"/>
      <c r="AB34" s="210"/>
      <c r="AC34" s="210"/>
      <c r="AD34" s="210"/>
      <c r="AE34" s="210"/>
      <c r="AF34" s="210"/>
      <c r="AG34" s="210" t="s">
        <v>3524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26</v>
      </c>
      <c r="B35" s="240" t="s">
        <v>3561</v>
      </c>
      <c r="C35" s="249" t="s">
        <v>3562</v>
      </c>
      <c r="D35" s="241" t="s">
        <v>320</v>
      </c>
      <c r="E35" s="242">
        <v>12</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t="s">
        <v>246</v>
      </c>
      <c r="S35" s="244" t="s">
        <v>302</v>
      </c>
      <c r="T35" s="245" t="s">
        <v>354</v>
      </c>
      <c r="U35" s="220">
        <v>0.871</v>
      </c>
      <c r="V35" s="220">
        <f>ROUND(E35*U35,2)</f>
        <v>10.45</v>
      </c>
      <c r="W35" s="220"/>
      <c r="X35" s="220" t="s">
        <v>314</v>
      </c>
      <c r="Y35" s="220" t="s">
        <v>305</v>
      </c>
      <c r="Z35" s="210"/>
      <c r="AA35" s="210"/>
      <c r="AB35" s="210"/>
      <c r="AC35" s="210"/>
      <c r="AD35" s="210"/>
      <c r="AE35" s="210"/>
      <c r="AF35" s="210"/>
      <c r="AG35" s="210" t="s">
        <v>3524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27</v>
      </c>
      <c r="B36" s="240" t="s">
        <v>3563</v>
      </c>
      <c r="C36" s="249" t="s">
        <v>3564</v>
      </c>
      <c r="D36" s="241" t="s">
        <v>320</v>
      </c>
      <c r="E36" s="242">
        <v>12</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t="s">
        <v>246</v>
      </c>
      <c r="S36" s="244" t="s">
        <v>302</v>
      </c>
      <c r="T36" s="245" t="s">
        <v>354</v>
      </c>
      <c r="U36" s="220">
        <v>0.11</v>
      </c>
      <c r="V36" s="220">
        <f>ROUND(E36*U36,2)</f>
        <v>1.32</v>
      </c>
      <c r="W36" s="220"/>
      <c r="X36" s="220" t="s">
        <v>314</v>
      </c>
      <c r="Y36" s="220" t="s">
        <v>305</v>
      </c>
      <c r="Z36" s="210"/>
      <c r="AA36" s="210"/>
      <c r="AB36" s="210"/>
      <c r="AC36" s="210"/>
      <c r="AD36" s="210"/>
      <c r="AE36" s="210"/>
      <c r="AF36" s="210"/>
      <c r="AG36" s="210" t="s">
        <v>3524</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28</v>
      </c>
      <c r="B37" s="240" t="s">
        <v>3565</v>
      </c>
      <c r="C37" s="249" t="s">
        <v>3566</v>
      </c>
      <c r="D37" s="241" t="s">
        <v>320</v>
      </c>
      <c r="E37" s="242">
        <v>20</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t="s">
        <v>246</v>
      </c>
      <c r="S37" s="244" t="s">
        <v>302</v>
      </c>
      <c r="T37" s="245" t="s">
        <v>354</v>
      </c>
      <c r="U37" s="220">
        <v>0.28399999999999997</v>
      </c>
      <c r="V37" s="220">
        <f>ROUND(E37*U37,2)</f>
        <v>5.68</v>
      </c>
      <c r="W37" s="220"/>
      <c r="X37" s="220" t="s">
        <v>314</v>
      </c>
      <c r="Y37" s="220" t="s">
        <v>305</v>
      </c>
      <c r="Z37" s="210"/>
      <c r="AA37" s="210"/>
      <c r="AB37" s="210"/>
      <c r="AC37" s="210"/>
      <c r="AD37" s="210"/>
      <c r="AE37" s="210"/>
      <c r="AF37" s="210"/>
      <c r="AG37" s="210" t="s">
        <v>3524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9">
        <v>29</v>
      </c>
      <c r="B38" s="240" t="s">
        <v>3567</v>
      </c>
      <c r="C38" s="249" t="s">
        <v>3568</v>
      </c>
      <c r="D38" s="241" t="s">
        <v>450</v>
      </c>
      <c r="E38" s="242">
        <v>180</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t="s">
        <v>246</v>
      </c>
      <c r="S38" s="244" t="s">
        <v>302</v>
      </c>
      <c r="T38" s="245" t="s">
        <v>354</v>
      </c>
      <c r="U38" s="220">
        <v>9.955E-2</v>
      </c>
      <c r="V38" s="220">
        <f>ROUND(E38*U38,2)</f>
        <v>17.920000000000002</v>
      </c>
      <c r="W38" s="220"/>
      <c r="X38" s="220" t="s">
        <v>314</v>
      </c>
      <c r="Y38" s="220" t="s">
        <v>305</v>
      </c>
      <c r="Z38" s="210"/>
      <c r="AA38" s="210"/>
      <c r="AB38" s="210"/>
      <c r="AC38" s="210"/>
      <c r="AD38" s="210"/>
      <c r="AE38" s="210"/>
      <c r="AF38" s="210"/>
      <c r="AG38" s="210" t="s">
        <v>3524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9">
        <v>30</v>
      </c>
      <c r="B39" s="240" t="s">
        <v>3569</v>
      </c>
      <c r="C39" s="249" t="s">
        <v>3570</v>
      </c>
      <c r="D39" s="241" t="s">
        <v>450</v>
      </c>
      <c r="E39" s="242">
        <v>650</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t="s">
        <v>246</v>
      </c>
      <c r="S39" s="244" t="s">
        <v>302</v>
      </c>
      <c r="T39" s="245" t="s">
        <v>354</v>
      </c>
      <c r="U39" s="220">
        <v>9.0499999999999997E-2</v>
      </c>
      <c r="V39" s="220">
        <f>ROUND(E39*U39,2)</f>
        <v>58.83</v>
      </c>
      <c r="W39" s="220"/>
      <c r="X39" s="220" t="s">
        <v>314</v>
      </c>
      <c r="Y39" s="220" t="s">
        <v>305</v>
      </c>
      <c r="Z39" s="210"/>
      <c r="AA39" s="210"/>
      <c r="AB39" s="210"/>
      <c r="AC39" s="210"/>
      <c r="AD39" s="210"/>
      <c r="AE39" s="210"/>
      <c r="AF39" s="210"/>
      <c r="AG39" s="210" t="s">
        <v>3524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9">
        <v>31</v>
      </c>
      <c r="B40" s="240" t="s">
        <v>3571</v>
      </c>
      <c r="C40" s="249" t="s">
        <v>3572</v>
      </c>
      <c r="D40" s="241" t="s">
        <v>450</v>
      </c>
      <c r="E40" s="242">
        <v>180</v>
      </c>
      <c r="F40" s="243"/>
      <c r="G40" s="244">
        <f>ROUND(E40*F40,2)</f>
        <v>0</v>
      </c>
      <c r="H40" s="243"/>
      <c r="I40" s="244">
        <f>ROUND(E40*H40,2)</f>
        <v>0</v>
      </c>
      <c r="J40" s="243"/>
      <c r="K40" s="244">
        <f>ROUND(E40*J40,2)</f>
        <v>0</v>
      </c>
      <c r="L40" s="244">
        <v>21</v>
      </c>
      <c r="M40" s="244">
        <f>G40*(1+L40/100)</f>
        <v>0</v>
      </c>
      <c r="N40" s="242">
        <v>0</v>
      </c>
      <c r="O40" s="242">
        <f>ROUND(E40*N40,2)</f>
        <v>0</v>
      </c>
      <c r="P40" s="242">
        <v>0</v>
      </c>
      <c r="Q40" s="242">
        <f>ROUND(E40*P40,2)</f>
        <v>0</v>
      </c>
      <c r="R40" s="244" t="s">
        <v>246</v>
      </c>
      <c r="S40" s="244" t="s">
        <v>302</v>
      </c>
      <c r="T40" s="245" t="s">
        <v>354</v>
      </c>
      <c r="U40" s="220">
        <v>0.1265</v>
      </c>
      <c r="V40" s="220">
        <f>ROUND(E40*U40,2)</f>
        <v>22.77</v>
      </c>
      <c r="W40" s="220"/>
      <c r="X40" s="220" t="s">
        <v>314</v>
      </c>
      <c r="Y40" s="220" t="s">
        <v>305</v>
      </c>
      <c r="Z40" s="210"/>
      <c r="AA40" s="210"/>
      <c r="AB40" s="210"/>
      <c r="AC40" s="210"/>
      <c r="AD40" s="210"/>
      <c r="AE40" s="210"/>
      <c r="AF40" s="210"/>
      <c r="AG40" s="210" t="s">
        <v>3524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9">
        <v>32</v>
      </c>
      <c r="B41" s="240" t="s">
        <v>3573</v>
      </c>
      <c r="C41" s="249" t="s">
        <v>3574</v>
      </c>
      <c r="D41" s="241" t="s">
        <v>450</v>
      </c>
      <c r="E41" s="242">
        <v>150</v>
      </c>
      <c r="F41" s="243"/>
      <c r="G41" s="244">
        <f>ROUND(E41*F41,2)</f>
        <v>0</v>
      </c>
      <c r="H41" s="243"/>
      <c r="I41" s="244">
        <f>ROUND(E41*H41,2)</f>
        <v>0</v>
      </c>
      <c r="J41" s="243"/>
      <c r="K41" s="244">
        <f>ROUND(E41*J41,2)</f>
        <v>0</v>
      </c>
      <c r="L41" s="244">
        <v>21</v>
      </c>
      <c r="M41" s="244">
        <f>G41*(1+L41/100)</f>
        <v>0</v>
      </c>
      <c r="N41" s="242">
        <v>0</v>
      </c>
      <c r="O41" s="242">
        <f>ROUND(E41*N41,2)</f>
        <v>0</v>
      </c>
      <c r="P41" s="242">
        <v>0</v>
      </c>
      <c r="Q41" s="242">
        <f>ROUND(E41*P41,2)</f>
        <v>0</v>
      </c>
      <c r="R41" s="244"/>
      <c r="S41" s="244" t="s">
        <v>3575</v>
      </c>
      <c r="T41" s="245" t="s">
        <v>3575</v>
      </c>
      <c r="U41" s="220">
        <v>9.4829999999999998E-2</v>
      </c>
      <c r="V41" s="220">
        <f>ROUND(E41*U41,2)</f>
        <v>14.22</v>
      </c>
      <c r="W41" s="220"/>
      <c r="X41" s="220" t="s">
        <v>314</v>
      </c>
      <c r="Y41" s="220" t="s">
        <v>305</v>
      </c>
      <c r="Z41" s="210"/>
      <c r="AA41" s="210"/>
      <c r="AB41" s="210"/>
      <c r="AC41" s="210"/>
      <c r="AD41" s="210"/>
      <c r="AE41" s="210"/>
      <c r="AF41" s="210"/>
      <c r="AG41" s="210" t="s">
        <v>3524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33</v>
      </c>
      <c r="B42" s="240" t="s">
        <v>3576</v>
      </c>
      <c r="C42" s="249" t="s">
        <v>3577</v>
      </c>
      <c r="D42" s="241" t="s">
        <v>450</v>
      </c>
      <c r="E42" s="242">
        <v>40</v>
      </c>
      <c r="F42" s="243"/>
      <c r="G42" s="244">
        <f>ROUND(E42*F42,2)</f>
        <v>0</v>
      </c>
      <c r="H42" s="243"/>
      <c r="I42" s="244">
        <f>ROUND(E42*H42,2)</f>
        <v>0</v>
      </c>
      <c r="J42" s="243"/>
      <c r="K42" s="244">
        <f>ROUND(E42*J42,2)</f>
        <v>0</v>
      </c>
      <c r="L42" s="244">
        <v>21</v>
      </c>
      <c r="M42" s="244">
        <f>G42*(1+L42/100)</f>
        <v>0</v>
      </c>
      <c r="N42" s="242">
        <v>0</v>
      </c>
      <c r="O42" s="242">
        <f>ROUND(E42*N42,2)</f>
        <v>0</v>
      </c>
      <c r="P42" s="242">
        <v>0</v>
      </c>
      <c r="Q42" s="242">
        <f>ROUND(E42*P42,2)</f>
        <v>0</v>
      </c>
      <c r="R42" s="244"/>
      <c r="S42" s="244" t="s">
        <v>313</v>
      </c>
      <c r="T42" s="245" t="s">
        <v>303</v>
      </c>
      <c r="U42" s="220">
        <v>0</v>
      </c>
      <c r="V42" s="220">
        <f>ROUND(E42*U42,2)</f>
        <v>0</v>
      </c>
      <c r="W42" s="220"/>
      <c r="X42" s="220" t="s">
        <v>314</v>
      </c>
      <c r="Y42" s="220" t="s">
        <v>305</v>
      </c>
      <c r="Z42" s="210"/>
      <c r="AA42" s="210"/>
      <c r="AB42" s="210"/>
      <c r="AC42" s="210"/>
      <c r="AD42" s="210"/>
      <c r="AE42" s="210"/>
      <c r="AF42" s="210"/>
      <c r="AG42" s="210" t="s">
        <v>315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9">
        <v>34</v>
      </c>
      <c r="B43" s="240" t="s">
        <v>3578</v>
      </c>
      <c r="C43" s="249" t="s">
        <v>3579</v>
      </c>
      <c r="D43" s="241" t="s">
        <v>450</v>
      </c>
      <c r="E43" s="242">
        <v>90</v>
      </c>
      <c r="F43" s="243"/>
      <c r="G43" s="244">
        <f>ROUND(E43*F43,2)</f>
        <v>0</v>
      </c>
      <c r="H43" s="243"/>
      <c r="I43" s="244">
        <f>ROUND(E43*H43,2)</f>
        <v>0</v>
      </c>
      <c r="J43" s="243"/>
      <c r="K43" s="244">
        <f>ROUND(E43*J43,2)</f>
        <v>0</v>
      </c>
      <c r="L43" s="244">
        <v>21</v>
      </c>
      <c r="M43" s="244">
        <f>G43*(1+L43/100)</f>
        <v>0</v>
      </c>
      <c r="N43" s="242">
        <v>0</v>
      </c>
      <c r="O43" s="242">
        <f>ROUND(E43*N43,2)</f>
        <v>0</v>
      </c>
      <c r="P43" s="242">
        <v>0</v>
      </c>
      <c r="Q43" s="242">
        <f>ROUND(E43*P43,2)</f>
        <v>0</v>
      </c>
      <c r="R43" s="244"/>
      <c r="S43" s="244" t="s">
        <v>313</v>
      </c>
      <c r="T43" s="245" t="s">
        <v>303</v>
      </c>
      <c r="U43" s="220">
        <v>0</v>
      </c>
      <c r="V43" s="220">
        <f>ROUND(E43*U43,2)</f>
        <v>0</v>
      </c>
      <c r="W43" s="220"/>
      <c r="X43" s="220" t="s">
        <v>314</v>
      </c>
      <c r="Y43" s="220" t="s">
        <v>305</v>
      </c>
      <c r="Z43" s="210"/>
      <c r="AA43" s="210"/>
      <c r="AB43" s="210"/>
      <c r="AC43" s="210"/>
      <c r="AD43" s="210"/>
      <c r="AE43" s="210"/>
      <c r="AF43" s="210"/>
      <c r="AG43" s="210" t="s">
        <v>315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35</v>
      </c>
      <c r="B44" s="240" t="s">
        <v>3580</v>
      </c>
      <c r="C44" s="249" t="s">
        <v>3581</v>
      </c>
      <c r="D44" s="241" t="s">
        <v>450</v>
      </c>
      <c r="E44" s="242">
        <v>176</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c r="S44" s="244" t="s">
        <v>313</v>
      </c>
      <c r="T44" s="245" t="s">
        <v>303</v>
      </c>
      <c r="U44" s="220">
        <v>0</v>
      </c>
      <c r="V44" s="220">
        <f>ROUND(E44*U44,2)</f>
        <v>0</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36</v>
      </c>
      <c r="B45" s="240" t="s">
        <v>3582</v>
      </c>
      <c r="C45" s="249" t="s">
        <v>3583</v>
      </c>
      <c r="D45" s="241" t="s">
        <v>3119</v>
      </c>
      <c r="E45" s="242">
        <v>1</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c r="S45" s="244" t="s">
        <v>313</v>
      </c>
      <c r="T45" s="245" t="s">
        <v>303</v>
      </c>
      <c r="U45" s="220">
        <v>0</v>
      </c>
      <c r="V45" s="220">
        <f>ROUND(E45*U45,2)</f>
        <v>0</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9">
        <v>37</v>
      </c>
      <c r="B46" s="240" t="s">
        <v>3584</v>
      </c>
      <c r="C46" s="249" t="s">
        <v>3585</v>
      </c>
      <c r="D46" s="241" t="s">
        <v>450</v>
      </c>
      <c r="E46" s="242">
        <v>30</v>
      </c>
      <c r="F46" s="243"/>
      <c r="G46" s="244">
        <f>ROUND(E46*F46,2)</f>
        <v>0</v>
      </c>
      <c r="H46" s="243"/>
      <c r="I46" s="244">
        <f>ROUND(E46*H46,2)</f>
        <v>0</v>
      </c>
      <c r="J46" s="243"/>
      <c r="K46" s="244">
        <f>ROUND(E46*J46,2)</f>
        <v>0</v>
      </c>
      <c r="L46" s="244">
        <v>21</v>
      </c>
      <c r="M46" s="244">
        <f>G46*(1+L46/100)</f>
        <v>0</v>
      </c>
      <c r="N46" s="242">
        <v>0</v>
      </c>
      <c r="O46" s="242">
        <f>ROUND(E46*N46,2)</f>
        <v>0</v>
      </c>
      <c r="P46" s="242">
        <v>0</v>
      </c>
      <c r="Q46" s="242">
        <f>ROUND(E46*P46,2)</f>
        <v>0</v>
      </c>
      <c r="R46" s="244"/>
      <c r="S46" s="244" t="s">
        <v>313</v>
      </c>
      <c r="T46" s="245" t="s">
        <v>303</v>
      </c>
      <c r="U46" s="220">
        <v>0</v>
      </c>
      <c r="V46" s="220">
        <f>ROUND(E46*U46,2)</f>
        <v>0</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39">
        <v>38</v>
      </c>
      <c r="B47" s="240" t="s">
        <v>3586</v>
      </c>
      <c r="C47" s="249" t="s">
        <v>3587</v>
      </c>
      <c r="D47" s="241" t="s">
        <v>450</v>
      </c>
      <c r="E47" s="242">
        <v>30</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313</v>
      </c>
      <c r="T47" s="245" t="s">
        <v>303</v>
      </c>
      <c r="U47" s="220">
        <v>0</v>
      </c>
      <c r="V47" s="220">
        <f>ROUND(E47*U47,2)</f>
        <v>0</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39</v>
      </c>
      <c r="B48" s="240" t="s">
        <v>3588</v>
      </c>
      <c r="C48" s="249" t="s">
        <v>3589</v>
      </c>
      <c r="D48" s="241" t="s">
        <v>450</v>
      </c>
      <c r="E48" s="242">
        <v>2850</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c r="S48" s="244" t="s">
        <v>313</v>
      </c>
      <c r="T48" s="245" t="s">
        <v>303</v>
      </c>
      <c r="U48" s="220">
        <v>0</v>
      </c>
      <c r="V48" s="220">
        <f>ROUND(E48*U48,2)</f>
        <v>0</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40</v>
      </c>
      <c r="B49" s="240" t="s">
        <v>3590</v>
      </c>
      <c r="C49" s="249" t="s">
        <v>3591</v>
      </c>
      <c r="D49" s="241" t="s">
        <v>450</v>
      </c>
      <c r="E49" s="242">
        <v>750</v>
      </c>
      <c r="F49" s="243"/>
      <c r="G49" s="244">
        <f>ROUND(E49*F49,2)</f>
        <v>0</v>
      </c>
      <c r="H49" s="243"/>
      <c r="I49" s="244">
        <f>ROUND(E49*H49,2)</f>
        <v>0</v>
      </c>
      <c r="J49" s="243"/>
      <c r="K49" s="244">
        <f>ROUND(E49*J49,2)</f>
        <v>0</v>
      </c>
      <c r="L49" s="244">
        <v>21</v>
      </c>
      <c r="M49" s="244">
        <f>G49*(1+L49/100)</f>
        <v>0</v>
      </c>
      <c r="N49" s="242">
        <v>0</v>
      </c>
      <c r="O49" s="242">
        <f>ROUND(E49*N49,2)</f>
        <v>0</v>
      </c>
      <c r="P49" s="242">
        <v>0</v>
      </c>
      <c r="Q49" s="242">
        <f>ROUND(E49*P49,2)</f>
        <v>0</v>
      </c>
      <c r="R49" s="244"/>
      <c r="S49" s="244" t="s">
        <v>313</v>
      </c>
      <c r="T49" s="245" t="s">
        <v>303</v>
      </c>
      <c r="U49" s="220">
        <v>0</v>
      </c>
      <c r="V49" s="220">
        <f>ROUND(E49*U49,2)</f>
        <v>0</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9">
        <v>41</v>
      </c>
      <c r="B50" s="240" t="s">
        <v>3592</v>
      </c>
      <c r="C50" s="249" t="s">
        <v>3593</v>
      </c>
      <c r="D50" s="241" t="s">
        <v>450</v>
      </c>
      <c r="E50" s="242">
        <v>100</v>
      </c>
      <c r="F50" s="243"/>
      <c r="G50" s="244">
        <f>ROUND(E50*F50,2)</f>
        <v>0</v>
      </c>
      <c r="H50" s="243"/>
      <c r="I50" s="244">
        <f>ROUND(E50*H50,2)</f>
        <v>0</v>
      </c>
      <c r="J50" s="243"/>
      <c r="K50" s="244">
        <f>ROUND(E50*J50,2)</f>
        <v>0</v>
      </c>
      <c r="L50" s="244">
        <v>21</v>
      </c>
      <c r="M50" s="244">
        <f>G50*(1+L50/100)</f>
        <v>0</v>
      </c>
      <c r="N50" s="242">
        <v>0</v>
      </c>
      <c r="O50" s="242">
        <f>ROUND(E50*N50,2)</f>
        <v>0</v>
      </c>
      <c r="P50" s="242">
        <v>0</v>
      </c>
      <c r="Q50" s="242">
        <f>ROUND(E50*P50,2)</f>
        <v>0</v>
      </c>
      <c r="R50" s="244"/>
      <c r="S50" s="244" t="s">
        <v>313</v>
      </c>
      <c r="T50" s="245" t="s">
        <v>303</v>
      </c>
      <c r="U50" s="220">
        <v>0</v>
      </c>
      <c r="V50" s="220">
        <f>ROUND(E50*U50,2)</f>
        <v>0</v>
      </c>
      <c r="W50" s="220"/>
      <c r="X50" s="220" t="s">
        <v>314</v>
      </c>
      <c r="Y50" s="220" t="s">
        <v>305</v>
      </c>
      <c r="Z50" s="210"/>
      <c r="AA50" s="210"/>
      <c r="AB50" s="210"/>
      <c r="AC50" s="210"/>
      <c r="AD50" s="210"/>
      <c r="AE50" s="210"/>
      <c r="AF50" s="210"/>
      <c r="AG50" s="210" t="s">
        <v>315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9">
        <v>42</v>
      </c>
      <c r="B51" s="240" t="s">
        <v>3594</v>
      </c>
      <c r="C51" s="249" t="s">
        <v>3595</v>
      </c>
      <c r="D51" s="241" t="s">
        <v>450</v>
      </c>
      <c r="E51" s="242">
        <v>1850</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313</v>
      </c>
      <c r="T51" s="245" t="s">
        <v>303</v>
      </c>
      <c r="U51" s="220">
        <v>0</v>
      </c>
      <c r="V51" s="220">
        <f>ROUND(E51*U51,2)</f>
        <v>0</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9">
        <v>43</v>
      </c>
      <c r="B52" s="240" t="s">
        <v>3596</v>
      </c>
      <c r="C52" s="249" t="s">
        <v>3597</v>
      </c>
      <c r="D52" s="241" t="s">
        <v>450</v>
      </c>
      <c r="E52" s="242">
        <v>70</v>
      </c>
      <c r="F52" s="243"/>
      <c r="G52" s="244">
        <f>ROUND(E52*F52,2)</f>
        <v>0</v>
      </c>
      <c r="H52" s="243"/>
      <c r="I52" s="244">
        <f>ROUND(E52*H52,2)</f>
        <v>0</v>
      </c>
      <c r="J52" s="243"/>
      <c r="K52" s="244">
        <f>ROUND(E52*J52,2)</f>
        <v>0</v>
      </c>
      <c r="L52" s="244">
        <v>21</v>
      </c>
      <c r="M52" s="244">
        <f>G52*(1+L52/100)</f>
        <v>0</v>
      </c>
      <c r="N52" s="242">
        <v>0</v>
      </c>
      <c r="O52" s="242">
        <f>ROUND(E52*N52,2)</f>
        <v>0</v>
      </c>
      <c r="P52" s="242">
        <v>0</v>
      </c>
      <c r="Q52" s="242">
        <f>ROUND(E52*P52,2)</f>
        <v>0</v>
      </c>
      <c r="R52" s="244"/>
      <c r="S52" s="244" t="s">
        <v>313</v>
      </c>
      <c r="T52" s="245" t="s">
        <v>303</v>
      </c>
      <c r="U52" s="220">
        <v>0</v>
      </c>
      <c r="V52" s="220">
        <f>ROUND(E52*U52,2)</f>
        <v>0</v>
      </c>
      <c r="W52" s="220"/>
      <c r="X52" s="220" t="s">
        <v>314</v>
      </c>
      <c r="Y52" s="220" t="s">
        <v>305</v>
      </c>
      <c r="Z52" s="210"/>
      <c r="AA52" s="210"/>
      <c r="AB52" s="210"/>
      <c r="AC52" s="210"/>
      <c r="AD52" s="210"/>
      <c r="AE52" s="210"/>
      <c r="AF52" s="210"/>
      <c r="AG52" s="210" t="s">
        <v>315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2">
        <v>44</v>
      </c>
      <c r="B53" s="233" t="s">
        <v>3598</v>
      </c>
      <c r="C53" s="250" t="s">
        <v>3599</v>
      </c>
      <c r="D53" s="234" t="s">
        <v>823</v>
      </c>
      <c r="E53" s="235">
        <v>2</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c r="S53" s="237" t="s">
        <v>313</v>
      </c>
      <c r="T53" s="238" t="s">
        <v>303</v>
      </c>
      <c r="U53" s="220">
        <v>0</v>
      </c>
      <c r="V53" s="220">
        <f>ROUND(E53*U53,2)</f>
        <v>0</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5" t="s">
        <v>3600</v>
      </c>
      <c r="D54" s="255"/>
      <c r="E54" s="256">
        <v>2</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2">
        <v>45</v>
      </c>
      <c r="B55" s="233" t="s">
        <v>3601</v>
      </c>
      <c r="C55" s="250" t="s">
        <v>3602</v>
      </c>
      <c r="D55" s="234" t="s">
        <v>823</v>
      </c>
      <c r="E55" s="235">
        <v>2</v>
      </c>
      <c r="F55" s="236"/>
      <c r="G55" s="237">
        <f>ROUND(E55*F55,2)</f>
        <v>0</v>
      </c>
      <c r="H55" s="236"/>
      <c r="I55" s="237">
        <f>ROUND(E55*H55,2)</f>
        <v>0</v>
      </c>
      <c r="J55" s="236"/>
      <c r="K55" s="237">
        <f>ROUND(E55*J55,2)</f>
        <v>0</v>
      </c>
      <c r="L55" s="237">
        <v>21</v>
      </c>
      <c r="M55" s="237">
        <f>G55*(1+L55/100)</f>
        <v>0</v>
      </c>
      <c r="N55" s="235">
        <v>0</v>
      </c>
      <c r="O55" s="235">
        <f>ROUND(E55*N55,2)</f>
        <v>0</v>
      </c>
      <c r="P55" s="235">
        <v>0</v>
      </c>
      <c r="Q55" s="235">
        <f>ROUND(E55*P55,2)</f>
        <v>0</v>
      </c>
      <c r="R55" s="237"/>
      <c r="S55" s="237" t="s">
        <v>313</v>
      </c>
      <c r="T55" s="238" t="s">
        <v>303</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5" t="s">
        <v>3603</v>
      </c>
      <c r="D56" s="255"/>
      <c r="E56" s="256">
        <v>2</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9">
        <v>46</v>
      </c>
      <c r="B57" s="240" t="s">
        <v>3604</v>
      </c>
      <c r="C57" s="249" t="s">
        <v>3605</v>
      </c>
      <c r="D57" s="241" t="s">
        <v>3606</v>
      </c>
      <c r="E57" s="242">
        <v>1</v>
      </c>
      <c r="F57" s="243"/>
      <c r="G57" s="244">
        <f>ROUND(E57*F57,2)</f>
        <v>0</v>
      </c>
      <c r="H57" s="243"/>
      <c r="I57" s="244">
        <f>ROUND(E57*H57,2)</f>
        <v>0</v>
      </c>
      <c r="J57" s="243"/>
      <c r="K57" s="244">
        <f>ROUND(E57*J57,2)</f>
        <v>0</v>
      </c>
      <c r="L57" s="244">
        <v>21</v>
      </c>
      <c r="M57" s="244">
        <f>G57*(1+L57/100)</f>
        <v>0</v>
      </c>
      <c r="N57" s="242">
        <v>0</v>
      </c>
      <c r="O57" s="242">
        <f>ROUND(E57*N57,2)</f>
        <v>0</v>
      </c>
      <c r="P57" s="242">
        <v>0</v>
      </c>
      <c r="Q57" s="242">
        <f>ROUND(E57*P57,2)</f>
        <v>0</v>
      </c>
      <c r="R57" s="244"/>
      <c r="S57" s="244" t="s">
        <v>313</v>
      </c>
      <c r="T57" s="245" t="s">
        <v>303</v>
      </c>
      <c r="U57" s="220">
        <v>0</v>
      </c>
      <c r="V57" s="220">
        <f>ROUND(E57*U57,2)</f>
        <v>0</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9">
        <v>47</v>
      </c>
      <c r="B58" s="240" t="s">
        <v>3607</v>
      </c>
      <c r="C58" s="249" t="s">
        <v>3608</v>
      </c>
      <c r="D58" s="241" t="s">
        <v>3119</v>
      </c>
      <c r="E58" s="242">
        <v>75</v>
      </c>
      <c r="F58" s="243"/>
      <c r="G58" s="244">
        <f>ROUND(E58*F58,2)</f>
        <v>0</v>
      </c>
      <c r="H58" s="243"/>
      <c r="I58" s="244">
        <f>ROUND(E58*H58,2)</f>
        <v>0</v>
      </c>
      <c r="J58" s="243"/>
      <c r="K58" s="244">
        <f>ROUND(E58*J58,2)</f>
        <v>0</v>
      </c>
      <c r="L58" s="244">
        <v>21</v>
      </c>
      <c r="M58" s="244">
        <f>G58*(1+L58/100)</f>
        <v>0</v>
      </c>
      <c r="N58" s="242">
        <v>0</v>
      </c>
      <c r="O58" s="242">
        <f>ROUND(E58*N58,2)</f>
        <v>0</v>
      </c>
      <c r="P58" s="242">
        <v>0</v>
      </c>
      <c r="Q58" s="242">
        <f>ROUND(E58*P58,2)</f>
        <v>0</v>
      </c>
      <c r="R58" s="244"/>
      <c r="S58" s="244" t="s">
        <v>313</v>
      </c>
      <c r="T58" s="245" t="s">
        <v>303</v>
      </c>
      <c r="U58" s="220">
        <v>0</v>
      </c>
      <c r="V58" s="220">
        <f>ROUND(E58*U58,2)</f>
        <v>0</v>
      </c>
      <c r="W58" s="220"/>
      <c r="X58" s="220" t="s">
        <v>314</v>
      </c>
      <c r="Y58" s="220" t="s">
        <v>305</v>
      </c>
      <c r="Z58" s="210"/>
      <c r="AA58" s="210"/>
      <c r="AB58" s="210"/>
      <c r="AC58" s="210"/>
      <c r="AD58" s="210"/>
      <c r="AE58" s="210"/>
      <c r="AF58" s="210"/>
      <c r="AG58" s="210" t="s">
        <v>315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9">
        <v>48</v>
      </c>
      <c r="B59" s="240" t="s">
        <v>3609</v>
      </c>
      <c r="C59" s="249" t="s">
        <v>3610</v>
      </c>
      <c r="D59" s="241" t="s">
        <v>3119</v>
      </c>
      <c r="E59" s="242">
        <v>18</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c r="S59" s="244" t="s">
        <v>313</v>
      </c>
      <c r="T59" s="245" t="s">
        <v>303</v>
      </c>
      <c r="U59" s="220">
        <v>0</v>
      </c>
      <c r="V59" s="220">
        <f>ROUND(E59*U59,2)</f>
        <v>0</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9">
        <v>49</v>
      </c>
      <c r="B60" s="240" t="s">
        <v>3611</v>
      </c>
      <c r="C60" s="249" t="s">
        <v>3612</v>
      </c>
      <c r="D60" s="241" t="s">
        <v>3119</v>
      </c>
      <c r="E60" s="242">
        <v>2</v>
      </c>
      <c r="F60" s="243"/>
      <c r="G60" s="244">
        <f>ROUND(E60*F60,2)</f>
        <v>0</v>
      </c>
      <c r="H60" s="243"/>
      <c r="I60" s="244">
        <f>ROUND(E60*H60,2)</f>
        <v>0</v>
      </c>
      <c r="J60" s="243"/>
      <c r="K60" s="244">
        <f>ROUND(E60*J60,2)</f>
        <v>0</v>
      </c>
      <c r="L60" s="244">
        <v>21</v>
      </c>
      <c r="M60" s="244">
        <f>G60*(1+L60/100)</f>
        <v>0</v>
      </c>
      <c r="N60" s="242">
        <v>0</v>
      </c>
      <c r="O60" s="242">
        <f>ROUND(E60*N60,2)</f>
        <v>0</v>
      </c>
      <c r="P60" s="242">
        <v>0</v>
      </c>
      <c r="Q60" s="242">
        <f>ROUND(E60*P60,2)</f>
        <v>0</v>
      </c>
      <c r="R60" s="244"/>
      <c r="S60" s="244" t="s">
        <v>313</v>
      </c>
      <c r="T60" s="245" t="s">
        <v>303</v>
      </c>
      <c r="U60" s="220">
        <v>0</v>
      </c>
      <c r="V60" s="220">
        <f>ROUND(E60*U60,2)</f>
        <v>0</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9">
        <v>50</v>
      </c>
      <c r="B61" s="240" t="s">
        <v>3613</v>
      </c>
      <c r="C61" s="249" t="s">
        <v>3614</v>
      </c>
      <c r="D61" s="241" t="s">
        <v>450</v>
      </c>
      <c r="E61" s="242">
        <v>350</v>
      </c>
      <c r="F61" s="243"/>
      <c r="G61" s="244">
        <f>ROUND(E61*F61,2)</f>
        <v>0</v>
      </c>
      <c r="H61" s="243"/>
      <c r="I61" s="244">
        <f>ROUND(E61*H61,2)</f>
        <v>0</v>
      </c>
      <c r="J61" s="243"/>
      <c r="K61" s="244">
        <f>ROUND(E61*J61,2)</f>
        <v>0</v>
      </c>
      <c r="L61" s="244">
        <v>21</v>
      </c>
      <c r="M61" s="244">
        <f>G61*(1+L61/100)</f>
        <v>0</v>
      </c>
      <c r="N61" s="242">
        <v>0</v>
      </c>
      <c r="O61" s="242">
        <f>ROUND(E61*N61,2)</f>
        <v>0</v>
      </c>
      <c r="P61" s="242">
        <v>0</v>
      </c>
      <c r="Q61" s="242">
        <f>ROUND(E61*P61,2)</f>
        <v>0</v>
      </c>
      <c r="R61" s="244"/>
      <c r="S61" s="244" t="s">
        <v>313</v>
      </c>
      <c r="T61" s="245" t="s">
        <v>303</v>
      </c>
      <c r="U61" s="220">
        <v>0</v>
      </c>
      <c r="V61" s="220">
        <f>ROUND(E61*U61,2)</f>
        <v>0</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9">
        <v>51</v>
      </c>
      <c r="B62" s="240" t="s">
        <v>3615</v>
      </c>
      <c r="C62" s="249" t="s">
        <v>3616</v>
      </c>
      <c r="D62" s="241" t="s">
        <v>3119</v>
      </c>
      <c r="E62" s="242">
        <v>1</v>
      </c>
      <c r="F62" s="243"/>
      <c r="G62" s="244">
        <f>ROUND(E62*F62,2)</f>
        <v>0</v>
      </c>
      <c r="H62" s="243"/>
      <c r="I62" s="244">
        <f>ROUND(E62*H62,2)</f>
        <v>0</v>
      </c>
      <c r="J62" s="243"/>
      <c r="K62" s="244">
        <f>ROUND(E62*J62,2)</f>
        <v>0</v>
      </c>
      <c r="L62" s="244">
        <v>21</v>
      </c>
      <c r="M62" s="244">
        <f>G62*(1+L62/100)</f>
        <v>0</v>
      </c>
      <c r="N62" s="242">
        <v>0</v>
      </c>
      <c r="O62" s="242">
        <f>ROUND(E62*N62,2)</f>
        <v>0</v>
      </c>
      <c r="P62" s="242">
        <v>0</v>
      </c>
      <c r="Q62" s="242">
        <f>ROUND(E62*P62,2)</f>
        <v>0</v>
      </c>
      <c r="R62" s="244"/>
      <c r="S62" s="244" t="s">
        <v>313</v>
      </c>
      <c r="T62" s="245" t="s">
        <v>303</v>
      </c>
      <c r="U62" s="220">
        <v>0</v>
      </c>
      <c r="V62" s="220">
        <f>ROUND(E62*U62,2)</f>
        <v>0</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9">
        <v>52</v>
      </c>
      <c r="B63" s="240" t="s">
        <v>3617</v>
      </c>
      <c r="C63" s="249" t="s">
        <v>3618</v>
      </c>
      <c r="D63" s="241" t="s">
        <v>450</v>
      </c>
      <c r="E63" s="242">
        <v>80</v>
      </c>
      <c r="F63" s="243"/>
      <c r="G63" s="244">
        <f>ROUND(E63*F63,2)</f>
        <v>0</v>
      </c>
      <c r="H63" s="243"/>
      <c r="I63" s="244">
        <f>ROUND(E63*H63,2)</f>
        <v>0</v>
      </c>
      <c r="J63" s="243"/>
      <c r="K63" s="244">
        <f>ROUND(E63*J63,2)</f>
        <v>0</v>
      </c>
      <c r="L63" s="244">
        <v>21</v>
      </c>
      <c r="M63" s="244">
        <f>G63*(1+L63/100)</f>
        <v>0</v>
      </c>
      <c r="N63" s="242">
        <v>0</v>
      </c>
      <c r="O63" s="242">
        <f>ROUND(E63*N63,2)</f>
        <v>0</v>
      </c>
      <c r="P63" s="242">
        <v>0</v>
      </c>
      <c r="Q63" s="242">
        <f>ROUND(E63*P63,2)</f>
        <v>0</v>
      </c>
      <c r="R63" s="244"/>
      <c r="S63" s="244" t="s">
        <v>313</v>
      </c>
      <c r="T63" s="245" t="s">
        <v>303</v>
      </c>
      <c r="U63" s="220">
        <v>0</v>
      </c>
      <c r="V63" s="220">
        <f>ROUND(E63*U63,2)</f>
        <v>0</v>
      </c>
      <c r="W63" s="220"/>
      <c r="X63" s="220" t="s">
        <v>653</v>
      </c>
      <c r="Y63" s="220" t="s">
        <v>305</v>
      </c>
      <c r="Z63" s="210"/>
      <c r="AA63" s="210"/>
      <c r="AB63" s="210"/>
      <c r="AC63" s="210"/>
      <c r="AD63" s="210"/>
      <c r="AE63" s="210"/>
      <c r="AF63" s="210"/>
      <c r="AG63" s="210" t="s">
        <v>3619</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9">
        <v>53</v>
      </c>
      <c r="B64" s="240" t="s">
        <v>3620</v>
      </c>
      <c r="C64" s="249" t="s">
        <v>3621</v>
      </c>
      <c r="D64" s="241" t="s">
        <v>450</v>
      </c>
      <c r="E64" s="242">
        <v>145</v>
      </c>
      <c r="F64" s="243"/>
      <c r="G64" s="244">
        <f>ROUND(E64*F64,2)</f>
        <v>0</v>
      </c>
      <c r="H64" s="243"/>
      <c r="I64" s="244">
        <f>ROUND(E64*H64,2)</f>
        <v>0</v>
      </c>
      <c r="J64" s="243"/>
      <c r="K64" s="244">
        <f>ROUND(E64*J64,2)</f>
        <v>0</v>
      </c>
      <c r="L64" s="244">
        <v>21</v>
      </c>
      <c r="M64" s="244">
        <f>G64*(1+L64/100)</f>
        <v>0</v>
      </c>
      <c r="N64" s="242">
        <v>0</v>
      </c>
      <c r="O64" s="242">
        <f>ROUND(E64*N64,2)</f>
        <v>0</v>
      </c>
      <c r="P64" s="242">
        <v>0</v>
      </c>
      <c r="Q64" s="242">
        <f>ROUND(E64*P64,2)</f>
        <v>0</v>
      </c>
      <c r="R64" s="244"/>
      <c r="S64" s="244" t="s">
        <v>313</v>
      </c>
      <c r="T64" s="245" t="s">
        <v>303</v>
      </c>
      <c r="U64" s="220">
        <v>0</v>
      </c>
      <c r="V64" s="220">
        <f>ROUND(E64*U64,2)</f>
        <v>0</v>
      </c>
      <c r="W64" s="220"/>
      <c r="X64" s="220" t="s">
        <v>653</v>
      </c>
      <c r="Y64" s="220" t="s">
        <v>305</v>
      </c>
      <c r="Z64" s="210"/>
      <c r="AA64" s="210"/>
      <c r="AB64" s="210"/>
      <c r="AC64" s="210"/>
      <c r="AD64" s="210"/>
      <c r="AE64" s="210"/>
      <c r="AF64" s="210"/>
      <c r="AG64" s="210" t="s">
        <v>3619</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9">
        <v>54</v>
      </c>
      <c r="B65" s="240" t="s">
        <v>3622</v>
      </c>
      <c r="C65" s="249" t="s">
        <v>3623</v>
      </c>
      <c r="D65" s="241" t="s">
        <v>450</v>
      </c>
      <c r="E65" s="242">
        <v>40</v>
      </c>
      <c r="F65" s="243"/>
      <c r="G65" s="244">
        <f>ROUND(E65*F65,2)</f>
        <v>0</v>
      </c>
      <c r="H65" s="243"/>
      <c r="I65" s="244">
        <f>ROUND(E65*H65,2)</f>
        <v>0</v>
      </c>
      <c r="J65" s="243"/>
      <c r="K65" s="244">
        <f>ROUND(E65*J65,2)</f>
        <v>0</v>
      </c>
      <c r="L65" s="244">
        <v>21</v>
      </c>
      <c r="M65" s="244">
        <f>G65*(1+L65/100)</f>
        <v>0</v>
      </c>
      <c r="N65" s="242">
        <v>0</v>
      </c>
      <c r="O65" s="242">
        <f>ROUND(E65*N65,2)</f>
        <v>0</v>
      </c>
      <c r="P65" s="242">
        <v>0</v>
      </c>
      <c r="Q65" s="242">
        <f>ROUND(E65*P65,2)</f>
        <v>0</v>
      </c>
      <c r="R65" s="244"/>
      <c r="S65" s="244" t="s">
        <v>313</v>
      </c>
      <c r="T65" s="245" t="s">
        <v>303</v>
      </c>
      <c r="U65" s="220">
        <v>0</v>
      </c>
      <c r="V65" s="220">
        <f>ROUND(E65*U65,2)</f>
        <v>0</v>
      </c>
      <c r="W65" s="220"/>
      <c r="X65" s="220" t="s">
        <v>653</v>
      </c>
      <c r="Y65" s="220" t="s">
        <v>305</v>
      </c>
      <c r="Z65" s="210"/>
      <c r="AA65" s="210"/>
      <c r="AB65" s="210"/>
      <c r="AC65" s="210"/>
      <c r="AD65" s="210"/>
      <c r="AE65" s="210"/>
      <c r="AF65" s="210"/>
      <c r="AG65" s="210" t="s">
        <v>3619</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9">
        <v>55</v>
      </c>
      <c r="B66" s="240" t="s">
        <v>3624</v>
      </c>
      <c r="C66" s="249" t="s">
        <v>3625</v>
      </c>
      <c r="D66" s="241" t="s">
        <v>450</v>
      </c>
      <c r="E66" s="242">
        <v>150</v>
      </c>
      <c r="F66" s="243"/>
      <c r="G66" s="244">
        <f>ROUND(E66*F66,2)</f>
        <v>0</v>
      </c>
      <c r="H66" s="243"/>
      <c r="I66" s="244">
        <f>ROUND(E66*H66,2)</f>
        <v>0</v>
      </c>
      <c r="J66" s="243"/>
      <c r="K66" s="244">
        <f>ROUND(E66*J66,2)</f>
        <v>0</v>
      </c>
      <c r="L66" s="244">
        <v>21</v>
      </c>
      <c r="M66" s="244">
        <f>G66*(1+L66/100)</f>
        <v>0</v>
      </c>
      <c r="N66" s="242">
        <v>0</v>
      </c>
      <c r="O66" s="242">
        <f>ROUND(E66*N66,2)</f>
        <v>0</v>
      </c>
      <c r="P66" s="242">
        <v>0</v>
      </c>
      <c r="Q66" s="242">
        <f>ROUND(E66*P66,2)</f>
        <v>0</v>
      </c>
      <c r="R66" s="244"/>
      <c r="S66" s="244" t="s">
        <v>313</v>
      </c>
      <c r="T66" s="245" t="s">
        <v>303</v>
      </c>
      <c r="U66" s="220">
        <v>0</v>
      </c>
      <c r="V66" s="220">
        <f>ROUND(E66*U66,2)</f>
        <v>0</v>
      </c>
      <c r="W66" s="220"/>
      <c r="X66" s="220" t="s">
        <v>653</v>
      </c>
      <c r="Y66" s="220" t="s">
        <v>305</v>
      </c>
      <c r="Z66" s="210"/>
      <c r="AA66" s="210"/>
      <c r="AB66" s="210"/>
      <c r="AC66" s="210"/>
      <c r="AD66" s="210"/>
      <c r="AE66" s="210"/>
      <c r="AF66" s="210"/>
      <c r="AG66" s="210" t="s">
        <v>3619</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56</v>
      </c>
      <c r="B67" s="240" t="s">
        <v>3626</v>
      </c>
      <c r="C67" s="249" t="s">
        <v>3627</v>
      </c>
      <c r="D67" s="241" t="s">
        <v>450</v>
      </c>
      <c r="E67" s="242">
        <v>180</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c r="S67" s="244" t="s">
        <v>313</v>
      </c>
      <c r="T67" s="245" t="s">
        <v>303</v>
      </c>
      <c r="U67" s="220">
        <v>0</v>
      </c>
      <c r="V67" s="220">
        <f>ROUND(E67*U67,2)</f>
        <v>0</v>
      </c>
      <c r="W67" s="220"/>
      <c r="X67" s="220" t="s">
        <v>653</v>
      </c>
      <c r="Y67" s="220" t="s">
        <v>305</v>
      </c>
      <c r="Z67" s="210"/>
      <c r="AA67" s="210"/>
      <c r="AB67" s="210"/>
      <c r="AC67" s="210"/>
      <c r="AD67" s="210"/>
      <c r="AE67" s="210"/>
      <c r="AF67" s="210"/>
      <c r="AG67" s="210" t="s">
        <v>3619</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9">
        <v>57</v>
      </c>
      <c r="B68" s="240" t="s">
        <v>3596</v>
      </c>
      <c r="C68" s="249" t="s">
        <v>3628</v>
      </c>
      <c r="D68" s="241" t="s">
        <v>450</v>
      </c>
      <c r="E68" s="242">
        <v>100</v>
      </c>
      <c r="F68" s="243"/>
      <c r="G68" s="244">
        <f>ROUND(E68*F68,2)</f>
        <v>0</v>
      </c>
      <c r="H68" s="243"/>
      <c r="I68" s="244">
        <f>ROUND(E68*H68,2)</f>
        <v>0</v>
      </c>
      <c r="J68" s="243"/>
      <c r="K68" s="244">
        <f>ROUND(E68*J68,2)</f>
        <v>0</v>
      </c>
      <c r="L68" s="244">
        <v>21</v>
      </c>
      <c r="M68" s="244">
        <f>G68*(1+L68/100)</f>
        <v>0</v>
      </c>
      <c r="N68" s="242">
        <v>0</v>
      </c>
      <c r="O68" s="242">
        <f>ROUND(E68*N68,2)</f>
        <v>0</v>
      </c>
      <c r="P68" s="242">
        <v>0</v>
      </c>
      <c r="Q68" s="242">
        <f>ROUND(E68*P68,2)</f>
        <v>0</v>
      </c>
      <c r="R68" s="244"/>
      <c r="S68" s="244" t="s">
        <v>313</v>
      </c>
      <c r="T68" s="245" t="s">
        <v>303</v>
      </c>
      <c r="U68" s="220">
        <v>0</v>
      </c>
      <c r="V68" s="220">
        <f>ROUND(E68*U68,2)</f>
        <v>0</v>
      </c>
      <c r="W68" s="220"/>
      <c r="X68" s="220" t="s">
        <v>3629</v>
      </c>
      <c r="Y68" s="220" t="s">
        <v>305</v>
      </c>
      <c r="Z68" s="210"/>
      <c r="AA68" s="210"/>
      <c r="AB68" s="210"/>
      <c r="AC68" s="210"/>
      <c r="AD68" s="210"/>
      <c r="AE68" s="210"/>
      <c r="AF68" s="210"/>
      <c r="AG68" s="210" t="s">
        <v>3630</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9">
        <v>58</v>
      </c>
      <c r="B69" s="240" t="s">
        <v>3607</v>
      </c>
      <c r="C69" s="249" t="s">
        <v>3631</v>
      </c>
      <c r="D69" s="241" t="s">
        <v>3119</v>
      </c>
      <c r="E69" s="242">
        <v>41</v>
      </c>
      <c r="F69" s="243"/>
      <c r="G69" s="244">
        <f>ROUND(E69*F69,2)</f>
        <v>0</v>
      </c>
      <c r="H69" s="243"/>
      <c r="I69" s="244">
        <f>ROUND(E69*H69,2)</f>
        <v>0</v>
      </c>
      <c r="J69" s="243"/>
      <c r="K69" s="244">
        <f>ROUND(E69*J69,2)</f>
        <v>0</v>
      </c>
      <c r="L69" s="244">
        <v>21</v>
      </c>
      <c r="M69" s="244">
        <f>G69*(1+L69/100)</f>
        <v>0</v>
      </c>
      <c r="N69" s="242">
        <v>0</v>
      </c>
      <c r="O69" s="242">
        <f>ROUND(E69*N69,2)</f>
        <v>0</v>
      </c>
      <c r="P69" s="242">
        <v>0</v>
      </c>
      <c r="Q69" s="242">
        <f>ROUND(E69*P69,2)</f>
        <v>0</v>
      </c>
      <c r="R69" s="244"/>
      <c r="S69" s="244" t="s">
        <v>313</v>
      </c>
      <c r="T69" s="245" t="s">
        <v>303</v>
      </c>
      <c r="U69" s="220">
        <v>0</v>
      </c>
      <c r="V69" s="220">
        <f>ROUND(E69*U69,2)</f>
        <v>0</v>
      </c>
      <c r="W69" s="220"/>
      <c r="X69" s="220" t="s">
        <v>3629</v>
      </c>
      <c r="Y69" s="220" t="s">
        <v>305</v>
      </c>
      <c r="Z69" s="210"/>
      <c r="AA69" s="210"/>
      <c r="AB69" s="210"/>
      <c r="AC69" s="210"/>
      <c r="AD69" s="210"/>
      <c r="AE69" s="210"/>
      <c r="AF69" s="210"/>
      <c r="AG69" s="210" t="s">
        <v>3630</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9">
        <v>59</v>
      </c>
      <c r="B70" s="240" t="s">
        <v>3607</v>
      </c>
      <c r="C70" s="249" t="s">
        <v>3632</v>
      </c>
      <c r="D70" s="241" t="s">
        <v>3119</v>
      </c>
      <c r="E70" s="242">
        <v>4</v>
      </c>
      <c r="F70" s="243"/>
      <c r="G70" s="244">
        <f>ROUND(E70*F70,2)</f>
        <v>0</v>
      </c>
      <c r="H70" s="243"/>
      <c r="I70" s="244">
        <f>ROUND(E70*H70,2)</f>
        <v>0</v>
      </c>
      <c r="J70" s="243"/>
      <c r="K70" s="244">
        <f>ROUND(E70*J70,2)</f>
        <v>0</v>
      </c>
      <c r="L70" s="244">
        <v>21</v>
      </c>
      <c r="M70" s="244">
        <f>G70*(1+L70/100)</f>
        <v>0</v>
      </c>
      <c r="N70" s="242">
        <v>0</v>
      </c>
      <c r="O70" s="242">
        <f>ROUND(E70*N70,2)</f>
        <v>0</v>
      </c>
      <c r="P70" s="242">
        <v>0</v>
      </c>
      <c r="Q70" s="242">
        <f>ROUND(E70*P70,2)</f>
        <v>0</v>
      </c>
      <c r="R70" s="244"/>
      <c r="S70" s="244" t="s">
        <v>313</v>
      </c>
      <c r="T70" s="245" t="s">
        <v>303</v>
      </c>
      <c r="U70" s="220">
        <v>0</v>
      </c>
      <c r="V70" s="220">
        <f>ROUND(E70*U70,2)</f>
        <v>0</v>
      </c>
      <c r="W70" s="220"/>
      <c r="X70" s="220" t="s">
        <v>3629</v>
      </c>
      <c r="Y70" s="220" t="s">
        <v>305</v>
      </c>
      <c r="Z70" s="210"/>
      <c r="AA70" s="210"/>
      <c r="AB70" s="210"/>
      <c r="AC70" s="210"/>
      <c r="AD70" s="210"/>
      <c r="AE70" s="210"/>
      <c r="AF70" s="210"/>
      <c r="AG70" s="210" t="s">
        <v>3630</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60</v>
      </c>
      <c r="B71" s="240" t="s">
        <v>3607</v>
      </c>
      <c r="C71" s="249" t="s">
        <v>3633</v>
      </c>
      <c r="D71" s="241" t="s">
        <v>3119</v>
      </c>
      <c r="E71" s="242">
        <v>6</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c r="S71" s="244" t="s">
        <v>313</v>
      </c>
      <c r="T71" s="245" t="s">
        <v>303</v>
      </c>
      <c r="U71" s="220">
        <v>0</v>
      </c>
      <c r="V71" s="220">
        <f>ROUND(E71*U71,2)</f>
        <v>0</v>
      </c>
      <c r="W71" s="220"/>
      <c r="X71" s="220" t="s">
        <v>3629</v>
      </c>
      <c r="Y71" s="220" t="s">
        <v>305</v>
      </c>
      <c r="Z71" s="210"/>
      <c r="AA71" s="210"/>
      <c r="AB71" s="210"/>
      <c r="AC71" s="210"/>
      <c r="AD71" s="210"/>
      <c r="AE71" s="210"/>
      <c r="AF71" s="210"/>
      <c r="AG71" s="210" t="s">
        <v>3630</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61</v>
      </c>
      <c r="B72" s="240" t="s">
        <v>3607</v>
      </c>
      <c r="C72" s="249" t="s">
        <v>3634</v>
      </c>
      <c r="D72" s="241" t="s">
        <v>3119</v>
      </c>
      <c r="E72" s="242">
        <v>21</v>
      </c>
      <c r="F72" s="243"/>
      <c r="G72" s="244">
        <f>ROUND(E72*F72,2)</f>
        <v>0</v>
      </c>
      <c r="H72" s="243"/>
      <c r="I72" s="244">
        <f>ROUND(E72*H72,2)</f>
        <v>0</v>
      </c>
      <c r="J72" s="243"/>
      <c r="K72" s="244">
        <f>ROUND(E72*J72,2)</f>
        <v>0</v>
      </c>
      <c r="L72" s="244">
        <v>21</v>
      </c>
      <c r="M72" s="244">
        <f>G72*(1+L72/100)</f>
        <v>0</v>
      </c>
      <c r="N72" s="242">
        <v>0</v>
      </c>
      <c r="O72" s="242">
        <f>ROUND(E72*N72,2)</f>
        <v>0</v>
      </c>
      <c r="P72" s="242">
        <v>0</v>
      </c>
      <c r="Q72" s="242">
        <f>ROUND(E72*P72,2)</f>
        <v>0</v>
      </c>
      <c r="R72" s="244"/>
      <c r="S72" s="244" t="s">
        <v>313</v>
      </c>
      <c r="T72" s="245" t="s">
        <v>303</v>
      </c>
      <c r="U72" s="220">
        <v>0</v>
      </c>
      <c r="V72" s="220">
        <f>ROUND(E72*U72,2)</f>
        <v>0</v>
      </c>
      <c r="W72" s="220"/>
      <c r="X72" s="220" t="s">
        <v>3629</v>
      </c>
      <c r="Y72" s="220" t="s">
        <v>305</v>
      </c>
      <c r="Z72" s="210"/>
      <c r="AA72" s="210"/>
      <c r="AB72" s="210"/>
      <c r="AC72" s="210"/>
      <c r="AD72" s="210"/>
      <c r="AE72" s="210"/>
      <c r="AF72" s="210"/>
      <c r="AG72" s="210" t="s">
        <v>3630</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62</v>
      </c>
      <c r="B73" s="240" t="s">
        <v>3607</v>
      </c>
      <c r="C73" s="249" t="s">
        <v>3635</v>
      </c>
      <c r="D73" s="241" t="s">
        <v>3119</v>
      </c>
      <c r="E73" s="242">
        <v>4</v>
      </c>
      <c r="F73" s="243"/>
      <c r="G73" s="244">
        <f>ROUND(E73*F73,2)</f>
        <v>0</v>
      </c>
      <c r="H73" s="243"/>
      <c r="I73" s="244">
        <f>ROUND(E73*H73,2)</f>
        <v>0</v>
      </c>
      <c r="J73" s="243"/>
      <c r="K73" s="244">
        <f>ROUND(E73*J73,2)</f>
        <v>0</v>
      </c>
      <c r="L73" s="244">
        <v>21</v>
      </c>
      <c r="M73" s="244">
        <f>G73*(1+L73/100)</f>
        <v>0</v>
      </c>
      <c r="N73" s="242">
        <v>0</v>
      </c>
      <c r="O73" s="242">
        <f>ROUND(E73*N73,2)</f>
        <v>0</v>
      </c>
      <c r="P73" s="242">
        <v>0</v>
      </c>
      <c r="Q73" s="242">
        <f>ROUND(E73*P73,2)</f>
        <v>0</v>
      </c>
      <c r="R73" s="244"/>
      <c r="S73" s="244" t="s">
        <v>313</v>
      </c>
      <c r="T73" s="245" t="s">
        <v>303</v>
      </c>
      <c r="U73" s="220">
        <v>0</v>
      </c>
      <c r="V73" s="220">
        <f>ROUND(E73*U73,2)</f>
        <v>0</v>
      </c>
      <c r="W73" s="220"/>
      <c r="X73" s="220" t="s">
        <v>3629</v>
      </c>
      <c r="Y73" s="220" t="s">
        <v>305</v>
      </c>
      <c r="Z73" s="210"/>
      <c r="AA73" s="210"/>
      <c r="AB73" s="210"/>
      <c r="AC73" s="210"/>
      <c r="AD73" s="210"/>
      <c r="AE73" s="210"/>
      <c r="AF73" s="210"/>
      <c r="AG73" s="210" t="s">
        <v>3630</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9">
        <v>63</v>
      </c>
      <c r="B74" s="240" t="s">
        <v>3609</v>
      </c>
      <c r="C74" s="249" t="s">
        <v>3636</v>
      </c>
      <c r="D74" s="241" t="s">
        <v>3119</v>
      </c>
      <c r="E74" s="242">
        <v>4</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3629</v>
      </c>
      <c r="Y74" s="220" t="s">
        <v>305</v>
      </c>
      <c r="Z74" s="210"/>
      <c r="AA74" s="210"/>
      <c r="AB74" s="210"/>
      <c r="AC74" s="210"/>
      <c r="AD74" s="210"/>
      <c r="AE74" s="210"/>
      <c r="AF74" s="210"/>
      <c r="AG74" s="210" t="s">
        <v>3630</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64</v>
      </c>
      <c r="B75" s="240" t="s">
        <v>3609</v>
      </c>
      <c r="C75" s="249" t="s">
        <v>3637</v>
      </c>
      <c r="D75" s="241" t="s">
        <v>3119</v>
      </c>
      <c r="E75" s="242">
        <v>4</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3629</v>
      </c>
      <c r="Y75" s="220" t="s">
        <v>305</v>
      </c>
      <c r="Z75" s="210"/>
      <c r="AA75" s="210"/>
      <c r="AB75" s="210"/>
      <c r="AC75" s="210"/>
      <c r="AD75" s="210"/>
      <c r="AE75" s="210"/>
      <c r="AF75" s="210"/>
      <c r="AG75" s="210" t="s">
        <v>3630</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65</v>
      </c>
      <c r="B76" s="240" t="s">
        <v>3609</v>
      </c>
      <c r="C76" s="249" t="s">
        <v>3638</v>
      </c>
      <c r="D76" s="241" t="s">
        <v>3119</v>
      </c>
      <c r="E76" s="242">
        <v>5</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3629</v>
      </c>
      <c r="Y76" s="220" t="s">
        <v>305</v>
      </c>
      <c r="Z76" s="210"/>
      <c r="AA76" s="210"/>
      <c r="AB76" s="210"/>
      <c r="AC76" s="210"/>
      <c r="AD76" s="210"/>
      <c r="AE76" s="210"/>
      <c r="AF76" s="210"/>
      <c r="AG76" s="210" t="s">
        <v>3630</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9">
        <v>66</v>
      </c>
      <c r="B77" s="240" t="s">
        <v>3609</v>
      </c>
      <c r="C77" s="249" t="s">
        <v>3639</v>
      </c>
      <c r="D77" s="241" t="s">
        <v>3119</v>
      </c>
      <c r="E77" s="242">
        <v>3</v>
      </c>
      <c r="F77" s="243"/>
      <c r="G77" s="244">
        <f>ROUND(E77*F77,2)</f>
        <v>0</v>
      </c>
      <c r="H77" s="243"/>
      <c r="I77" s="244">
        <f>ROUND(E77*H77,2)</f>
        <v>0</v>
      </c>
      <c r="J77" s="243"/>
      <c r="K77" s="244">
        <f>ROUND(E77*J77,2)</f>
        <v>0</v>
      </c>
      <c r="L77" s="244">
        <v>21</v>
      </c>
      <c r="M77" s="244">
        <f>G77*(1+L77/100)</f>
        <v>0</v>
      </c>
      <c r="N77" s="242">
        <v>0</v>
      </c>
      <c r="O77" s="242">
        <f>ROUND(E77*N77,2)</f>
        <v>0</v>
      </c>
      <c r="P77" s="242">
        <v>0</v>
      </c>
      <c r="Q77" s="242">
        <f>ROUND(E77*P77,2)</f>
        <v>0</v>
      </c>
      <c r="R77" s="244"/>
      <c r="S77" s="244" t="s">
        <v>313</v>
      </c>
      <c r="T77" s="245" t="s">
        <v>303</v>
      </c>
      <c r="U77" s="220">
        <v>0</v>
      </c>
      <c r="V77" s="220">
        <f>ROUND(E77*U77,2)</f>
        <v>0</v>
      </c>
      <c r="W77" s="220"/>
      <c r="X77" s="220" t="s">
        <v>3629</v>
      </c>
      <c r="Y77" s="220" t="s">
        <v>305</v>
      </c>
      <c r="Z77" s="210"/>
      <c r="AA77" s="210"/>
      <c r="AB77" s="210"/>
      <c r="AC77" s="210"/>
      <c r="AD77" s="210"/>
      <c r="AE77" s="210"/>
      <c r="AF77" s="210"/>
      <c r="AG77" s="210" t="s">
        <v>3630</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9">
        <v>67</v>
      </c>
      <c r="B78" s="240" t="s">
        <v>3609</v>
      </c>
      <c r="C78" s="249" t="s">
        <v>3640</v>
      </c>
      <c r="D78" s="241" t="s">
        <v>3119</v>
      </c>
      <c r="E78" s="242">
        <v>16</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313</v>
      </c>
      <c r="T78" s="245" t="s">
        <v>303</v>
      </c>
      <c r="U78" s="220">
        <v>0</v>
      </c>
      <c r="V78" s="220">
        <f>ROUND(E78*U78,2)</f>
        <v>0</v>
      </c>
      <c r="W78" s="220"/>
      <c r="X78" s="220" t="s">
        <v>3629</v>
      </c>
      <c r="Y78" s="220" t="s">
        <v>305</v>
      </c>
      <c r="Z78" s="210"/>
      <c r="AA78" s="210"/>
      <c r="AB78" s="210"/>
      <c r="AC78" s="210"/>
      <c r="AD78" s="210"/>
      <c r="AE78" s="210"/>
      <c r="AF78" s="210"/>
      <c r="AG78" s="210" t="s">
        <v>3630</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68</v>
      </c>
      <c r="B79" s="240" t="s">
        <v>3609</v>
      </c>
      <c r="C79" s="249" t="s">
        <v>3641</v>
      </c>
      <c r="D79" s="241" t="s">
        <v>3119</v>
      </c>
      <c r="E79" s="242">
        <v>2</v>
      </c>
      <c r="F79" s="243"/>
      <c r="G79" s="244">
        <f>ROUND(E79*F79,2)</f>
        <v>0</v>
      </c>
      <c r="H79" s="243"/>
      <c r="I79" s="244">
        <f>ROUND(E79*H79,2)</f>
        <v>0</v>
      </c>
      <c r="J79" s="243"/>
      <c r="K79" s="244">
        <f>ROUND(E79*J79,2)</f>
        <v>0</v>
      </c>
      <c r="L79" s="244">
        <v>21</v>
      </c>
      <c r="M79" s="244">
        <f>G79*(1+L79/100)</f>
        <v>0</v>
      </c>
      <c r="N79" s="242">
        <v>0</v>
      </c>
      <c r="O79" s="242">
        <f>ROUND(E79*N79,2)</f>
        <v>0</v>
      </c>
      <c r="P79" s="242">
        <v>0</v>
      </c>
      <c r="Q79" s="242">
        <f>ROUND(E79*P79,2)</f>
        <v>0</v>
      </c>
      <c r="R79" s="244"/>
      <c r="S79" s="244" t="s">
        <v>313</v>
      </c>
      <c r="T79" s="245" t="s">
        <v>303</v>
      </c>
      <c r="U79" s="220">
        <v>0</v>
      </c>
      <c r="V79" s="220">
        <f>ROUND(E79*U79,2)</f>
        <v>0</v>
      </c>
      <c r="W79" s="220"/>
      <c r="X79" s="220" t="s">
        <v>3629</v>
      </c>
      <c r="Y79" s="220" t="s">
        <v>305</v>
      </c>
      <c r="Z79" s="210"/>
      <c r="AA79" s="210"/>
      <c r="AB79" s="210"/>
      <c r="AC79" s="210"/>
      <c r="AD79" s="210"/>
      <c r="AE79" s="210"/>
      <c r="AF79" s="210"/>
      <c r="AG79" s="210" t="s">
        <v>3630</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9">
        <v>69</v>
      </c>
      <c r="B80" s="240" t="s">
        <v>3609</v>
      </c>
      <c r="C80" s="249" t="s">
        <v>3642</v>
      </c>
      <c r="D80" s="241" t="s">
        <v>3119</v>
      </c>
      <c r="E80" s="242">
        <v>6</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c r="S80" s="244" t="s">
        <v>313</v>
      </c>
      <c r="T80" s="245" t="s">
        <v>303</v>
      </c>
      <c r="U80" s="220">
        <v>0</v>
      </c>
      <c r="V80" s="220">
        <f>ROUND(E80*U80,2)</f>
        <v>0</v>
      </c>
      <c r="W80" s="220"/>
      <c r="X80" s="220" t="s">
        <v>3629</v>
      </c>
      <c r="Y80" s="220" t="s">
        <v>305</v>
      </c>
      <c r="Z80" s="210"/>
      <c r="AA80" s="210"/>
      <c r="AB80" s="210"/>
      <c r="AC80" s="210"/>
      <c r="AD80" s="210"/>
      <c r="AE80" s="210"/>
      <c r="AF80" s="210"/>
      <c r="AG80" s="210" t="s">
        <v>3630</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x14ac:dyDescent="0.2">
      <c r="A81" s="225" t="s">
        <v>297</v>
      </c>
      <c r="B81" s="226" t="s">
        <v>250</v>
      </c>
      <c r="C81" s="248" t="s">
        <v>251</v>
      </c>
      <c r="D81" s="227"/>
      <c r="E81" s="228"/>
      <c r="F81" s="229"/>
      <c r="G81" s="229">
        <f>SUMIF(AG82:AG115,"&lt;&gt;NOR",G82:G115)</f>
        <v>0</v>
      </c>
      <c r="H81" s="229"/>
      <c r="I81" s="229">
        <f>SUM(I82:I115)</f>
        <v>0</v>
      </c>
      <c r="J81" s="229"/>
      <c r="K81" s="229">
        <f>SUM(K82:K115)</f>
        <v>0</v>
      </c>
      <c r="L81" s="229"/>
      <c r="M81" s="229">
        <f>SUM(M82:M115)</f>
        <v>0</v>
      </c>
      <c r="N81" s="228"/>
      <c r="O81" s="228">
        <f>SUM(O82:O115)</f>
        <v>0</v>
      </c>
      <c r="P81" s="228"/>
      <c r="Q81" s="228">
        <f>SUM(Q82:Q115)</f>
        <v>0</v>
      </c>
      <c r="R81" s="229"/>
      <c r="S81" s="229"/>
      <c r="T81" s="230"/>
      <c r="U81" s="224"/>
      <c r="V81" s="224">
        <f>SUM(V82:V115)</f>
        <v>8.16</v>
      </c>
      <c r="W81" s="224"/>
      <c r="X81" s="224"/>
      <c r="Y81" s="224"/>
      <c r="AG81" t="s">
        <v>298</v>
      </c>
    </row>
    <row r="82" spans="1:60" outlineLevel="1" x14ac:dyDescent="0.2">
      <c r="A82" s="239">
        <v>70</v>
      </c>
      <c r="B82" s="240" t="s">
        <v>3643</v>
      </c>
      <c r="C82" s="249" t="s">
        <v>3644</v>
      </c>
      <c r="D82" s="241" t="s">
        <v>320</v>
      </c>
      <c r="E82" s="242">
        <v>12</v>
      </c>
      <c r="F82" s="243"/>
      <c r="G82" s="244">
        <f>ROUND(E82*F82,2)</f>
        <v>0</v>
      </c>
      <c r="H82" s="243"/>
      <c r="I82" s="244">
        <f>ROUND(E82*H82,2)</f>
        <v>0</v>
      </c>
      <c r="J82" s="243"/>
      <c r="K82" s="244">
        <f>ROUND(E82*J82,2)</f>
        <v>0</v>
      </c>
      <c r="L82" s="244">
        <v>21</v>
      </c>
      <c r="M82" s="244">
        <f>G82*(1+L82/100)</f>
        <v>0</v>
      </c>
      <c r="N82" s="242">
        <v>0</v>
      </c>
      <c r="O82" s="242">
        <f>ROUND(E82*N82,2)</f>
        <v>0</v>
      </c>
      <c r="P82" s="242">
        <v>0</v>
      </c>
      <c r="Q82" s="242">
        <f>ROUND(E82*P82,2)</f>
        <v>0</v>
      </c>
      <c r="R82" s="244" t="s">
        <v>246</v>
      </c>
      <c r="S82" s="244" t="s">
        <v>302</v>
      </c>
      <c r="T82" s="245" t="s">
        <v>354</v>
      </c>
      <c r="U82" s="220">
        <v>0.14130000000000001</v>
      </c>
      <c r="V82" s="220">
        <f>ROUND(E82*U82,2)</f>
        <v>1.7</v>
      </c>
      <c r="W82" s="220"/>
      <c r="X82" s="220" t="s">
        <v>314</v>
      </c>
      <c r="Y82" s="220" t="s">
        <v>305</v>
      </c>
      <c r="Z82" s="210"/>
      <c r="AA82" s="210"/>
      <c r="AB82" s="210"/>
      <c r="AC82" s="210"/>
      <c r="AD82" s="210"/>
      <c r="AE82" s="210"/>
      <c r="AF82" s="210"/>
      <c r="AG82" s="210" t="s">
        <v>3524</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9">
        <v>71</v>
      </c>
      <c r="B83" s="240" t="s">
        <v>3645</v>
      </c>
      <c r="C83" s="249" t="s">
        <v>3646</v>
      </c>
      <c r="D83" s="241" t="s">
        <v>320</v>
      </c>
      <c r="E83" s="242">
        <v>2</v>
      </c>
      <c r="F83" s="243"/>
      <c r="G83" s="244">
        <f>ROUND(E83*F83,2)</f>
        <v>0</v>
      </c>
      <c r="H83" s="243"/>
      <c r="I83" s="244">
        <f>ROUND(E83*H83,2)</f>
        <v>0</v>
      </c>
      <c r="J83" s="243"/>
      <c r="K83" s="244">
        <f>ROUND(E83*J83,2)</f>
        <v>0</v>
      </c>
      <c r="L83" s="244">
        <v>21</v>
      </c>
      <c r="M83" s="244">
        <f>G83*(1+L83/100)</f>
        <v>0</v>
      </c>
      <c r="N83" s="242">
        <v>0</v>
      </c>
      <c r="O83" s="242">
        <f>ROUND(E83*N83,2)</f>
        <v>0</v>
      </c>
      <c r="P83" s="242">
        <v>0</v>
      </c>
      <c r="Q83" s="242">
        <f>ROUND(E83*P83,2)</f>
        <v>0</v>
      </c>
      <c r="R83" s="244"/>
      <c r="S83" s="244" t="s">
        <v>302</v>
      </c>
      <c r="T83" s="245" t="s">
        <v>354</v>
      </c>
      <c r="U83" s="220">
        <v>0.14632999999999999</v>
      </c>
      <c r="V83" s="220">
        <f>ROUND(E83*U83,2)</f>
        <v>0.28999999999999998</v>
      </c>
      <c r="W83" s="220"/>
      <c r="X83" s="220" t="s">
        <v>314</v>
      </c>
      <c r="Y83" s="220" t="s">
        <v>305</v>
      </c>
      <c r="Z83" s="210"/>
      <c r="AA83" s="210"/>
      <c r="AB83" s="210"/>
      <c r="AC83" s="210"/>
      <c r="AD83" s="210"/>
      <c r="AE83" s="210"/>
      <c r="AF83" s="210"/>
      <c r="AG83" s="210" t="s">
        <v>3524</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9">
        <v>72</v>
      </c>
      <c r="B84" s="240" t="s">
        <v>3647</v>
      </c>
      <c r="C84" s="249" t="s">
        <v>3648</v>
      </c>
      <c r="D84" s="241" t="s">
        <v>320</v>
      </c>
      <c r="E84" s="242">
        <v>29</v>
      </c>
      <c r="F84" s="243"/>
      <c r="G84" s="244">
        <f>ROUND(E84*F84,2)</f>
        <v>0</v>
      </c>
      <c r="H84" s="243"/>
      <c r="I84" s="244">
        <f>ROUND(E84*H84,2)</f>
        <v>0</v>
      </c>
      <c r="J84" s="243"/>
      <c r="K84" s="244">
        <f>ROUND(E84*J84,2)</f>
        <v>0</v>
      </c>
      <c r="L84" s="244">
        <v>21</v>
      </c>
      <c r="M84" s="244">
        <f>G84*(1+L84/100)</f>
        <v>0</v>
      </c>
      <c r="N84" s="242">
        <v>0</v>
      </c>
      <c r="O84" s="242">
        <f>ROUND(E84*N84,2)</f>
        <v>0</v>
      </c>
      <c r="P84" s="242">
        <v>0</v>
      </c>
      <c r="Q84" s="242">
        <f>ROUND(E84*P84,2)</f>
        <v>0</v>
      </c>
      <c r="R84" s="244"/>
      <c r="S84" s="244" t="s">
        <v>302</v>
      </c>
      <c r="T84" s="245" t="s">
        <v>354</v>
      </c>
      <c r="U84" s="220">
        <v>5.3330000000000002E-2</v>
      </c>
      <c r="V84" s="220">
        <f>ROUND(E84*U84,2)</f>
        <v>1.55</v>
      </c>
      <c r="W84" s="220"/>
      <c r="X84" s="220" t="s">
        <v>314</v>
      </c>
      <c r="Y84" s="220" t="s">
        <v>305</v>
      </c>
      <c r="Z84" s="210"/>
      <c r="AA84" s="210"/>
      <c r="AB84" s="210"/>
      <c r="AC84" s="210"/>
      <c r="AD84" s="210"/>
      <c r="AE84" s="210"/>
      <c r="AF84" s="210"/>
      <c r="AG84" s="210" t="s">
        <v>3524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9">
        <v>73</v>
      </c>
      <c r="B85" s="240" t="s">
        <v>3649</v>
      </c>
      <c r="C85" s="249" t="s">
        <v>3650</v>
      </c>
      <c r="D85" s="241" t="s">
        <v>320</v>
      </c>
      <c r="E85" s="242">
        <v>12</v>
      </c>
      <c r="F85" s="243"/>
      <c r="G85" s="244">
        <f>ROUND(E85*F85,2)</f>
        <v>0</v>
      </c>
      <c r="H85" s="243"/>
      <c r="I85" s="244">
        <f>ROUND(E85*H85,2)</f>
        <v>0</v>
      </c>
      <c r="J85" s="243"/>
      <c r="K85" s="244">
        <f>ROUND(E85*J85,2)</f>
        <v>0</v>
      </c>
      <c r="L85" s="244">
        <v>21</v>
      </c>
      <c r="M85" s="244">
        <f>G85*(1+L85/100)</f>
        <v>0</v>
      </c>
      <c r="N85" s="242">
        <v>0</v>
      </c>
      <c r="O85" s="242">
        <f>ROUND(E85*N85,2)</f>
        <v>0</v>
      </c>
      <c r="P85" s="242">
        <v>0</v>
      </c>
      <c r="Q85" s="242">
        <f>ROUND(E85*P85,2)</f>
        <v>0</v>
      </c>
      <c r="R85" s="244"/>
      <c r="S85" s="244" t="s">
        <v>302</v>
      </c>
      <c r="T85" s="245" t="s">
        <v>354</v>
      </c>
      <c r="U85" s="220">
        <v>0.14249999999999999</v>
      </c>
      <c r="V85" s="220">
        <f>ROUND(E85*U85,2)</f>
        <v>1.71</v>
      </c>
      <c r="W85" s="220"/>
      <c r="X85" s="220" t="s">
        <v>314</v>
      </c>
      <c r="Y85" s="220" t="s">
        <v>305</v>
      </c>
      <c r="Z85" s="210"/>
      <c r="AA85" s="210"/>
      <c r="AB85" s="210"/>
      <c r="AC85" s="210"/>
      <c r="AD85" s="210"/>
      <c r="AE85" s="210"/>
      <c r="AF85" s="210"/>
      <c r="AG85" s="210" t="s">
        <v>3524</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9">
        <v>74</v>
      </c>
      <c r="B86" s="240" t="s">
        <v>3651</v>
      </c>
      <c r="C86" s="249" t="s">
        <v>3652</v>
      </c>
      <c r="D86" s="241" t="s">
        <v>320</v>
      </c>
      <c r="E86" s="242">
        <v>1</v>
      </c>
      <c r="F86" s="243"/>
      <c r="G86" s="244">
        <f>ROUND(E86*F86,2)</f>
        <v>0</v>
      </c>
      <c r="H86" s="243"/>
      <c r="I86" s="244">
        <f>ROUND(E86*H86,2)</f>
        <v>0</v>
      </c>
      <c r="J86" s="243"/>
      <c r="K86" s="244">
        <f>ROUND(E86*J86,2)</f>
        <v>0</v>
      </c>
      <c r="L86" s="244">
        <v>21</v>
      </c>
      <c r="M86" s="244">
        <f>G86*(1+L86/100)</f>
        <v>0</v>
      </c>
      <c r="N86" s="242">
        <v>0</v>
      </c>
      <c r="O86" s="242">
        <f>ROUND(E86*N86,2)</f>
        <v>0</v>
      </c>
      <c r="P86" s="242">
        <v>0</v>
      </c>
      <c r="Q86" s="242">
        <f>ROUND(E86*P86,2)</f>
        <v>0</v>
      </c>
      <c r="R86" s="244"/>
      <c r="S86" s="244" t="s">
        <v>302</v>
      </c>
      <c r="T86" s="245" t="s">
        <v>354</v>
      </c>
      <c r="U86" s="220">
        <v>0.14249999999999999</v>
      </c>
      <c r="V86" s="220">
        <f>ROUND(E86*U86,2)</f>
        <v>0.14000000000000001</v>
      </c>
      <c r="W86" s="220"/>
      <c r="X86" s="220" t="s">
        <v>314</v>
      </c>
      <c r="Y86" s="220" t="s">
        <v>305</v>
      </c>
      <c r="Z86" s="210"/>
      <c r="AA86" s="210"/>
      <c r="AB86" s="210"/>
      <c r="AC86" s="210"/>
      <c r="AD86" s="210"/>
      <c r="AE86" s="210"/>
      <c r="AF86" s="210"/>
      <c r="AG86" s="210" t="s">
        <v>3524</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9">
        <v>75</v>
      </c>
      <c r="B87" s="240" t="s">
        <v>3653</v>
      </c>
      <c r="C87" s="249" t="s">
        <v>3654</v>
      </c>
      <c r="D87" s="241" t="s">
        <v>320</v>
      </c>
      <c r="E87" s="242">
        <v>1</v>
      </c>
      <c r="F87" s="243"/>
      <c r="G87" s="244">
        <f>ROUND(E87*F87,2)</f>
        <v>0</v>
      </c>
      <c r="H87" s="243"/>
      <c r="I87" s="244">
        <f>ROUND(E87*H87,2)</f>
        <v>0</v>
      </c>
      <c r="J87" s="243"/>
      <c r="K87" s="244">
        <f>ROUND(E87*J87,2)</f>
        <v>0</v>
      </c>
      <c r="L87" s="244">
        <v>21</v>
      </c>
      <c r="M87" s="244">
        <f>G87*(1+L87/100)</f>
        <v>0</v>
      </c>
      <c r="N87" s="242">
        <v>0</v>
      </c>
      <c r="O87" s="242">
        <f>ROUND(E87*N87,2)</f>
        <v>0</v>
      </c>
      <c r="P87" s="242">
        <v>0</v>
      </c>
      <c r="Q87" s="242">
        <f>ROUND(E87*P87,2)</f>
        <v>0</v>
      </c>
      <c r="R87" s="244"/>
      <c r="S87" s="244" t="s">
        <v>302</v>
      </c>
      <c r="T87" s="245" t="s">
        <v>354</v>
      </c>
      <c r="U87" s="220">
        <v>0.46783000000000002</v>
      </c>
      <c r="V87" s="220">
        <f>ROUND(E87*U87,2)</f>
        <v>0.47</v>
      </c>
      <c r="W87" s="220"/>
      <c r="X87" s="220" t="s">
        <v>314</v>
      </c>
      <c r="Y87" s="220" t="s">
        <v>305</v>
      </c>
      <c r="Z87" s="210"/>
      <c r="AA87" s="210"/>
      <c r="AB87" s="210"/>
      <c r="AC87" s="210"/>
      <c r="AD87" s="210"/>
      <c r="AE87" s="210"/>
      <c r="AF87" s="210"/>
      <c r="AG87" s="210" t="s">
        <v>3524</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9">
        <v>76</v>
      </c>
      <c r="B88" s="240" t="s">
        <v>3655</v>
      </c>
      <c r="C88" s="249" t="s">
        <v>3656</v>
      </c>
      <c r="D88" s="241" t="s">
        <v>320</v>
      </c>
      <c r="E88" s="242">
        <v>11</v>
      </c>
      <c r="F88" s="243"/>
      <c r="G88" s="244">
        <f>ROUND(E88*F88,2)</f>
        <v>0</v>
      </c>
      <c r="H88" s="243"/>
      <c r="I88" s="244">
        <f>ROUND(E88*H88,2)</f>
        <v>0</v>
      </c>
      <c r="J88" s="243"/>
      <c r="K88" s="244">
        <f>ROUND(E88*J88,2)</f>
        <v>0</v>
      </c>
      <c r="L88" s="244">
        <v>21</v>
      </c>
      <c r="M88" s="244">
        <f>G88*(1+L88/100)</f>
        <v>0</v>
      </c>
      <c r="N88" s="242">
        <v>0</v>
      </c>
      <c r="O88" s="242">
        <f>ROUND(E88*N88,2)</f>
        <v>0</v>
      </c>
      <c r="P88" s="242">
        <v>0</v>
      </c>
      <c r="Q88" s="242">
        <f>ROUND(E88*P88,2)</f>
        <v>0</v>
      </c>
      <c r="R88" s="244"/>
      <c r="S88" s="244" t="s">
        <v>302</v>
      </c>
      <c r="T88" s="245" t="s">
        <v>354</v>
      </c>
      <c r="U88" s="220">
        <v>0.20882999999999999</v>
      </c>
      <c r="V88" s="220">
        <f>ROUND(E88*U88,2)</f>
        <v>2.2999999999999998</v>
      </c>
      <c r="W88" s="220"/>
      <c r="X88" s="220" t="s">
        <v>314</v>
      </c>
      <c r="Y88" s="220" t="s">
        <v>305</v>
      </c>
      <c r="Z88" s="210"/>
      <c r="AA88" s="210"/>
      <c r="AB88" s="210"/>
      <c r="AC88" s="210"/>
      <c r="AD88" s="210"/>
      <c r="AE88" s="210"/>
      <c r="AF88" s="210"/>
      <c r="AG88" s="210" t="s">
        <v>3524</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9">
        <v>77</v>
      </c>
      <c r="B89" s="240" t="s">
        <v>3594</v>
      </c>
      <c r="C89" s="249" t="s">
        <v>3595</v>
      </c>
      <c r="D89" s="241" t="s">
        <v>450</v>
      </c>
      <c r="E89" s="242">
        <v>200</v>
      </c>
      <c r="F89" s="243"/>
      <c r="G89" s="244">
        <f>ROUND(E89*F89,2)</f>
        <v>0</v>
      </c>
      <c r="H89" s="243"/>
      <c r="I89" s="244">
        <f>ROUND(E89*H89,2)</f>
        <v>0</v>
      </c>
      <c r="J89" s="243"/>
      <c r="K89" s="244">
        <f>ROUND(E89*J89,2)</f>
        <v>0</v>
      </c>
      <c r="L89" s="244">
        <v>21</v>
      </c>
      <c r="M89" s="244">
        <f>G89*(1+L89/100)</f>
        <v>0</v>
      </c>
      <c r="N89" s="242">
        <v>0</v>
      </c>
      <c r="O89" s="242">
        <f>ROUND(E89*N89,2)</f>
        <v>0</v>
      </c>
      <c r="P89" s="242">
        <v>0</v>
      </c>
      <c r="Q89" s="242">
        <f>ROUND(E89*P89,2)</f>
        <v>0</v>
      </c>
      <c r="R89" s="244"/>
      <c r="S89" s="244" t="s">
        <v>313</v>
      </c>
      <c r="T89" s="245" t="s">
        <v>303</v>
      </c>
      <c r="U89" s="220">
        <v>0</v>
      </c>
      <c r="V89" s="220">
        <f>ROUND(E89*U89,2)</f>
        <v>0</v>
      </c>
      <c r="W89" s="220"/>
      <c r="X89" s="220" t="s">
        <v>314</v>
      </c>
      <c r="Y89" s="220" t="s">
        <v>305</v>
      </c>
      <c r="Z89" s="210"/>
      <c r="AA89" s="210"/>
      <c r="AB89" s="210"/>
      <c r="AC89" s="210"/>
      <c r="AD89" s="210"/>
      <c r="AE89" s="210"/>
      <c r="AF89" s="210"/>
      <c r="AG89" s="210" t="s">
        <v>315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39">
        <v>78</v>
      </c>
      <c r="B90" s="240" t="s">
        <v>3657</v>
      </c>
      <c r="C90" s="249" t="s">
        <v>3658</v>
      </c>
      <c r="D90" s="241" t="s">
        <v>450</v>
      </c>
      <c r="E90" s="242">
        <v>450</v>
      </c>
      <c r="F90" s="243"/>
      <c r="G90" s="244">
        <f>ROUND(E90*F90,2)</f>
        <v>0</v>
      </c>
      <c r="H90" s="243"/>
      <c r="I90" s="244">
        <f>ROUND(E90*H90,2)</f>
        <v>0</v>
      </c>
      <c r="J90" s="243"/>
      <c r="K90" s="244">
        <f>ROUND(E90*J90,2)</f>
        <v>0</v>
      </c>
      <c r="L90" s="244">
        <v>21</v>
      </c>
      <c r="M90" s="244">
        <f>G90*(1+L90/100)</f>
        <v>0</v>
      </c>
      <c r="N90" s="242">
        <v>0</v>
      </c>
      <c r="O90" s="242">
        <f>ROUND(E90*N90,2)</f>
        <v>0</v>
      </c>
      <c r="P90" s="242">
        <v>0</v>
      </c>
      <c r="Q90" s="242">
        <f>ROUND(E90*P90,2)</f>
        <v>0</v>
      </c>
      <c r="R90" s="244"/>
      <c r="S90" s="244" t="s">
        <v>313</v>
      </c>
      <c r="T90" s="245" t="s">
        <v>303</v>
      </c>
      <c r="U90" s="220">
        <v>0</v>
      </c>
      <c r="V90" s="220">
        <f>ROUND(E90*U90,2)</f>
        <v>0</v>
      </c>
      <c r="W90" s="220"/>
      <c r="X90" s="220" t="s">
        <v>314</v>
      </c>
      <c r="Y90" s="220" t="s">
        <v>305</v>
      </c>
      <c r="Z90" s="210"/>
      <c r="AA90" s="210"/>
      <c r="AB90" s="210"/>
      <c r="AC90" s="210"/>
      <c r="AD90" s="210"/>
      <c r="AE90" s="210"/>
      <c r="AF90" s="210"/>
      <c r="AG90" s="210" t="s">
        <v>315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9">
        <v>79</v>
      </c>
      <c r="B91" s="240" t="s">
        <v>3659</v>
      </c>
      <c r="C91" s="249" t="s">
        <v>3660</v>
      </c>
      <c r="D91" s="241" t="s">
        <v>3119</v>
      </c>
      <c r="E91" s="242">
        <v>5</v>
      </c>
      <c r="F91" s="243"/>
      <c r="G91" s="244">
        <f>ROUND(E91*F91,2)</f>
        <v>0</v>
      </c>
      <c r="H91" s="243"/>
      <c r="I91" s="244">
        <f>ROUND(E91*H91,2)</f>
        <v>0</v>
      </c>
      <c r="J91" s="243"/>
      <c r="K91" s="244">
        <f>ROUND(E91*J91,2)</f>
        <v>0</v>
      </c>
      <c r="L91" s="244">
        <v>21</v>
      </c>
      <c r="M91" s="244">
        <f>G91*(1+L91/100)</f>
        <v>0</v>
      </c>
      <c r="N91" s="242">
        <v>0</v>
      </c>
      <c r="O91" s="242">
        <f>ROUND(E91*N91,2)</f>
        <v>0</v>
      </c>
      <c r="P91" s="242">
        <v>0</v>
      </c>
      <c r="Q91" s="242">
        <f>ROUND(E91*P91,2)</f>
        <v>0</v>
      </c>
      <c r="R91" s="244"/>
      <c r="S91" s="244" t="s">
        <v>313</v>
      </c>
      <c r="T91" s="245" t="s">
        <v>303</v>
      </c>
      <c r="U91" s="220">
        <v>0</v>
      </c>
      <c r="V91" s="220">
        <f>ROUND(E91*U91,2)</f>
        <v>0</v>
      </c>
      <c r="W91" s="220"/>
      <c r="X91" s="220" t="s">
        <v>314</v>
      </c>
      <c r="Y91" s="220" t="s">
        <v>305</v>
      </c>
      <c r="Z91" s="210"/>
      <c r="AA91" s="210"/>
      <c r="AB91" s="210"/>
      <c r="AC91" s="210"/>
      <c r="AD91" s="210"/>
      <c r="AE91" s="210"/>
      <c r="AF91" s="210"/>
      <c r="AG91" s="210" t="s">
        <v>315</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39">
        <v>80</v>
      </c>
      <c r="B92" s="240" t="s">
        <v>3661</v>
      </c>
      <c r="C92" s="249" t="s">
        <v>3662</v>
      </c>
      <c r="D92" s="241" t="s">
        <v>3119</v>
      </c>
      <c r="E92" s="242">
        <v>3</v>
      </c>
      <c r="F92" s="243"/>
      <c r="G92" s="244">
        <f>ROUND(E92*F92,2)</f>
        <v>0</v>
      </c>
      <c r="H92" s="243"/>
      <c r="I92" s="244">
        <f>ROUND(E92*H92,2)</f>
        <v>0</v>
      </c>
      <c r="J92" s="243"/>
      <c r="K92" s="244">
        <f>ROUND(E92*J92,2)</f>
        <v>0</v>
      </c>
      <c r="L92" s="244">
        <v>21</v>
      </c>
      <c r="M92" s="244">
        <f>G92*(1+L92/100)</f>
        <v>0</v>
      </c>
      <c r="N92" s="242">
        <v>0</v>
      </c>
      <c r="O92" s="242">
        <f>ROUND(E92*N92,2)</f>
        <v>0</v>
      </c>
      <c r="P92" s="242">
        <v>0</v>
      </c>
      <c r="Q92" s="242">
        <f>ROUND(E92*P92,2)</f>
        <v>0</v>
      </c>
      <c r="R92" s="244"/>
      <c r="S92" s="244" t="s">
        <v>313</v>
      </c>
      <c r="T92" s="245" t="s">
        <v>303</v>
      </c>
      <c r="U92" s="220">
        <v>0</v>
      </c>
      <c r="V92" s="220">
        <f>ROUND(E92*U92,2)</f>
        <v>0</v>
      </c>
      <c r="W92" s="220"/>
      <c r="X92" s="220" t="s">
        <v>314</v>
      </c>
      <c r="Y92" s="220" t="s">
        <v>305</v>
      </c>
      <c r="Z92" s="210"/>
      <c r="AA92" s="210"/>
      <c r="AB92" s="210"/>
      <c r="AC92" s="210"/>
      <c r="AD92" s="210"/>
      <c r="AE92" s="210"/>
      <c r="AF92" s="210"/>
      <c r="AG92" s="210" t="s">
        <v>315</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1" x14ac:dyDescent="0.2">
      <c r="A93" s="239">
        <v>81</v>
      </c>
      <c r="B93" s="240" t="s">
        <v>3663</v>
      </c>
      <c r="C93" s="249" t="s">
        <v>3664</v>
      </c>
      <c r="D93" s="241" t="s">
        <v>3119</v>
      </c>
      <c r="E93" s="242">
        <v>2</v>
      </c>
      <c r="F93" s="243"/>
      <c r="G93" s="244">
        <f>ROUND(E93*F93,2)</f>
        <v>0</v>
      </c>
      <c r="H93" s="243"/>
      <c r="I93" s="244">
        <f>ROUND(E93*H93,2)</f>
        <v>0</v>
      </c>
      <c r="J93" s="243"/>
      <c r="K93" s="244">
        <f>ROUND(E93*J93,2)</f>
        <v>0</v>
      </c>
      <c r="L93" s="244">
        <v>21</v>
      </c>
      <c r="M93" s="244">
        <f>G93*(1+L93/100)</f>
        <v>0</v>
      </c>
      <c r="N93" s="242">
        <v>0</v>
      </c>
      <c r="O93" s="242">
        <f>ROUND(E93*N93,2)</f>
        <v>0</v>
      </c>
      <c r="P93" s="242">
        <v>0</v>
      </c>
      <c r="Q93" s="242">
        <f>ROUND(E93*P93,2)</f>
        <v>0</v>
      </c>
      <c r="R93" s="244"/>
      <c r="S93" s="244" t="s">
        <v>313</v>
      </c>
      <c r="T93" s="245" t="s">
        <v>303</v>
      </c>
      <c r="U93" s="220">
        <v>0</v>
      </c>
      <c r="V93" s="220">
        <f>ROUND(E93*U93,2)</f>
        <v>0</v>
      </c>
      <c r="W93" s="220"/>
      <c r="X93" s="220" t="s">
        <v>314</v>
      </c>
      <c r="Y93" s="220" t="s">
        <v>305</v>
      </c>
      <c r="Z93" s="210"/>
      <c r="AA93" s="210"/>
      <c r="AB93" s="210"/>
      <c r="AC93" s="210"/>
      <c r="AD93" s="210"/>
      <c r="AE93" s="210"/>
      <c r="AF93" s="210"/>
      <c r="AG93" s="210" t="s">
        <v>315</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9">
        <v>82</v>
      </c>
      <c r="B94" s="240" t="s">
        <v>3665</v>
      </c>
      <c r="C94" s="249" t="s">
        <v>3666</v>
      </c>
      <c r="D94" s="241" t="s">
        <v>3119</v>
      </c>
      <c r="E94" s="242">
        <v>1</v>
      </c>
      <c r="F94" s="243"/>
      <c r="G94" s="244">
        <f>ROUND(E94*F94,2)</f>
        <v>0</v>
      </c>
      <c r="H94" s="243"/>
      <c r="I94" s="244">
        <f>ROUND(E94*H94,2)</f>
        <v>0</v>
      </c>
      <c r="J94" s="243"/>
      <c r="K94" s="244">
        <f>ROUND(E94*J94,2)</f>
        <v>0</v>
      </c>
      <c r="L94" s="244">
        <v>21</v>
      </c>
      <c r="M94" s="244">
        <f>G94*(1+L94/100)</f>
        <v>0</v>
      </c>
      <c r="N94" s="242">
        <v>0</v>
      </c>
      <c r="O94" s="242">
        <f>ROUND(E94*N94,2)</f>
        <v>0</v>
      </c>
      <c r="P94" s="242">
        <v>0</v>
      </c>
      <c r="Q94" s="242">
        <f>ROUND(E94*P94,2)</f>
        <v>0</v>
      </c>
      <c r="R94" s="244"/>
      <c r="S94" s="244" t="s">
        <v>313</v>
      </c>
      <c r="T94" s="245" t="s">
        <v>303</v>
      </c>
      <c r="U94" s="220">
        <v>0</v>
      </c>
      <c r="V94" s="220">
        <f>ROUND(E94*U94,2)</f>
        <v>0</v>
      </c>
      <c r="W94" s="220"/>
      <c r="X94" s="220" t="s">
        <v>314</v>
      </c>
      <c r="Y94" s="220" t="s">
        <v>305</v>
      </c>
      <c r="Z94" s="210"/>
      <c r="AA94" s="210"/>
      <c r="AB94" s="210"/>
      <c r="AC94" s="210"/>
      <c r="AD94" s="210"/>
      <c r="AE94" s="210"/>
      <c r="AF94" s="210"/>
      <c r="AG94" s="210" t="s">
        <v>315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9">
        <v>83</v>
      </c>
      <c r="B95" s="240" t="s">
        <v>3667</v>
      </c>
      <c r="C95" s="249" t="s">
        <v>3668</v>
      </c>
      <c r="D95" s="241" t="s">
        <v>3669</v>
      </c>
      <c r="E95" s="242">
        <v>4</v>
      </c>
      <c r="F95" s="243"/>
      <c r="G95" s="244">
        <f>ROUND(E95*F95,2)</f>
        <v>0</v>
      </c>
      <c r="H95" s="243"/>
      <c r="I95" s="244">
        <f>ROUND(E95*H95,2)</f>
        <v>0</v>
      </c>
      <c r="J95" s="243"/>
      <c r="K95" s="244">
        <f>ROUND(E95*J95,2)</f>
        <v>0</v>
      </c>
      <c r="L95" s="244">
        <v>21</v>
      </c>
      <c r="M95" s="244">
        <f>G95*(1+L95/100)</f>
        <v>0</v>
      </c>
      <c r="N95" s="242">
        <v>0</v>
      </c>
      <c r="O95" s="242">
        <f>ROUND(E95*N95,2)</f>
        <v>0</v>
      </c>
      <c r="P95" s="242">
        <v>0</v>
      </c>
      <c r="Q95" s="242">
        <f>ROUND(E95*P95,2)</f>
        <v>0</v>
      </c>
      <c r="R95" s="244"/>
      <c r="S95" s="244" t="s">
        <v>313</v>
      </c>
      <c r="T95" s="245" t="s">
        <v>303</v>
      </c>
      <c r="U95" s="220">
        <v>0</v>
      </c>
      <c r="V95" s="220">
        <f>ROUND(E95*U95,2)</f>
        <v>0</v>
      </c>
      <c r="W95" s="220"/>
      <c r="X95" s="220" t="s">
        <v>314</v>
      </c>
      <c r="Y95" s="220" t="s">
        <v>305</v>
      </c>
      <c r="Z95" s="210"/>
      <c r="AA95" s="210"/>
      <c r="AB95" s="210"/>
      <c r="AC95" s="210"/>
      <c r="AD95" s="210"/>
      <c r="AE95" s="210"/>
      <c r="AF95" s="210"/>
      <c r="AG95" s="210" t="s">
        <v>315</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9">
        <v>84</v>
      </c>
      <c r="B96" s="240" t="s">
        <v>3670</v>
      </c>
      <c r="C96" s="249" t="s">
        <v>3671</v>
      </c>
      <c r="D96" s="241" t="s">
        <v>3669</v>
      </c>
      <c r="E96" s="242">
        <v>10</v>
      </c>
      <c r="F96" s="243"/>
      <c r="G96" s="244">
        <f>ROUND(E96*F96,2)</f>
        <v>0</v>
      </c>
      <c r="H96" s="243"/>
      <c r="I96" s="244">
        <f>ROUND(E96*H96,2)</f>
        <v>0</v>
      </c>
      <c r="J96" s="243"/>
      <c r="K96" s="244">
        <f>ROUND(E96*J96,2)</f>
        <v>0</v>
      </c>
      <c r="L96" s="244">
        <v>21</v>
      </c>
      <c r="M96" s="244">
        <f>G96*(1+L96/100)</f>
        <v>0</v>
      </c>
      <c r="N96" s="242">
        <v>0</v>
      </c>
      <c r="O96" s="242">
        <f>ROUND(E96*N96,2)</f>
        <v>0</v>
      </c>
      <c r="P96" s="242">
        <v>0</v>
      </c>
      <c r="Q96" s="242">
        <f>ROUND(E96*P96,2)</f>
        <v>0</v>
      </c>
      <c r="R96" s="244"/>
      <c r="S96" s="244" t="s">
        <v>313</v>
      </c>
      <c r="T96" s="245" t="s">
        <v>303</v>
      </c>
      <c r="U96" s="220">
        <v>0</v>
      </c>
      <c r="V96" s="220">
        <f>ROUND(E96*U96,2)</f>
        <v>0</v>
      </c>
      <c r="W96" s="220"/>
      <c r="X96" s="220" t="s">
        <v>314</v>
      </c>
      <c r="Y96" s="220" t="s">
        <v>305</v>
      </c>
      <c r="Z96" s="210"/>
      <c r="AA96" s="210"/>
      <c r="AB96" s="210"/>
      <c r="AC96" s="210"/>
      <c r="AD96" s="210"/>
      <c r="AE96" s="210"/>
      <c r="AF96" s="210"/>
      <c r="AG96" s="210" t="s">
        <v>315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9">
        <v>85</v>
      </c>
      <c r="B97" s="240" t="s">
        <v>3657</v>
      </c>
      <c r="C97" s="249" t="s">
        <v>3672</v>
      </c>
      <c r="D97" s="241" t="s">
        <v>450</v>
      </c>
      <c r="E97" s="242">
        <v>1250</v>
      </c>
      <c r="F97" s="243"/>
      <c r="G97" s="244">
        <f>ROUND(E97*F97,2)</f>
        <v>0</v>
      </c>
      <c r="H97" s="243"/>
      <c r="I97" s="244">
        <f>ROUND(E97*H97,2)</f>
        <v>0</v>
      </c>
      <c r="J97" s="243"/>
      <c r="K97" s="244">
        <f>ROUND(E97*J97,2)</f>
        <v>0</v>
      </c>
      <c r="L97" s="244">
        <v>21</v>
      </c>
      <c r="M97" s="244">
        <f>G97*(1+L97/100)</f>
        <v>0</v>
      </c>
      <c r="N97" s="242">
        <v>0</v>
      </c>
      <c r="O97" s="242">
        <f>ROUND(E97*N97,2)</f>
        <v>0</v>
      </c>
      <c r="P97" s="242">
        <v>0</v>
      </c>
      <c r="Q97" s="242">
        <f>ROUND(E97*P97,2)</f>
        <v>0</v>
      </c>
      <c r="R97" s="244"/>
      <c r="S97" s="244" t="s">
        <v>313</v>
      </c>
      <c r="T97" s="245" t="s">
        <v>303</v>
      </c>
      <c r="U97" s="220">
        <v>0</v>
      </c>
      <c r="V97" s="220">
        <f>ROUND(E97*U97,2)</f>
        <v>0</v>
      </c>
      <c r="W97" s="220"/>
      <c r="X97" s="220" t="s">
        <v>653</v>
      </c>
      <c r="Y97" s="220" t="s">
        <v>305</v>
      </c>
      <c r="Z97" s="210"/>
      <c r="AA97" s="210"/>
      <c r="AB97" s="210"/>
      <c r="AC97" s="210"/>
      <c r="AD97" s="210"/>
      <c r="AE97" s="210"/>
      <c r="AF97" s="210"/>
      <c r="AG97" s="210" t="s">
        <v>654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39">
        <v>86</v>
      </c>
      <c r="B98" s="240" t="s">
        <v>3673</v>
      </c>
      <c r="C98" s="249" t="s">
        <v>3674</v>
      </c>
      <c r="D98" s="241" t="s">
        <v>3119</v>
      </c>
      <c r="E98" s="242">
        <v>7</v>
      </c>
      <c r="F98" s="243"/>
      <c r="G98" s="244">
        <f>ROUND(E98*F98,2)</f>
        <v>0</v>
      </c>
      <c r="H98" s="243"/>
      <c r="I98" s="244">
        <f>ROUND(E98*H98,2)</f>
        <v>0</v>
      </c>
      <c r="J98" s="243"/>
      <c r="K98" s="244">
        <f>ROUND(E98*J98,2)</f>
        <v>0</v>
      </c>
      <c r="L98" s="244">
        <v>21</v>
      </c>
      <c r="M98" s="244">
        <f>G98*(1+L98/100)</f>
        <v>0</v>
      </c>
      <c r="N98" s="242">
        <v>0</v>
      </c>
      <c r="O98" s="242">
        <f>ROUND(E98*N98,2)</f>
        <v>0</v>
      </c>
      <c r="P98" s="242">
        <v>0</v>
      </c>
      <c r="Q98" s="242">
        <f>ROUND(E98*P98,2)</f>
        <v>0</v>
      </c>
      <c r="R98" s="244"/>
      <c r="S98" s="244" t="s">
        <v>313</v>
      </c>
      <c r="T98" s="245" t="s">
        <v>303</v>
      </c>
      <c r="U98" s="220">
        <v>0</v>
      </c>
      <c r="V98" s="220">
        <f>ROUND(E98*U98,2)</f>
        <v>0</v>
      </c>
      <c r="W98" s="220"/>
      <c r="X98" s="220" t="s">
        <v>653</v>
      </c>
      <c r="Y98" s="220" t="s">
        <v>305</v>
      </c>
      <c r="Z98" s="210"/>
      <c r="AA98" s="210"/>
      <c r="AB98" s="210"/>
      <c r="AC98" s="210"/>
      <c r="AD98" s="210"/>
      <c r="AE98" s="210"/>
      <c r="AF98" s="210"/>
      <c r="AG98" s="210" t="s">
        <v>3619</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39">
        <v>87</v>
      </c>
      <c r="B99" s="240" t="s">
        <v>3675</v>
      </c>
      <c r="C99" s="249" t="s">
        <v>3676</v>
      </c>
      <c r="D99" s="241" t="s">
        <v>3119</v>
      </c>
      <c r="E99" s="242">
        <v>1</v>
      </c>
      <c r="F99" s="243"/>
      <c r="G99" s="244">
        <f>ROUND(E99*F99,2)</f>
        <v>0</v>
      </c>
      <c r="H99" s="243"/>
      <c r="I99" s="244">
        <f>ROUND(E99*H99,2)</f>
        <v>0</v>
      </c>
      <c r="J99" s="243"/>
      <c r="K99" s="244">
        <f>ROUND(E99*J99,2)</f>
        <v>0</v>
      </c>
      <c r="L99" s="244">
        <v>21</v>
      </c>
      <c r="M99" s="244">
        <f>G99*(1+L99/100)</f>
        <v>0</v>
      </c>
      <c r="N99" s="242">
        <v>0</v>
      </c>
      <c r="O99" s="242">
        <f>ROUND(E99*N99,2)</f>
        <v>0</v>
      </c>
      <c r="P99" s="242">
        <v>0</v>
      </c>
      <c r="Q99" s="242">
        <f>ROUND(E99*P99,2)</f>
        <v>0</v>
      </c>
      <c r="R99" s="244"/>
      <c r="S99" s="244" t="s">
        <v>313</v>
      </c>
      <c r="T99" s="245" t="s">
        <v>303</v>
      </c>
      <c r="U99" s="220">
        <v>0</v>
      </c>
      <c r="V99" s="220">
        <f>ROUND(E99*U99,2)</f>
        <v>0</v>
      </c>
      <c r="W99" s="220"/>
      <c r="X99" s="220" t="s">
        <v>653</v>
      </c>
      <c r="Y99" s="220" t="s">
        <v>305</v>
      </c>
      <c r="Z99" s="210"/>
      <c r="AA99" s="210"/>
      <c r="AB99" s="210"/>
      <c r="AC99" s="210"/>
      <c r="AD99" s="210"/>
      <c r="AE99" s="210"/>
      <c r="AF99" s="210"/>
      <c r="AG99" s="210" t="s">
        <v>3619</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1" x14ac:dyDescent="0.2">
      <c r="A100" s="239">
        <v>88</v>
      </c>
      <c r="B100" s="240" t="s">
        <v>3677</v>
      </c>
      <c r="C100" s="249" t="s">
        <v>3678</v>
      </c>
      <c r="D100" s="241" t="s">
        <v>450</v>
      </c>
      <c r="E100" s="242">
        <v>120</v>
      </c>
      <c r="F100" s="243"/>
      <c r="G100" s="244">
        <f>ROUND(E100*F100,2)</f>
        <v>0</v>
      </c>
      <c r="H100" s="243"/>
      <c r="I100" s="244">
        <f>ROUND(E100*H100,2)</f>
        <v>0</v>
      </c>
      <c r="J100" s="243"/>
      <c r="K100" s="244">
        <f>ROUND(E100*J100,2)</f>
        <v>0</v>
      </c>
      <c r="L100" s="244">
        <v>21</v>
      </c>
      <c r="M100" s="244">
        <f>G100*(1+L100/100)</f>
        <v>0</v>
      </c>
      <c r="N100" s="242">
        <v>0</v>
      </c>
      <c r="O100" s="242">
        <f>ROUND(E100*N100,2)</f>
        <v>0</v>
      </c>
      <c r="P100" s="242">
        <v>0</v>
      </c>
      <c r="Q100" s="242">
        <f>ROUND(E100*P100,2)</f>
        <v>0</v>
      </c>
      <c r="R100" s="244"/>
      <c r="S100" s="244" t="s">
        <v>313</v>
      </c>
      <c r="T100" s="245" t="s">
        <v>303</v>
      </c>
      <c r="U100" s="220">
        <v>0</v>
      </c>
      <c r="V100" s="220">
        <f>ROUND(E100*U100,2)</f>
        <v>0</v>
      </c>
      <c r="W100" s="220"/>
      <c r="X100" s="220" t="s">
        <v>653</v>
      </c>
      <c r="Y100" s="220" t="s">
        <v>305</v>
      </c>
      <c r="Z100" s="210"/>
      <c r="AA100" s="210"/>
      <c r="AB100" s="210"/>
      <c r="AC100" s="210"/>
      <c r="AD100" s="210"/>
      <c r="AE100" s="210"/>
      <c r="AF100" s="210"/>
      <c r="AG100" s="210" t="s">
        <v>3619</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9">
        <v>89</v>
      </c>
      <c r="B101" s="240" t="s">
        <v>3679</v>
      </c>
      <c r="C101" s="249" t="s">
        <v>3680</v>
      </c>
      <c r="D101" s="241" t="s">
        <v>3119</v>
      </c>
      <c r="E101" s="242">
        <v>9</v>
      </c>
      <c r="F101" s="243"/>
      <c r="G101" s="244">
        <f>ROUND(E101*F101,2)</f>
        <v>0</v>
      </c>
      <c r="H101" s="243"/>
      <c r="I101" s="244">
        <f>ROUND(E101*H101,2)</f>
        <v>0</v>
      </c>
      <c r="J101" s="243"/>
      <c r="K101" s="244">
        <f>ROUND(E101*J101,2)</f>
        <v>0</v>
      </c>
      <c r="L101" s="244">
        <v>21</v>
      </c>
      <c r="M101" s="244">
        <f>G101*(1+L101/100)</f>
        <v>0</v>
      </c>
      <c r="N101" s="242">
        <v>0</v>
      </c>
      <c r="O101" s="242">
        <f>ROUND(E101*N101,2)</f>
        <v>0</v>
      </c>
      <c r="P101" s="242">
        <v>0</v>
      </c>
      <c r="Q101" s="242">
        <f>ROUND(E101*P101,2)</f>
        <v>0</v>
      </c>
      <c r="R101" s="244"/>
      <c r="S101" s="244" t="s">
        <v>313</v>
      </c>
      <c r="T101" s="245" t="s">
        <v>303</v>
      </c>
      <c r="U101" s="220">
        <v>0</v>
      </c>
      <c r="V101" s="220">
        <f>ROUND(E101*U101,2)</f>
        <v>0</v>
      </c>
      <c r="W101" s="220"/>
      <c r="X101" s="220" t="s">
        <v>653</v>
      </c>
      <c r="Y101" s="220" t="s">
        <v>305</v>
      </c>
      <c r="Z101" s="210"/>
      <c r="AA101" s="210"/>
      <c r="AB101" s="210"/>
      <c r="AC101" s="210"/>
      <c r="AD101" s="210"/>
      <c r="AE101" s="210"/>
      <c r="AF101" s="210"/>
      <c r="AG101" s="210" t="s">
        <v>3619</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39">
        <v>90</v>
      </c>
      <c r="B102" s="240" t="s">
        <v>3681</v>
      </c>
      <c r="C102" s="249" t="s">
        <v>3682</v>
      </c>
      <c r="D102" s="241" t="s">
        <v>3119</v>
      </c>
      <c r="E102" s="242">
        <v>4</v>
      </c>
      <c r="F102" s="243"/>
      <c r="G102" s="244">
        <f>ROUND(E102*F102,2)</f>
        <v>0</v>
      </c>
      <c r="H102" s="243"/>
      <c r="I102" s="244">
        <f>ROUND(E102*H102,2)</f>
        <v>0</v>
      </c>
      <c r="J102" s="243"/>
      <c r="K102" s="244">
        <f>ROUND(E102*J102,2)</f>
        <v>0</v>
      </c>
      <c r="L102" s="244">
        <v>21</v>
      </c>
      <c r="M102" s="244">
        <f>G102*(1+L102/100)</f>
        <v>0</v>
      </c>
      <c r="N102" s="242">
        <v>0</v>
      </c>
      <c r="O102" s="242">
        <f>ROUND(E102*N102,2)</f>
        <v>0</v>
      </c>
      <c r="P102" s="242">
        <v>0</v>
      </c>
      <c r="Q102" s="242">
        <f>ROUND(E102*P102,2)</f>
        <v>0</v>
      </c>
      <c r="R102" s="244"/>
      <c r="S102" s="244" t="s">
        <v>313</v>
      </c>
      <c r="T102" s="245" t="s">
        <v>303</v>
      </c>
      <c r="U102" s="220">
        <v>0</v>
      </c>
      <c r="V102" s="220">
        <f>ROUND(E102*U102,2)</f>
        <v>0</v>
      </c>
      <c r="W102" s="220"/>
      <c r="X102" s="220" t="s">
        <v>653</v>
      </c>
      <c r="Y102" s="220" t="s">
        <v>305</v>
      </c>
      <c r="Z102" s="210"/>
      <c r="AA102" s="210"/>
      <c r="AB102" s="210"/>
      <c r="AC102" s="210"/>
      <c r="AD102" s="210"/>
      <c r="AE102" s="210"/>
      <c r="AF102" s="210"/>
      <c r="AG102" s="210" t="s">
        <v>3619</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39">
        <v>91</v>
      </c>
      <c r="B103" s="240" t="s">
        <v>3683</v>
      </c>
      <c r="C103" s="249" t="s">
        <v>3684</v>
      </c>
      <c r="D103" s="241" t="s">
        <v>3119</v>
      </c>
      <c r="E103" s="242">
        <v>1</v>
      </c>
      <c r="F103" s="243"/>
      <c r="G103" s="244">
        <f>ROUND(E103*F103,2)</f>
        <v>0</v>
      </c>
      <c r="H103" s="243"/>
      <c r="I103" s="244">
        <f>ROUND(E103*H103,2)</f>
        <v>0</v>
      </c>
      <c r="J103" s="243"/>
      <c r="K103" s="244">
        <f>ROUND(E103*J103,2)</f>
        <v>0</v>
      </c>
      <c r="L103" s="244">
        <v>21</v>
      </c>
      <c r="M103" s="244">
        <f>G103*(1+L103/100)</f>
        <v>0</v>
      </c>
      <c r="N103" s="242">
        <v>0</v>
      </c>
      <c r="O103" s="242">
        <f>ROUND(E103*N103,2)</f>
        <v>0</v>
      </c>
      <c r="P103" s="242">
        <v>0</v>
      </c>
      <c r="Q103" s="242">
        <f>ROUND(E103*P103,2)</f>
        <v>0</v>
      </c>
      <c r="R103" s="244"/>
      <c r="S103" s="244" t="s">
        <v>313</v>
      </c>
      <c r="T103" s="245" t="s">
        <v>303</v>
      </c>
      <c r="U103" s="220">
        <v>0</v>
      </c>
      <c r="V103" s="220">
        <f>ROUND(E103*U103,2)</f>
        <v>0</v>
      </c>
      <c r="W103" s="220"/>
      <c r="X103" s="220" t="s">
        <v>653</v>
      </c>
      <c r="Y103" s="220" t="s">
        <v>305</v>
      </c>
      <c r="Z103" s="210"/>
      <c r="AA103" s="210"/>
      <c r="AB103" s="210"/>
      <c r="AC103" s="210"/>
      <c r="AD103" s="210"/>
      <c r="AE103" s="210"/>
      <c r="AF103" s="210"/>
      <c r="AG103" s="210" t="s">
        <v>3619</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9">
        <v>92</v>
      </c>
      <c r="B104" s="240" t="s">
        <v>3685</v>
      </c>
      <c r="C104" s="249" t="s">
        <v>3686</v>
      </c>
      <c r="D104" s="241" t="s">
        <v>3119</v>
      </c>
      <c r="E104" s="242">
        <v>2</v>
      </c>
      <c r="F104" s="243"/>
      <c r="G104" s="244">
        <f>ROUND(E104*F104,2)</f>
        <v>0</v>
      </c>
      <c r="H104" s="243"/>
      <c r="I104" s="244">
        <f>ROUND(E104*H104,2)</f>
        <v>0</v>
      </c>
      <c r="J104" s="243"/>
      <c r="K104" s="244">
        <f>ROUND(E104*J104,2)</f>
        <v>0</v>
      </c>
      <c r="L104" s="244">
        <v>21</v>
      </c>
      <c r="M104" s="244">
        <f>G104*(1+L104/100)</f>
        <v>0</v>
      </c>
      <c r="N104" s="242">
        <v>0</v>
      </c>
      <c r="O104" s="242">
        <f>ROUND(E104*N104,2)</f>
        <v>0</v>
      </c>
      <c r="P104" s="242">
        <v>0</v>
      </c>
      <c r="Q104" s="242">
        <f>ROUND(E104*P104,2)</f>
        <v>0</v>
      </c>
      <c r="R104" s="244"/>
      <c r="S104" s="244" t="s">
        <v>313</v>
      </c>
      <c r="T104" s="245" t="s">
        <v>303</v>
      </c>
      <c r="U104" s="220">
        <v>0</v>
      </c>
      <c r="V104" s="220">
        <f>ROUND(E104*U104,2)</f>
        <v>0</v>
      </c>
      <c r="W104" s="220"/>
      <c r="X104" s="220" t="s">
        <v>653</v>
      </c>
      <c r="Y104" s="220" t="s">
        <v>305</v>
      </c>
      <c r="Z104" s="210"/>
      <c r="AA104" s="210"/>
      <c r="AB104" s="210"/>
      <c r="AC104" s="210"/>
      <c r="AD104" s="210"/>
      <c r="AE104" s="210"/>
      <c r="AF104" s="210"/>
      <c r="AG104" s="210" t="s">
        <v>3619</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9">
        <v>93</v>
      </c>
      <c r="B105" s="240" t="s">
        <v>3687</v>
      </c>
      <c r="C105" s="249" t="s">
        <v>3688</v>
      </c>
      <c r="D105" s="241" t="s">
        <v>3119</v>
      </c>
      <c r="E105" s="242">
        <v>1</v>
      </c>
      <c r="F105" s="243"/>
      <c r="G105" s="244">
        <f>ROUND(E105*F105,2)</f>
        <v>0</v>
      </c>
      <c r="H105" s="243"/>
      <c r="I105" s="244">
        <f>ROUND(E105*H105,2)</f>
        <v>0</v>
      </c>
      <c r="J105" s="243"/>
      <c r="K105" s="244">
        <f>ROUND(E105*J105,2)</f>
        <v>0</v>
      </c>
      <c r="L105" s="244">
        <v>21</v>
      </c>
      <c r="M105" s="244">
        <f>G105*(1+L105/100)</f>
        <v>0</v>
      </c>
      <c r="N105" s="242">
        <v>0</v>
      </c>
      <c r="O105" s="242">
        <f>ROUND(E105*N105,2)</f>
        <v>0</v>
      </c>
      <c r="P105" s="242">
        <v>0</v>
      </c>
      <c r="Q105" s="242">
        <f>ROUND(E105*P105,2)</f>
        <v>0</v>
      </c>
      <c r="R105" s="244"/>
      <c r="S105" s="244" t="s">
        <v>313</v>
      </c>
      <c r="T105" s="245" t="s">
        <v>303</v>
      </c>
      <c r="U105" s="220">
        <v>0</v>
      </c>
      <c r="V105" s="220">
        <f>ROUND(E105*U105,2)</f>
        <v>0</v>
      </c>
      <c r="W105" s="220"/>
      <c r="X105" s="220" t="s">
        <v>653</v>
      </c>
      <c r="Y105" s="220" t="s">
        <v>305</v>
      </c>
      <c r="Z105" s="210"/>
      <c r="AA105" s="210"/>
      <c r="AB105" s="210"/>
      <c r="AC105" s="210"/>
      <c r="AD105" s="210"/>
      <c r="AE105" s="210"/>
      <c r="AF105" s="210"/>
      <c r="AG105" s="210" t="s">
        <v>3619</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9">
        <v>94</v>
      </c>
      <c r="B106" s="240" t="s">
        <v>3689</v>
      </c>
      <c r="C106" s="249" t="s">
        <v>3690</v>
      </c>
      <c r="D106" s="241" t="s">
        <v>3119</v>
      </c>
      <c r="E106" s="242">
        <v>1</v>
      </c>
      <c r="F106" s="243"/>
      <c r="G106" s="244">
        <f>ROUND(E106*F106,2)</f>
        <v>0</v>
      </c>
      <c r="H106" s="243"/>
      <c r="I106" s="244">
        <f>ROUND(E106*H106,2)</f>
        <v>0</v>
      </c>
      <c r="J106" s="243"/>
      <c r="K106" s="244">
        <f>ROUND(E106*J106,2)</f>
        <v>0</v>
      </c>
      <c r="L106" s="244">
        <v>21</v>
      </c>
      <c r="M106" s="244">
        <f>G106*(1+L106/100)</f>
        <v>0</v>
      </c>
      <c r="N106" s="242">
        <v>0</v>
      </c>
      <c r="O106" s="242">
        <f>ROUND(E106*N106,2)</f>
        <v>0</v>
      </c>
      <c r="P106" s="242">
        <v>0</v>
      </c>
      <c r="Q106" s="242">
        <f>ROUND(E106*P106,2)</f>
        <v>0</v>
      </c>
      <c r="R106" s="244"/>
      <c r="S106" s="244" t="s">
        <v>313</v>
      </c>
      <c r="T106" s="245" t="s">
        <v>303</v>
      </c>
      <c r="U106" s="220">
        <v>0</v>
      </c>
      <c r="V106" s="220">
        <f>ROUND(E106*U106,2)</f>
        <v>0</v>
      </c>
      <c r="W106" s="220"/>
      <c r="X106" s="220" t="s">
        <v>653</v>
      </c>
      <c r="Y106" s="220" t="s">
        <v>305</v>
      </c>
      <c r="Z106" s="210"/>
      <c r="AA106" s="210"/>
      <c r="AB106" s="210"/>
      <c r="AC106" s="210"/>
      <c r="AD106" s="210"/>
      <c r="AE106" s="210"/>
      <c r="AF106" s="210"/>
      <c r="AG106" s="210" t="s">
        <v>3619</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39">
        <v>95</v>
      </c>
      <c r="B107" s="240" t="s">
        <v>3691</v>
      </c>
      <c r="C107" s="249" t="s">
        <v>3692</v>
      </c>
      <c r="D107" s="241" t="s">
        <v>3119</v>
      </c>
      <c r="E107" s="242">
        <v>1</v>
      </c>
      <c r="F107" s="243"/>
      <c r="G107" s="244">
        <f>ROUND(E107*F107,2)</f>
        <v>0</v>
      </c>
      <c r="H107" s="243"/>
      <c r="I107" s="244">
        <f>ROUND(E107*H107,2)</f>
        <v>0</v>
      </c>
      <c r="J107" s="243"/>
      <c r="K107" s="244">
        <f>ROUND(E107*J107,2)</f>
        <v>0</v>
      </c>
      <c r="L107" s="244">
        <v>21</v>
      </c>
      <c r="M107" s="244">
        <f>G107*(1+L107/100)</f>
        <v>0</v>
      </c>
      <c r="N107" s="242">
        <v>0</v>
      </c>
      <c r="O107" s="242">
        <f>ROUND(E107*N107,2)</f>
        <v>0</v>
      </c>
      <c r="P107" s="242">
        <v>0</v>
      </c>
      <c r="Q107" s="242">
        <f>ROUND(E107*P107,2)</f>
        <v>0</v>
      </c>
      <c r="R107" s="244"/>
      <c r="S107" s="244" t="s">
        <v>313</v>
      </c>
      <c r="T107" s="245" t="s">
        <v>303</v>
      </c>
      <c r="U107" s="220">
        <v>0</v>
      </c>
      <c r="V107" s="220">
        <f>ROUND(E107*U107,2)</f>
        <v>0</v>
      </c>
      <c r="W107" s="220"/>
      <c r="X107" s="220" t="s">
        <v>653</v>
      </c>
      <c r="Y107" s="220" t="s">
        <v>305</v>
      </c>
      <c r="Z107" s="210"/>
      <c r="AA107" s="210"/>
      <c r="AB107" s="210"/>
      <c r="AC107" s="210"/>
      <c r="AD107" s="210"/>
      <c r="AE107" s="210"/>
      <c r="AF107" s="210"/>
      <c r="AG107" s="210" t="s">
        <v>3619</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39">
        <v>96</v>
      </c>
      <c r="B108" s="240" t="s">
        <v>3693</v>
      </c>
      <c r="C108" s="249" t="s">
        <v>3694</v>
      </c>
      <c r="D108" s="241" t="s">
        <v>3119</v>
      </c>
      <c r="E108" s="242">
        <v>1</v>
      </c>
      <c r="F108" s="243"/>
      <c r="G108" s="244">
        <f>ROUND(E108*F108,2)</f>
        <v>0</v>
      </c>
      <c r="H108" s="243"/>
      <c r="I108" s="244">
        <f>ROUND(E108*H108,2)</f>
        <v>0</v>
      </c>
      <c r="J108" s="243"/>
      <c r="K108" s="244">
        <f>ROUND(E108*J108,2)</f>
        <v>0</v>
      </c>
      <c r="L108" s="244">
        <v>21</v>
      </c>
      <c r="M108" s="244">
        <f>G108*(1+L108/100)</f>
        <v>0</v>
      </c>
      <c r="N108" s="242">
        <v>0</v>
      </c>
      <c r="O108" s="242">
        <f>ROUND(E108*N108,2)</f>
        <v>0</v>
      </c>
      <c r="P108" s="242">
        <v>0</v>
      </c>
      <c r="Q108" s="242">
        <f>ROUND(E108*P108,2)</f>
        <v>0</v>
      </c>
      <c r="R108" s="244"/>
      <c r="S108" s="244" t="s">
        <v>313</v>
      </c>
      <c r="T108" s="245" t="s">
        <v>303</v>
      </c>
      <c r="U108" s="220">
        <v>0</v>
      </c>
      <c r="V108" s="220">
        <f>ROUND(E108*U108,2)</f>
        <v>0</v>
      </c>
      <c r="W108" s="220"/>
      <c r="X108" s="220" t="s">
        <v>653</v>
      </c>
      <c r="Y108" s="220" t="s">
        <v>305</v>
      </c>
      <c r="Z108" s="210"/>
      <c r="AA108" s="210"/>
      <c r="AB108" s="210"/>
      <c r="AC108" s="210"/>
      <c r="AD108" s="210"/>
      <c r="AE108" s="210"/>
      <c r="AF108" s="210"/>
      <c r="AG108" s="210" t="s">
        <v>3619</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9">
        <v>97</v>
      </c>
      <c r="B109" s="240" t="s">
        <v>3695</v>
      </c>
      <c r="C109" s="249" t="s">
        <v>3696</v>
      </c>
      <c r="D109" s="241" t="s">
        <v>3119</v>
      </c>
      <c r="E109" s="242">
        <v>1</v>
      </c>
      <c r="F109" s="243"/>
      <c r="G109" s="244">
        <f>ROUND(E109*F109,2)</f>
        <v>0</v>
      </c>
      <c r="H109" s="243"/>
      <c r="I109" s="244">
        <f>ROUND(E109*H109,2)</f>
        <v>0</v>
      </c>
      <c r="J109" s="243"/>
      <c r="K109" s="244">
        <f>ROUND(E109*J109,2)</f>
        <v>0</v>
      </c>
      <c r="L109" s="244">
        <v>21</v>
      </c>
      <c r="M109" s="244">
        <f>G109*(1+L109/100)</f>
        <v>0</v>
      </c>
      <c r="N109" s="242">
        <v>0</v>
      </c>
      <c r="O109" s="242">
        <f>ROUND(E109*N109,2)</f>
        <v>0</v>
      </c>
      <c r="P109" s="242">
        <v>0</v>
      </c>
      <c r="Q109" s="242">
        <f>ROUND(E109*P109,2)</f>
        <v>0</v>
      </c>
      <c r="R109" s="244"/>
      <c r="S109" s="244" t="s">
        <v>313</v>
      </c>
      <c r="T109" s="245" t="s">
        <v>303</v>
      </c>
      <c r="U109" s="220">
        <v>0</v>
      </c>
      <c r="V109" s="220">
        <f>ROUND(E109*U109,2)</f>
        <v>0</v>
      </c>
      <c r="W109" s="220"/>
      <c r="X109" s="220" t="s">
        <v>653</v>
      </c>
      <c r="Y109" s="220" t="s">
        <v>305</v>
      </c>
      <c r="Z109" s="210"/>
      <c r="AA109" s="210"/>
      <c r="AB109" s="210"/>
      <c r="AC109" s="210"/>
      <c r="AD109" s="210"/>
      <c r="AE109" s="210"/>
      <c r="AF109" s="210"/>
      <c r="AG109" s="210" t="s">
        <v>3619</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39">
        <v>98</v>
      </c>
      <c r="B110" s="240" t="s">
        <v>3697</v>
      </c>
      <c r="C110" s="249" t="s">
        <v>3698</v>
      </c>
      <c r="D110" s="241" t="s">
        <v>3119</v>
      </c>
      <c r="E110" s="242">
        <v>1</v>
      </c>
      <c r="F110" s="243"/>
      <c r="G110" s="244">
        <f>ROUND(E110*F110,2)</f>
        <v>0</v>
      </c>
      <c r="H110" s="243"/>
      <c r="I110" s="244">
        <f>ROUND(E110*H110,2)</f>
        <v>0</v>
      </c>
      <c r="J110" s="243"/>
      <c r="K110" s="244">
        <f>ROUND(E110*J110,2)</f>
        <v>0</v>
      </c>
      <c r="L110" s="244">
        <v>21</v>
      </c>
      <c r="M110" s="244">
        <f>G110*(1+L110/100)</f>
        <v>0</v>
      </c>
      <c r="N110" s="242">
        <v>0</v>
      </c>
      <c r="O110" s="242">
        <f>ROUND(E110*N110,2)</f>
        <v>0</v>
      </c>
      <c r="P110" s="242">
        <v>0</v>
      </c>
      <c r="Q110" s="242">
        <f>ROUND(E110*P110,2)</f>
        <v>0</v>
      </c>
      <c r="R110" s="244"/>
      <c r="S110" s="244" t="s">
        <v>313</v>
      </c>
      <c r="T110" s="245" t="s">
        <v>303</v>
      </c>
      <c r="U110" s="220">
        <v>0</v>
      </c>
      <c r="V110" s="220">
        <f>ROUND(E110*U110,2)</f>
        <v>0</v>
      </c>
      <c r="W110" s="220"/>
      <c r="X110" s="220" t="s">
        <v>653</v>
      </c>
      <c r="Y110" s="220" t="s">
        <v>305</v>
      </c>
      <c r="Z110" s="210"/>
      <c r="AA110" s="210"/>
      <c r="AB110" s="210"/>
      <c r="AC110" s="210"/>
      <c r="AD110" s="210"/>
      <c r="AE110" s="210"/>
      <c r="AF110" s="210"/>
      <c r="AG110" s="210" t="s">
        <v>3619</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39">
        <v>99</v>
      </c>
      <c r="B111" s="240" t="s">
        <v>3699</v>
      </c>
      <c r="C111" s="249" t="s">
        <v>3700</v>
      </c>
      <c r="D111" s="241" t="s">
        <v>3119</v>
      </c>
      <c r="E111" s="242">
        <v>4</v>
      </c>
      <c r="F111" s="243"/>
      <c r="G111" s="244">
        <f>ROUND(E111*F111,2)</f>
        <v>0</v>
      </c>
      <c r="H111" s="243"/>
      <c r="I111" s="244">
        <f>ROUND(E111*H111,2)</f>
        <v>0</v>
      </c>
      <c r="J111" s="243"/>
      <c r="K111" s="244">
        <f>ROUND(E111*J111,2)</f>
        <v>0</v>
      </c>
      <c r="L111" s="244">
        <v>21</v>
      </c>
      <c r="M111" s="244">
        <f>G111*(1+L111/100)</f>
        <v>0</v>
      </c>
      <c r="N111" s="242">
        <v>0</v>
      </c>
      <c r="O111" s="242">
        <f>ROUND(E111*N111,2)</f>
        <v>0</v>
      </c>
      <c r="P111" s="242">
        <v>0</v>
      </c>
      <c r="Q111" s="242">
        <f>ROUND(E111*P111,2)</f>
        <v>0</v>
      </c>
      <c r="R111" s="244"/>
      <c r="S111" s="244" t="s">
        <v>313</v>
      </c>
      <c r="T111" s="245" t="s">
        <v>303</v>
      </c>
      <c r="U111" s="220">
        <v>0</v>
      </c>
      <c r="V111" s="220">
        <f>ROUND(E111*U111,2)</f>
        <v>0</v>
      </c>
      <c r="W111" s="220"/>
      <c r="X111" s="220" t="s">
        <v>653</v>
      </c>
      <c r="Y111" s="220" t="s">
        <v>305</v>
      </c>
      <c r="Z111" s="210"/>
      <c r="AA111" s="210"/>
      <c r="AB111" s="210"/>
      <c r="AC111" s="210"/>
      <c r="AD111" s="210"/>
      <c r="AE111" s="210"/>
      <c r="AF111" s="210"/>
      <c r="AG111" s="210" t="s">
        <v>3619</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9">
        <v>100</v>
      </c>
      <c r="B112" s="240" t="s">
        <v>3701</v>
      </c>
      <c r="C112" s="249" t="s">
        <v>3702</v>
      </c>
      <c r="D112" s="241" t="s">
        <v>3119</v>
      </c>
      <c r="E112" s="242">
        <v>6</v>
      </c>
      <c r="F112" s="243"/>
      <c r="G112" s="244">
        <f>ROUND(E112*F112,2)</f>
        <v>0</v>
      </c>
      <c r="H112" s="243"/>
      <c r="I112" s="244">
        <f>ROUND(E112*H112,2)</f>
        <v>0</v>
      </c>
      <c r="J112" s="243"/>
      <c r="K112" s="244">
        <f>ROUND(E112*J112,2)</f>
        <v>0</v>
      </c>
      <c r="L112" s="244">
        <v>21</v>
      </c>
      <c r="M112" s="244">
        <f>G112*(1+L112/100)</f>
        <v>0</v>
      </c>
      <c r="N112" s="242">
        <v>0</v>
      </c>
      <c r="O112" s="242">
        <f>ROUND(E112*N112,2)</f>
        <v>0</v>
      </c>
      <c r="P112" s="242">
        <v>0</v>
      </c>
      <c r="Q112" s="242">
        <f>ROUND(E112*P112,2)</f>
        <v>0</v>
      </c>
      <c r="R112" s="244"/>
      <c r="S112" s="244" t="s">
        <v>313</v>
      </c>
      <c r="T112" s="245" t="s">
        <v>303</v>
      </c>
      <c r="U112" s="220">
        <v>0</v>
      </c>
      <c r="V112" s="220">
        <f>ROUND(E112*U112,2)</f>
        <v>0</v>
      </c>
      <c r="W112" s="220"/>
      <c r="X112" s="220" t="s">
        <v>653</v>
      </c>
      <c r="Y112" s="220" t="s">
        <v>305</v>
      </c>
      <c r="Z112" s="210"/>
      <c r="AA112" s="210"/>
      <c r="AB112" s="210"/>
      <c r="AC112" s="210"/>
      <c r="AD112" s="210"/>
      <c r="AE112" s="210"/>
      <c r="AF112" s="210"/>
      <c r="AG112" s="210" t="s">
        <v>3619</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39">
        <v>101</v>
      </c>
      <c r="B113" s="240" t="s">
        <v>3703</v>
      </c>
      <c r="C113" s="249" t="s">
        <v>3704</v>
      </c>
      <c r="D113" s="241" t="s">
        <v>3119</v>
      </c>
      <c r="E113" s="242">
        <v>1</v>
      </c>
      <c r="F113" s="243"/>
      <c r="G113" s="244">
        <f>ROUND(E113*F113,2)</f>
        <v>0</v>
      </c>
      <c r="H113" s="243"/>
      <c r="I113" s="244">
        <f>ROUND(E113*H113,2)</f>
        <v>0</v>
      </c>
      <c r="J113" s="243"/>
      <c r="K113" s="244">
        <f>ROUND(E113*J113,2)</f>
        <v>0</v>
      </c>
      <c r="L113" s="244">
        <v>21</v>
      </c>
      <c r="M113" s="244">
        <f>G113*(1+L113/100)</f>
        <v>0</v>
      </c>
      <c r="N113" s="242">
        <v>0</v>
      </c>
      <c r="O113" s="242">
        <f>ROUND(E113*N113,2)</f>
        <v>0</v>
      </c>
      <c r="P113" s="242">
        <v>0</v>
      </c>
      <c r="Q113" s="242">
        <f>ROUND(E113*P113,2)</f>
        <v>0</v>
      </c>
      <c r="R113" s="244"/>
      <c r="S113" s="244" t="s">
        <v>313</v>
      </c>
      <c r="T113" s="245" t="s">
        <v>303</v>
      </c>
      <c r="U113" s="220">
        <v>0</v>
      </c>
      <c r="V113" s="220">
        <f>ROUND(E113*U113,2)</f>
        <v>0</v>
      </c>
      <c r="W113" s="220"/>
      <c r="X113" s="220" t="s">
        <v>653</v>
      </c>
      <c r="Y113" s="220" t="s">
        <v>305</v>
      </c>
      <c r="Z113" s="210"/>
      <c r="AA113" s="210"/>
      <c r="AB113" s="210"/>
      <c r="AC113" s="210"/>
      <c r="AD113" s="210"/>
      <c r="AE113" s="210"/>
      <c r="AF113" s="210"/>
      <c r="AG113" s="210" t="s">
        <v>3619</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9">
        <v>102</v>
      </c>
      <c r="B114" s="240" t="s">
        <v>3705</v>
      </c>
      <c r="C114" s="249" t="s">
        <v>3706</v>
      </c>
      <c r="D114" s="241" t="s">
        <v>3119</v>
      </c>
      <c r="E114" s="242">
        <v>3</v>
      </c>
      <c r="F114" s="243"/>
      <c r="G114" s="244">
        <f>ROUND(E114*F114,2)</f>
        <v>0</v>
      </c>
      <c r="H114" s="243"/>
      <c r="I114" s="244">
        <f>ROUND(E114*H114,2)</f>
        <v>0</v>
      </c>
      <c r="J114" s="243"/>
      <c r="K114" s="244">
        <f>ROUND(E114*J114,2)</f>
        <v>0</v>
      </c>
      <c r="L114" s="244">
        <v>21</v>
      </c>
      <c r="M114" s="244">
        <f>G114*(1+L114/100)</f>
        <v>0</v>
      </c>
      <c r="N114" s="242">
        <v>0</v>
      </c>
      <c r="O114" s="242">
        <f>ROUND(E114*N114,2)</f>
        <v>0</v>
      </c>
      <c r="P114" s="242">
        <v>0</v>
      </c>
      <c r="Q114" s="242">
        <f>ROUND(E114*P114,2)</f>
        <v>0</v>
      </c>
      <c r="R114" s="244"/>
      <c r="S114" s="244" t="s">
        <v>313</v>
      </c>
      <c r="T114" s="245" t="s">
        <v>303</v>
      </c>
      <c r="U114" s="220">
        <v>0</v>
      </c>
      <c r="V114" s="220">
        <f>ROUND(E114*U114,2)</f>
        <v>0</v>
      </c>
      <c r="W114" s="220"/>
      <c r="X114" s="220" t="s">
        <v>653</v>
      </c>
      <c r="Y114" s="220" t="s">
        <v>305</v>
      </c>
      <c r="Z114" s="210"/>
      <c r="AA114" s="210"/>
      <c r="AB114" s="210"/>
      <c r="AC114" s="210"/>
      <c r="AD114" s="210"/>
      <c r="AE114" s="210"/>
      <c r="AF114" s="210"/>
      <c r="AG114" s="210" t="s">
        <v>3619</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39">
        <v>103</v>
      </c>
      <c r="B115" s="240" t="s">
        <v>3707</v>
      </c>
      <c r="C115" s="249" t="s">
        <v>3708</v>
      </c>
      <c r="D115" s="241" t="s">
        <v>3119</v>
      </c>
      <c r="E115" s="242">
        <v>1</v>
      </c>
      <c r="F115" s="243"/>
      <c r="G115" s="244">
        <f>ROUND(E115*F115,2)</f>
        <v>0</v>
      </c>
      <c r="H115" s="243"/>
      <c r="I115" s="244">
        <f>ROUND(E115*H115,2)</f>
        <v>0</v>
      </c>
      <c r="J115" s="243"/>
      <c r="K115" s="244">
        <f>ROUND(E115*J115,2)</f>
        <v>0</v>
      </c>
      <c r="L115" s="244">
        <v>21</v>
      </c>
      <c r="M115" s="244">
        <f>G115*(1+L115/100)</f>
        <v>0</v>
      </c>
      <c r="N115" s="242">
        <v>0</v>
      </c>
      <c r="O115" s="242">
        <f>ROUND(E115*N115,2)</f>
        <v>0</v>
      </c>
      <c r="P115" s="242">
        <v>0</v>
      </c>
      <c r="Q115" s="242">
        <f>ROUND(E115*P115,2)</f>
        <v>0</v>
      </c>
      <c r="R115" s="244"/>
      <c r="S115" s="244" t="s">
        <v>313</v>
      </c>
      <c r="T115" s="245" t="s">
        <v>303</v>
      </c>
      <c r="U115" s="220">
        <v>0</v>
      </c>
      <c r="V115" s="220">
        <f>ROUND(E115*U115,2)</f>
        <v>0</v>
      </c>
      <c r="W115" s="220"/>
      <c r="X115" s="220" t="s">
        <v>653</v>
      </c>
      <c r="Y115" s="220" t="s">
        <v>305</v>
      </c>
      <c r="Z115" s="210"/>
      <c r="AA115" s="210"/>
      <c r="AB115" s="210"/>
      <c r="AC115" s="210"/>
      <c r="AD115" s="210"/>
      <c r="AE115" s="210"/>
      <c r="AF115" s="210"/>
      <c r="AG115" s="210" t="s">
        <v>3619</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x14ac:dyDescent="0.2">
      <c r="A116" s="225" t="s">
        <v>297</v>
      </c>
      <c r="B116" s="226" t="s">
        <v>258</v>
      </c>
      <c r="C116" s="248" t="s">
        <v>259</v>
      </c>
      <c r="D116" s="227"/>
      <c r="E116" s="228"/>
      <c r="F116" s="229"/>
      <c r="G116" s="229">
        <f>SUMIF(AG117:AG324,"&lt;&gt;NOR",G117:G324)</f>
        <v>0</v>
      </c>
      <c r="H116" s="229"/>
      <c r="I116" s="229">
        <f>SUM(I117:I324)</f>
        <v>0</v>
      </c>
      <c r="J116" s="229"/>
      <c r="K116" s="229">
        <f>SUM(K117:K324)</f>
        <v>0</v>
      </c>
      <c r="L116" s="229"/>
      <c r="M116" s="229">
        <f>SUM(M117:M324)</f>
        <v>0</v>
      </c>
      <c r="N116" s="228"/>
      <c r="O116" s="228">
        <f>SUM(O117:O324)</f>
        <v>0</v>
      </c>
      <c r="P116" s="228"/>
      <c r="Q116" s="228">
        <f>SUM(Q117:Q324)</f>
        <v>0</v>
      </c>
      <c r="R116" s="229"/>
      <c r="S116" s="229"/>
      <c r="T116" s="230"/>
      <c r="U116" s="224"/>
      <c r="V116" s="224">
        <f>SUM(V117:V324)</f>
        <v>0</v>
      </c>
      <c r="W116" s="224"/>
      <c r="X116" s="224"/>
      <c r="Y116" s="224"/>
      <c r="AG116" t="s">
        <v>298</v>
      </c>
    </row>
    <row r="117" spans="1:60" outlineLevel="1" x14ac:dyDescent="0.2">
      <c r="A117" s="239">
        <v>104</v>
      </c>
      <c r="B117" s="240" t="s">
        <v>3709</v>
      </c>
      <c r="C117" s="249" t="s">
        <v>3710</v>
      </c>
      <c r="D117" s="241" t="s">
        <v>3711</v>
      </c>
      <c r="E117" s="242">
        <v>15</v>
      </c>
      <c r="F117" s="243"/>
      <c r="G117" s="244">
        <f>ROUND(E117*F117,2)</f>
        <v>0</v>
      </c>
      <c r="H117" s="243"/>
      <c r="I117" s="244">
        <f>ROUND(E117*H117,2)</f>
        <v>0</v>
      </c>
      <c r="J117" s="243"/>
      <c r="K117" s="244">
        <f>ROUND(E117*J117,2)</f>
        <v>0</v>
      </c>
      <c r="L117" s="244">
        <v>21</v>
      </c>
      <c r="M117" s="244">
        <f>G117*(1+L117/100)</f>
        <v>0</v>
      </c>
      <c r="N117" s="242">
        <v>0</v>
      </c>
      <c r="O117" s="242">
        <f>ROUND(E117*N117,2)</f>
        <v>0</v>
      </c>
      <c r="P117" s="242">
        <v>0</v>
      </c>
      <c r="Q117" s="242">
        <f>ROUND(E117*P117,2)</f>
        <v>0</v>
      </c>
      <c r="R117" s="244"/>
      <c r="S117" s="244" t="s">
        <v>313</v>
      </c>
      <c r="T117" s="245" t="s">
        <v>303</v>
      </c>
      <c r="U117" s="220">
        <v>0</v>
      </c>
      <c r="V117" s="220">
        <f>ROUND(E117*U117,2)</f>
        <v>0</v>
      </c>
      <c r="W117" s="220"/>
      <c r="X117" s="220" t="s">
        <v>314</v>
      </c>
      <c r="Y117" s="220" t="s">
        <v>305</v>
      </c>
      <c r="Z117" s="210"/>
      <c r="AA117" s="210"/>
      <c r="AB117" s="210"/>
      <c r="AC117" s="210"/>
      <c r="AD117" s="210"/>
      <c r="AE117" s="210"/>
      <c r="AF117" s="210"/>
      <c r="AG117" s="210" t="s">
        <v>315</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39">
        <v>105</v>
      </c>
      <c r="B118" s="240" t="s">
        <v>3709</v>
      </c>
      <c r="C118" s="249" t="s">
        <v>3710</v>
      </c>
      <c r="D118" s="241" t="s">
        <v>3711</v>
      </c>
      <c r="E118" s="242">
        <v>14</v>
      </c>
      <c r="F118" s="243"/>
      <c r="G118" s="244">
        <f>ROUND(E118*F118,2)</f>
        <v>0</v>
      </c>
      <c r="H118" s="243"/>
      <c r="I118" s="244">
        <f>ROUND(E118*H118,2)</f>
        <v>0</v>
      </c>
      <c r="J118" s="243"/>
      <c r="K118" s="244">
        <f>ROUND(E118*J118,2)</f>
        <v>0</v>
      </c>
      <c r="L118" s="244">
        <v>21</v>
      </c>
      <c r="M118" s="244">
        <f>G118*(1+L118/100)</f>
        <v>0</v>
      </c>
      <c r="N118" s="242">
        <v>0</v>
      </c>
      <c r="O118" s="242">
        <f>ROUND(E118*N118,2)</f>
        <v>0</v>
      </c>
      <c r="P118" s="242">
        <v>0</v>
      </c>
      <c r="Q118" s="242">
        <f>ROUND(E118*P118,2)</f>
        <v>0</v>
      </c>
      <c r="R118" s="244"/>
      <c r="S118" s="244" t="s">
        <v>313</v>
      </c>
      <c r="T118" s="245" t="s">
        <v>303</v>
      </c>
      <c r="U118" s="220">
        <v>0</v>
      </c>
      <c r="V118" s="220">
        <f>ROUND(E118*U118,2)</f>
        <v>0</v>
      </c>
      <c r="W118" s="220"/>
      <c r="X118" s="220" t="s">
        <v>314</v>
      </c>
      <c r="Y118" s="220" t="s">
        <v>305</v>
      </c>
      <c r="Z118" s="210"/>
      <c r="AA118" s="210"/>
      <c r="AB118" s="210"/>
      <c r="AC118" s="210"/>
      <c r="AD118" s="210"/>
      <c r="AE118" s="210"/>
      <c r="AF118" s="210"/>
      <c r="AG118" s="210" t="s">
        <v>315</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39">
        <v>106</v>
      </c>
      <c r="B119" s="240" t="s">
        <v>3712</v>
      </c>
      <c r="C119" s="249" t="s">
        <v>3713</v>
      </c>
      <c r="D119" s="241" t="s">
        <v>3711</v>
      </c>
      <c r="E119" s="242">
        <v>1</v>
      </c>
      <c r="F119" s="243"/>
      <c r="G119" s="244">
        <f>ROUND(E119*F119,2)</f>
        <v>0</v>
      </c>
      <c r="H119" s="243"/>
      <c r="I119" s="244">
        <f>ROUND(E119*H119,2)</f>
        <v>0</v>
      </c>
      <c r="J119" s="243"/>
      <c r="K119" s="244">
        <f>ROUND(E119*J119,2)</f>
        <v>0</v>
      </c>
      <c r="L119" s="244">
        <v>21</v>
      </c>
      <c r="M119" s="244">
        <f>G119*(1+L119/100)</f>
        <v>0</v>
      </c>
      <c r="N119" s="242">
        <v>0</v>
      </c>
      <c r="O119" s="242">
        <f>ROUND(E119*N119,2)</f>
        <v>0</v>
      </c>
      <c r="P119" s="242">
        <v>0</v>
      </c>
      <c r="Q119" s="242">
        <f>ROUND(E119*P119,2)</f>
        <v>0</v>
      </c>
      <c r="R119" s="244"/>
      <c r="S119" s="244" t="s">
        <v>313</v>
      </c>
      <c r="T119" s="245" t="s">
        <v>303</v>
      </c>
      <c r="U119" s="220">
        <v>0</v>
      </c>
      <c r="V119" s="220">
        <f>ROUND(E119*U119,2)</f>
        <v>0</v>
      </c>
      <c r="W119" s="220"/>
      <c r="X119" s="220" t="s">
        <v>314</v>
      </c>
      <c r="Y119" s="220" t="s">
        <v>305</v>
      </c>
      <c r="Z119" s="210"/>
      <c r="AA119" s="210"/>
      <c r="AB119" s="210"/>
      <c r="AC119" s="210"/>
      <c r="AD119" s="210"/>
      <c r="AE119" s="210"/>
      <c r="AF119" s="210"/>
      <c r="AG119" s="210" t="s">
        <v>315</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9">
        <v>107</v>
      </c>
      <c r="B120" s="240" t="s">
        <v>3714</v>
      </c>
      <c r="C120" s="249" t="s">
        <v>3715</v>
      </c>
      <c r="D120" s="241" t="s">
        <v>3711</v>
      </c>
      <c r="E120" s="242">
        <v>7</v>
      </c>
      <c r="F120" s="243"/>
      <c r="G120" s="244">
        <f>ROUND(E120*F120,2)</f>
        <v>0</v>
      </c>
      <c r="H120" s="243"/>
      <c r="I120" s="244">
        <f>ROUND(E120*H120,2)</f>
        <v>0</v>
      </c>
      <c r="J120" s="243"/>
      <c r="K120" s="244">
        <f>ROUND(E120*J120,2)</f>
        <v>0</v>
      </c>
      <c r="L120" s="244">
        <v>21</v>
      </c>
      <c r="M120" s="244">
        <f>G120*(1+L120/100)</f>
        <v>0</v>
      </c>
      <c r="N120" s="242">
        <v>0</v>
      </c>
      <c r="O120" s="242">
        <f>ROUND(E120*N120,2)</f>
        <v>0</v>
      </c>
      <c r="P120" s="242">
        <v>0</v>
      </c>
      <c r="Q120" s="242">
        <f>ROUND(E120*P120,2)</f>
        <v>0</v>
      </c>
      <c r="R120" s="244"/>
      <c r="S120" s="244" t="s">
        <v>313</v>
      </c>
      <c r="T120" s="245" t="s">
        <v>303</v>
      </c>
      <c r="U120" s="220">
        <v>0</v>
      </c>
      <c r="V120" s="220">
        <f>ROUND(E120*U120,2)</f>
        <v>0</v>
      </c>
      <c r="W120" s="220"/>
      <c r="X120" s="220" t="s">
        <v>314</v>
      </c>
      <c r="Y120" s="220" t="s">
        <v>305</v>
      </c>
      <c r="Z120" s="210"/>
      <c r="AA120" s="210"/>
      <c r="AB120" s="210"/>
      <c r="AC120" s="210"/>
      <c r="AD120" s="210"/>
      <c r="AE120" s="210"/>
      <c r="AF120" s="210"/>
      <c r="AG120" s="210" t="s">
        <v>315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39">
        <v>108</v>
      </c>
      <c r="B121" s="240" t="s">
        <v>3714</v>
      </c>
      <c r="C121" s="249" t="s">
        <v>3715</v>
      </c>
      <c r="D121" s="241" t="s">
        <v>3711</v>
      </c>
      <c r="E121" s="242">
        <v>5</v>
      </c>
      <c r="F121" s="243"/>
      <c r="G121" s="244">
        <f>ROUND(E121*F121,2)</f>
        <v>0</v>
      </c>
      <c r="H121" s="243"/>
      <c r="I121" s="244">
        <f>ROUND(E121*H121,2)</f>
        <v>0</v>
      </c>
      <c r="J121" s="243"/>
      <c r="K121" s="244">
        <f>ROUND(E121*J121,2)</f>
        <v>0</v>
      </c>
      <c r="L121" s="244">
        <v>21</v>
      </c>
      <c r="M121" s="244">
        <f>G121*(1+L121/100)</f>
        <v>0</v>
      </c>
      <c r="N121" s="242">
        <v>0</v>
      </c>
      <c r="O121" s="242">
        <f>ROUND(E121*N121,2)</f>
        <v>0</v>
      </c>
      <c r="P121" s="242">
        <v>0</v>
      </c>
      <c r="Q121" s="242">
        <f>ROUND(E121*P121,2)</f>
        <v>0</v>
      </c>
      <c r="R121" s="244"/>
      <c r="S121" s="244" t="s">
        <v>313</v>
      </c>
      <c r="T121" s="245" t="s">
        <v>303</v>
      </c>
      <c r="U121" s="220">
        <v>0</v>
      </c>
      <c r="V121" s="220">
        <f>ROUND(E121*U121,2)</f>
        <v>0</v>
      </c>
      <c r="W121" s="220"/>
      <c r="X121" s="220" t="s">
        <v>314</v>
      </c>
      <c r="Y121" s="220" t="s">
        <v>305</v>
      </c>
      <c r="Z121" s="210"/>
      <c r="AA121" s="210"/>
      <c r="AB121" s="210"/>
      <c r="AC121" s="210"/>
      <c r="AD121" s="210"/>
      <c r="AE121" s="210"/>
      <c r="AF121" s="210"/>
      <c r="AG121" s="210" t="s">
        <v>315</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39">
        <v>109</v>
      </c>
      <c r="B122" s="240" t="s">
        <v>3716</v>
      </c>
      <c r="C122" s="249" t="s">
        <v>3717</v>
      </c>
      <c r="D122" s="241" t="s">
        <v>3119</v>
      </c>
      <c r="E122" s="242">
        <v>1</v>
      </c>
      <c r="F122" s="243"/>
      <c r="G122" s="244">
        <f>ROUND(E122*F122,2)</f>
        <v>0</v>
      </c>
      <c r="H122" s="243"/>
      <c r="I122" s="244">
        <f>ROUND(E122*H122,2)</f>
        <v>0</v>
      </c>
      <c r="J122" s="243"/>
      <c r="K122" s="244">
        <f>ROUND(E122*J122,2)</f>
        <v>0</v>
      </c>
      <c r="L122" s="244">
        <v>21</v>
      </c>
      <c r="M122" s="244">
        <f>G122*(1+L122/100)</f>
        <v>0</v>
      </c>
      <c r="N122" s="242">
        <v>0</v>
      </c>
      <c r="O122" s="242">
        <f>ROUND(E122*N122,2)</f>
        <v>0</v>
      </c>
      <c r="P122" s="242">
        <v>0</v>
      </c>
      <c r="Q122" s="242">
        <f>ROUND(E122*P122,2)</f>
        <v>0</v>
      </c>
      <c r="R122" s="244"/>
      <c r="S122" s="244" t="s">
        <v>313</v>
      </c>
      <c r="T122" s="245" t="s">
        <v>303</v>
      </c>
      <c r="U122" s="220">
        <v>0</v>
      </c>
      <c r="V122" s="220">
        <f>ROUND(E122*U122,2)</f>
        <v>0</v>
      </c>
      <c r="W122" s="220"/>
      <c r="X122" s="220" t="s">
        <v>314</v>
      </c>
      <c r="Y122" s="220" t="s">
        <v>305</v>
      </c>
      <c r="Z122" s="210"/>
      <c r="AA122" s="210"/>
      <c r="AB122" s="210"/>
      <c r="AC122" s="210"/>
      <c r="AD122" s="210"/>
      <c r="AE122" s="210"/>
      <c r="AF122" s="210"/>
      <c r="AG122" s="210" t="s">
        <v>315</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39">
        <v>110</v>
      </c>
      <c r="B123" s="240" t="s">
        <v>3718</v>
      </c>
      <c r="C123" s="249" t="s">
        <v>3719</v>
      </c>
      <c r="D123" s="241" t="s">
        <v>3711</v>
      </c>
      <c r="E123" s="242">
        <v>5</v>
      </c>
      <c r="F123" s="243"/>
      <c r="G123" s="244">
        <f>ROUND(E123*F123,2)</f>
        <v>0</v>
      </c>
      <c r="H123" s="243"/>
      <c r="I123" s="244">
        <f>ROUND(E123*H123,2)</f>
        <v>0</v>
      </c>
      <c r="J123" s="243"/>
      <c r="K123" s="244">
        <f>ROUND(E123*J123,2)</f>
        <v>0</v>
      </c>
      <c r="L123" s="244">
        <v>21</v>
      </c>
      <c r="M123" s="244">
        <f>G123*(1+L123/100)</f>
        <v>0</v>
      </c>
      <c r="N123" s="242">
        <v>0</v>
      </c>
      <c r="O123" s="242">
        <f>ROUND(E123*N123,2)</f>
        <v>0</v>
      </c>
      <c r="P123" s="242">
        <v>0</v>
      </c>
      <c r="Q123" s="242">
        <f>ROUND(E123*P123,2)</f>
        <v>0</v>
      </c>
      <c r="R123" s="244"/>
      <c r="S123" s="244" t="s">
        <v>313</v>
      </c>
      <c r="T123" s="245" t="s">
        <v>303</v>
      </c>
      <c r="U123" s="220">
        <v>0</v>
      </c>
      <c r="V123" s="220">
        <f>ROUND(E123*U123,2)</f>
        <v>0</v>
      </c>
      <c r="W123" s="220"/>
      <c r="X123" s="220" t="s">
        <v>314</v>
      </c>
      <c r="Y123" s="220" t="s">
        <v>305</v>
      </c>
      <c r="Z123" s="210"/>
      <c r="AA123" s="210"/>
      <c r="AB123" s="210"/>
      <c r="AC123" s="210"/>
      <c r="AD123" s="210"/>
      <c r="AE123" s="210"/>
      <c r="AF123" s="210"/>
      <c r="AG123" s="210" t="s">
        <v>315</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39">
        <v>111</v>
      </c>
      <c r="B124" s="240" t="s">
        <v>3720</v>
      </c>
      <c r="C124" s="249" t="s">
        <v>3721</v>
      </c>
      <c r="D124" s="241" t="s">
        <v>3711</v>
      </c>
      <c r="E124" s="242">
        <v>7</v>
      </c>
      <c r="F124" s="243"/>
      <c r="G124" s="244">
        <f>ROUND(E124*F124,2)</f>
        <v>0</v>
      </c>
      <c r="H124" s="243"/>
      <c r="I124" s="244">
        <f>ROUND(E124*H124,2)</f>
        <v>0</v>
      </c>
      <c r="J124" s="243"/>
      <c r="K124" s="244">
        <f>ROUND(E124*J124,2)</f>
        <v>0</v>
      </c>
      <c r="L124" s="244">
        <v>21</v>
      </c>
      <c r="M124" s="244">
        <f>G124*(1+L124/100)</f>
        <v>0</v>
      </c>
      <c r="N124" s="242">
        <v>0</v>
      </c>
      <c r="O124" s="242">
        <f>ROUND(E124*N124,2)</f>
        <v>0</v>
      </c>
      <c r="P124" s="242">
        <v>0</v>
      </c>
      <c r="Q124" s="242">
        <f>ROUND(E124*P124,2)</f>
        <v>0</v>
      </c>
      <c r="R124" s="244"/>
      <c r="S124" s="244" t="s">
        <v>313</v>
      </c>
      <c r="T124" s="245" t="s">
        <v>303</v>
      </c>
      <c r="U124" s="220">
        <v>0</v>
      </c>
      <c r="V124" s="220">
        <f>ROUND(E124*U124,2)</f>
        <v>0</v>
      </c>
      <c r="W124" s="220"/>
      <c r="X124" s="220" t="s">
        <v>314</v>
      </c>
      <c r="Y124" s="220" t="s">
        <v>305</v>
      </c>
      <c r="Z124" s="210"/>
      <c r="AA124" s="210"/>
      <c r="AB124" s="210"/>
      <c r="AC124" s="210"/>
      <c r="AD124" s="210"/>
      <c r="AE124" s="210"/>
      <c r="AF124" s="210"/>
      <c r="AG124" s="210" t="s">
        <v>315</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9">
        <v>112</v>
      </c>
      <c r="B125" s="240" t="s">
        <v>3722</v>
      </c>
      <c r="C125" s="249" t="s">
        <v>3723</v>
      </c>
      <c r="D125" s="241" t="s">
        <v>3119</v>
      </c>
      <c r="E125" s="242">
        <v>2</v>
      </c>
      <c r="F125" s="243"/>
      <c r="G125" s="244">
        <f>ROUND(E125*F125,2)</f>
        <v>0</v>
      </c>
      <c r="H125" s="243"/>
      <c r="I125" s="244">
        <f>ROUND(E125*H125,2)</f>
        <v>0</v>
      </c>
      <c r="J125" s="243"/>
      <c r="K125" s="244">
        <f>ROUND(E125*J125,2)</f>
        <v>0</v>
      </c>
      <c r="L125" s="244">
        <v>21</v>
      </c>
      <c r="M125" s="244">
        <f>G125*(1+L125/100)</f>
        <v>0</v>
      </c>
      <c r="N125" s="242">
        <v>0</v>
      </c>
      <c r="O125" s="242">
        <f>ROUND(E125*N125,2)</f>
        <v>0</v>
      </c>
      <c r="P125" s="242">
        <v>0</v>
      </c>
      <c r="Q125" s="242">
        <f>ROUND(E125*P125,2)</f>
        <v>0</v>
      </c>
      <c r="R125" s="244"/>
      <c r="S125" s="244" t="s">
        <v>313</v>
      </c>
      <c r="T125" s="245" t="s">
        <v>303</v>
      </c>
      <c r="U125" s="220">
        <v>0</v>
      </c>
      <c r="V125" s="220">
        <f>ROUND(E125*U125,2)</f>
        <v>0</v>
      </c>
      <c r="W125" s="220"/>
      <c r="X125" s="220" t="s">
        <v>314</v>
      </c>
      <c r="Y125" s="220" t="s">
        <v>305</v>
      </c>
      <c r="Z125" s="210"/>
      <c r="AA125" s="210"/>
      <c r="AB125" s="210"/>
      <c r="AC125" s="210"/>
      <c r="AD125" s="210"/>
      <c r="AE125" s="210"/>
      <c r="AF125" s="210"/>
      <c r="AG125" s="210" t="s">
        <v>315</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9">
        <v>113</v>
      </c>
      <c r="B126" s="240" t="s">
        <v>3724</v>
      </c>
      <c r="C126" s="249" t="s">
        <v>3725</v>
      </c>
      <c r="D126" s="241" t="s">
        <v>3119</v>
      </c>
      <c r="E126" s="242">
        <v>1</v>
      </c>
      <c r="F126" s="243"/>
      <c r="G126" s="244">
        <f>ROUND(E126*F126,2)</f>
        <v>0</v>
      </c>
      <c r="H126" s="243"/>
      <c r="I126" s="244">
        <f>ROUND(E126*H126,2)</f>
        <v>0</v>
      </c>
      <c r="J126" s="243"/>
      <c r="K126" s="244">
        <f>ROUND(E126*J126,2)</f>
        <v>0</v>
      </c>
      <c r="L126" s="244">
        <v>21</v>
      </c>
      <c r="M126" s="244">
        <f>G126*(1+L126/100)</f>
        <v>0</v>
      </c>
      <c r="N126" s="242">
        <v>0</v>
      </c>
      <c r="O126" s="242">
        <f>ROUND(E126*N126,2)</f>
        <v>0</v>
      </c>
      <c r="P126" s="242">
        <v>0</v>
      </c>
      <c r="Q126" s="242">
        <f>ROUND(E126*P126,2)</f>
        <v>0</v>
      </c>
      <c r="R126" s="244"/>
      <c r="S126" s="244" t="s">
        <v>313</v>
      </c>
      <c r="T126" s="245" t="s">
        <v>303</v>
      </c>
      <c r="U126" s="220">
        <v>0</v>
      </c>
      <c r="V126" s="220">
        <f>ROUND(E126*U126,2)</f>
        <v>0</v>
      </c>
      <c r="W126" s="220"/>
      <c r="X126" s="220" t="s">
        <v>314</v>
      </c>
      <c r="Y126" s="220" t="s">
        <v>305</v>
      </c>
      <c r="Z126" s="210"/>
      <c r="AA126" s="210"/>
      <c r="AB126" s="210"/>
      <c r="AC126" s="210"/>
      <c r="AD126" s="210"/>
      <c r="AE126" s="210"/>
      <c r="AF126" s="210"/>
      <c r="AG126" s="210" t="s">
        <v>315</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9">
        <v>114</v>
      </c>
      <c r="B127" s="240" t="s">
        <v>3726</v>
      </c>
      <c r="C127" s="249" t="s">
        <v>3727</v>
      </c>
      <c r="D127" s="241" t="s">
        <v>450</v>
      </c>
      <c r="E127" s="242">
        <v>1250</v>
      </c>
      <c r="F127" s="243"/>
      <c r="G127" s="244">
        <f>ROUND(E127*F127,2)</f>
        <v>0</v>
      </c>
      <c r="H127" s="243"/>
      <c r="I127" s="244">
        <f>ROUND(E127*H127,2)</f>
        <v>0</v>
      </c>
      <c r="J127" s="243"/>
      <c r="K127" s="244">
        <f>ROUND(E127*J127,2)</f>
        <v>0</v>
      </c>
      <c r="L127" s="244">
        <v>21</v>
      </c>
      <c r="M127" s="244">
        <f>G127*(1+L127/100)</f>
        <v>0</v>
      </c>
      <c r="N127" s="242">
        <v>0</v>
      </c>
      <c r="O127" s="242">
        <f>ROUND(E127*N127,2)</f>
        <v>0</v>
      </c>
      <c r="P127" s="242">
        <v>0</v>
      </c>
      <c r="Q127" s="242">
        <f>ROUND(E127*P127,2)</f>
        <v>0</v>
      </c>
      <c r="R127" s="244"/>
      <c r="S127" s="244" t="s">
        <v>313</v>
      </c>
      <c r="T127" s="245" t="s">
        <v>303</v>
      </c>
      <c r="U127" s="220">
        <v>0</v>
      </c>
      <c r="V127" s="220">
        <f>ROUND(E127*U127,2)</f>
        <v>0</v>
      </c>
      <c r="W127" s="220"/>
      <c r="X127" s="220" t="s">
        <v>3629</v>
      </c>
      <c r="Y127" s="220" t="s">
        <v>305</v>
      </c>
      <c r="Z127" s="210"/>
      <c r="AA127" s="210"/>
      <c r="AB127" s="210"/>
      <c r="AC127" s="210"/>
      <c r="AD127" s="210"/>
      <c r="AE127" s="210"/>
      <c r="AF127" s="210"/>
      <c r="AG127" s="210" t="s">
        <v>3728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39">
        <v>115</v>
      </c>
      <c r="B128" s="240" t="s">
        <v>3729</v>
      </c>
      <c r="C128" s="249" t="s">
        <v>3730</v>
      </c>
      <c r="D128" s="241" t="s">
        <v>3711</v>
      </c>
      <c r="E128" s="242">
        <v>135</v>
      </c>
      <c r="F128" s="243"/>
      <c r="G128" s="244">
        <f>ROUND(E128*F128,2)</f>
        <v>0</v>
      </c>
      <c r="H128" s="243"/>
      <c r="I128" s="244">
        <f>ROUND(E128*H128,2)</f>
        <v>0</v>
      </c>
      <c r="J128" s="243"/>
      <c r="K128" s="244">
        <f>ROUND(E128*J128,2)</f>
        <v>0</v>
      </c>
      <c r="L128" s="244">
        <v>21</v>
      </c>
      <c r="M128" s="244">
        <f>G128*(1+L128/100)</f>
        <v>0</v>
      </c>
      <c r="N128" s="242">
        <v>0</v>
      </c>
      <c r="O128" s="242">
        <f>ROUND(E128*N128,2)</f>
        <v>0</v>
      </c>
      <c r="P128" s="242">
        <v>0</v>
      </c>
      <c r="Q128" s="242">
        <f>ROUND(E128*P128,2)</f>
        <v>0</v>
      </c>
      <c r="R128" s="244"/>
      <c r="S128" s="244" t="s">
        <v>313</v>
      </c>
      <c r="T128" s="245" t="s">
        <v>303</v>
      </c>
      <c r="U128" s="220">
        <v>0</v>
      </c>
      <c r="V128" s="220">
        <f>ROUND(E128*U128,2)</f>
        <v>0</v>
      </c>
      <c r="W128" s="220"/>
      <c r="X128" s="220" t="s">
        <v>3629</v>
      </c>
      <c r="Y128" s="220" t="s">
        <v>305</v>
      </c>
      <c r="Z128" s="210"/>
      <c r="AA128" s="210"/>
      <c r="AB128" s="210"/>
      <c r="AC128" s="210"/>
      <c r="AD128" s="210"/>
      <c r="AE128" s="210"/>
      <c r="AF128" s="210"/>
      <c r="AG128" s="210" t="s">
        <v>3728</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9">
        <v>116</v>
      </c>
      <c r="B129" s="240" t="s">
        <v>3731</v>
      </c>
      <c r="C129" s="249" t="s">
        <v>3732</v>
      </c>
      <c r="D129" s="241" t="s">
        <v>450</v>
      </c>
      <c r="E129" s="242">
        <v>40</v>
      </c>
      <c r="F129" s="243"/>
      <c r="G129" s="244">
        <f>ROUND(E129*F129,2)</f>
        <v>0</v>
      </c>
      <c r="H129" s="243"/>
      <c r="I129" s="244">
        <f>ROUND(E129*H129,2)</f>
        <v>0</v>
      </c>
      <c r="J129" s="243"/>
      <c r="K129" s="244">
        <f>ROUND(E129*J129,2)</f>
        <v>0</v>
      </c>
      <c r="L129" s="244">
        <v>21</v>
      </c>
      <c r="M129" s="244">
        <f>G129*(1+L129/100)</f>
        <v>0</v>
      </c>
      <c r="N129" s="242">
        <v>0</v>
      </c>
      <c r="O129" s="242">
        <f>ROUND(E129*N129,2)</f>
        <v>0</v>
      </c>
      <c r="P129" s="242">
        <v>0</v>
      </c>
      <c r="Q129" s="242">
        <f>ROUND(E129*P129,2)</f>
        <v>0</v>
      </c>
      <c r="R129" s="244"/>
      <c r="S129" s="244" t="s">
        <v>313</v>
      </c>
      <c r="T129" s="245" t="s">
        <v>303</v>
      </c>
      <c r="U129" s="220">
        <v>0</v>
      </c>
      <c r="V129" s="220">
        <f>ROUND(E129*U129,2)</f>
        <v>0</v>
      </c>
      <c r="W129" s="220"/>
      <c r="X129" s="220" t="s">
        <v>653</v>
      </c>
      <c r="Y129" s="220" t="s">
        <v>305</v>
      </c>
      <c r="Z129" s="210"/>
      <c r="AA129" s="210"/>
      <c r="AB129" s="210"/>
      <c r="AC129" s="210"/>
      <c r="AD129" s="210"/>
      <c r="AE129" s="210"/>
      <c r="AF129" s="210"/>
      <c r="AG129" s="210" t="s">
        <v>3619</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32">
        <v>117</v>
      </c>
      <c r="B130" s="233" t="s">
        <v>3733</v>
      </c>
      <c r="C130" s="250" t="s">
        <v>3734</v>
      </c>
      <c r="D130" s="234" t="s">
        <v>3119</v>
      </c>
      <c r="E130" s="235">
        <v>1</v>
      </c>
      <c r="F130" s="236"/>
      <c r="G130" s="237">
        <f>ROUND(E130*F130,2)</f>
        <v>0</v>
      </c>
      <c r="H130" s="236"/>
      <c r="I130" s="237">
        <f>ROUND(E130*H130,2)</f>
        <v>0</v>
      </c>
      <c r="J130" s="236"/>
      <c r="K130" s="237">
        <f>ROUND(E130*J130,2)</f>
        <v>0</v>
      </c>
      <c r="L130" s="237">
        <v>21</v>
      </c>
      <c r="M130" s="237">
        <f>G130*(1+L130/100)</f>
        <v>0</v>
      </c>
      <c r="N130" s="235">
        <v>0</v>
      </c>
      <c r="O130" s="235">
        <f>ROUND(E130*N130,2)</f>
        <v>0</v>
      </c>
      <c r="P130" s="235">
        <v>0</v>
      </c>
      <c r="Q130" s="235">
        <f>ROUND(E130*P130,2)</f>
        <v>0</v>
      </c>
      <c r="R130" s="237"/>
      <c r="S130" s="237" t="s">
        <v>313</v>
      </c>
      <c r="T130" s="238" t="s">
        <v>303</v>
      </c>
      <c r="U130" s="220">
        <v>0</v>
      </c>
      <c r="V130" s="220">
        <f>ROUND(E130*U130,2)</f>
        <v>0</v>
      </c>
      <c r="W130" s="220"/>
      <c r="X130" s="220" t="s">
        <v>653</v>
      </c>
      <c r="Y130" s="220" t="s">
        <v>305</v>
      </c>
      <c r="Z130" s="210"/>
      <c r="AA130" s="210"/>
      <c r="AB130" s="210"/>
      <c r="AC130" s="210"/>
      <c r="AD130" s="210"/>
      <c r="AE130" s="210"/>
      <c r="AF130" s="210"/>
      <c r="AG130" s="210" t="s">
        <v>3619</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51" t="s">
        <v>4259</v>
      </c>
      <c r="D131" s="247"/>
      <c r="E131" s="247"/>
      <c r="F131" s="247"/>
      <c r="G131" s="247"/>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317</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70" t="s">
        <v>3735</v>
      </c>
      <c r="D132" s="264"/>
      <c r="E132" s="264"/>
      <c r="F132" s="264"/>
      <c r="G132" s="264"/>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317</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70" t="s">
        <v>3736</v>
      </c>
      <c r="D133" s="264"/>
      <c r="E133" s="264"/>
      <c r="F133" s="264"/>
      <c r="G133" s="264"/>
      <c r="H133" s="220"/>
      <c r="I133" s="220"/>
      <c r="J133" s="220"/>
      <c r="K133" s="220"/>
      <c r="L133" s="220"/>
      <c r="M133" s="220"/>
      <c r="N133" s="219"/>
      <c r="O133" s="219"/>
      <c r="P133" s="219"/>
      <c r="Q133" s="219"/>
      <c r="R133" s="220"/>
      <c r="S133" s="220"/>
      <c r="T133" s="220"/>
      <c r="U133" s="220"/>
      <c r="V133" s="220"/>
      <c r="W133" s="220"/>
      <c r="X133" s="220"/>
      <c r="Y133" s="220"/>
      <c r="Z133" s="210"/>
      <c r="AA133" s="210"/>
      <c r="AB133" s="210"/>
      <c r="AC133" s="210"/>
      <c r="AD133" s="210"/>
      <c r="AE133" s="210"/>
      <c r="AF133" s="210"/>
      <c r="AG133" s="210" t="s">
        <v>317</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70" t="s">
        <v>3737</v>
      </c>
      <c r="D134" s="264"/>
      <c r="E134" s="264"/>
      <c r="F134" s="264"/>
      <c r="G134" s="264"/>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317</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2">
        <v>118</v>
      </c>
      <c r="B135" s="233" t="s">
        <v>3738</v>
      </c>
      <c r="C135" s="250" t="s">
        <v>3739</v>
      </c>
      <c r="D135" s="234" t="s">
        <v>823</v>
      </c>
      <c r="E135" s="235">
        <v>1</v>
      </c>
      <c r="F135" s="236"/>
      <c r="G135" s="237">
        <f>ROUND(E135*F135,2)</f>
        <v>0</v>
      </c>
      <c r="H135" s="236"/>
      <c r="I135" s="237">
        <f>ROUND(E135*H135,2)</f>
        <v>0</v>
      </c>
      <c r="J135" s="236"/>
      <c r="K135" s="237">
        <f>ROUND(E135*J135,2)</f>
        <v>0</v>
      </c>
      <c r="L135" s="237">
        <v>21</v>
      </c>
      <c r="M135" s="237">
        <f>G135*(1+L135/100)</f>
        <v>0</v>
      </c>
      <c r="N135" s="235">
        <v>0</v>
      </c>
      <c r="O135" s="235">
        <f>ROUND(E135*N135,2)</f>
        <v>0</v>
      </c>
      <c r="P135" s="235">
        <v>0</v>
      </c>
      <c r="Q135" s="235">
        <f>ROUND(E135*P135,2)</f>
        <v>0</v>
      </c>
      <c r="R135" s="237"/>
      <c r="S135" s="237" t="s">
        <v>313</v>
      </c>
      <c r="T135" s="238" t="s">
        <v>303</v>
      </c>
      <c r="U135" s="220">
        <v>0</v>
      </c>
      <c r="V135" s="220">
        <f>ROUND(E135*U135,2)</f>
        <v>0</v>
      </c>
      <c r="W135" s="220"/>
      <c r="X135" s="220" t="s">
        <v>653</v>
      </c>
      <c r="Y135" s="220" t="s">
        <v>305</v>
      </c>
      <c r="Z135" s="210"/>
      <c r="AA135" s="210"/>
      <c r="AB135" s="210"/>
      <c r="AC135" s="210"/>
      <c r="AD135" s="210"/>
      <c r="AE135" s="210"/>
      <c r="AF135" s="210"/>
      <c r="AG135" s="210" t="s">
        <v>3619</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51" t="s">
        <v>3740</v>
      </c>
      <c r="D136" s="247"/>
      <c r="E136" s="247"/>
      <c r="F136" s="247"/>
      <c r="G136" s="247"/>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317</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70" t="s">
        <v>3741</v>
      </c>
      <c r="D137" s="264"/>
      <c r="E137" s="264"/>
      <c r="F137" s="264"/>
      <c r="G137" s="264"/>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317</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70" t="s">
        <v>3742</v>
      </c>
      <c r="D138" s="264"/>
      <c r="E138" s="264"/>
      <c r="F138" s="264"/>
      <c r="G138" s="264"/>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317</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70" t="s">
        <v>3743</v>
      </c>
      <c r="D139" s="264"/>
      <c r="E139" s="264"/>
      <c r="F139" s="264"/>
      <c r="G139" s="264"/>
      <c r="H139" s="220"/>
      <c r="I139" s="220"/>
      <c r="J139" s="220"/>
      <c r="K139" s="220"/>
      <c r="L139" s="220"/>
      <c r="M139" s="220"/>
      <c r="N139" s="219"/>
      <c r="O139" s="219"/>
      <c r="P139" s="219"/>
      <c r="Q139" s="219"/>
      <c r="R139" s="220"/>
      <c r="S139" s="220"/>
      <c r="T139" s="220"/>
      <c r="U139" s="220"/>
      <c r="V139" s="220"/>
      <c r="W139" s="220"/>
      <c r="X139" s="220"/>
      <c r="Y139" s="220"/>
      <c r="Z139" s="210"/>
      <c r="AA139" s="210"/>
      <c r="AB139" s="210"/>
      <c r="AC139" s="210"/>
      <c r="AD139" s="210"/>
      <c r="AE139" s="210"/>
      <c r="AF139" s="210"/>
      <c r="AG139" s="210" t="s">
        <v>317</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70" t="s">
        <v>3744</v>
      </c>
      <c r="D140" s="264"/>
      <c r="E140" s="264"/>
      <c r="F140" s="264"/>
      <c r="G140" s="264"/>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317</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70" t="s">
        <v>3745</v>
      </c>
      <c r="D141" s="264"/>
      <c r="E141" s="264"/>
      <c r="F141" s="264"/>
      <c r="G141" s="264"/>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317</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70" t="s">
        <v>3746</v>
      </c>
      <c r="D142" s="264"/>
      <c r="E142" s="264"/>
      <c r="F142" s="264"/>
      <c r="G142" s="264"/>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317</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70" t="s">
        <v>3747</v>
      </c>
      <c r="D143" s="264"/>
      <c r="E143" s="264"/>
      <c r="F143" s="264"/>
      <c r="G143" s="264"/>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317</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70" t="s">
        <v>3748</v>
      </c>
      <c r="D144" s="264"/>
      <c r="E144" s="264"/>
      <c r="F144" s="264"/>
      <c r="G144" s="264"/>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317</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70" t="s">
        <v>3749</v>
      </c>
      <c r="D145" s="264"/>
      <c r="E145" s="264"/>
      <c r="F145" s="264"/>
      <c r="G145" s="264"/>
      <c r="H145" s="220"/>
      <c r="I145" s="220"/>
      <c r="J145" s="220"/>
      <c r="K145" s="220"/>
      <c r="L145" s="220"/>
      <c r="M145" s="220"/>
      <c r="N145" s="219"/>
      <c r="O145" s="219"/>
      <c r="P145" s="219"/>
      <c r="Q145" s="219"/>
      <c r="R145" s="220"/>
      <c r="S145" s="220"/>
      <c r="T145" s="220"/>
      <c r="U145" s="220"/>
      <c r="V145" s="220"/>
      <c r="W145" s="220"/>
      <c r="X145" s="220"/>
      <c r="Y145" s="220"/>
      <c r="Z145" s="210"/>
      <c r="AA145" s="210"/>
      <c r="AB145" s="210"/>
      <c r="AC145" s="210"/>
      <c r="AD145" s="210"/>
      <c r="AE145" s="210"/>
      <c r="AF145" s="210"/>
      <c r="AG145" s="210" t="s">
        <v>317</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70" t="s">
        <v>3750</v>
      </c>
      <c r="D146" s="264"/>
      <c r="E146" s="264"/>
      <c r="F146" s="264"/>
      <c r="G146" s="264"/>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317</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39">
        <v>119</v>
      </c>
      <c r="B147" s="240" t="s">
        <v>3751</v>
      </c>
      <c r="C147" s="249" t="s">
        <v>3752</v>
      </c>
      <c r="D147" s="241" t="s">
        <v>3119</v>
      </c>
      <c r="E147" s="242">
        <v>1</v>
      </c>
      <c r="F147" s="243"/>
      <c r="G147" s="244">
        <f>ROUND(E147*F147,2)</f>
        <v>0</v>
      </c>
      <c r="H147" s="243"/>
      <c r="I147" s="244">
        <f>ROUND(E147*H147,2)</f>
        <v>0</v>
      </c>
      <c r="J147" s="243"/>
      <c r="K147" s="244">
        <f>ROUND(E147*J147,2)</f>
        <v>0</v>
      </c>
      <c r="L147" s="244">
        <v>21</v>
      </c>
      <c r="M147" s="244">
        <f>G147*(1+L147/100)</f>
        <v>0</v>
      </c>
      <c r="N147" s="242">
        <v>0</v>
      </c>
      <c r="O147" s="242">
        <f>ROUND(E147*N147,2)</f>
        <v>0</v>
      </c>
      <c r="P147" s="242">
        <v>0</v>
      </c>
      <c r="Q147" s="242">
        <f>ROUND(E147*P147,2)</f>
        <v>0</v>
      </c>
      <c r="R147" s="244"/>
      <c r="S147" s="244" t="s">
        <v>313</v>
      </c>
      <c r="T147" s="245" t="s">
        <v>303</v>
      </c>
      <c r="U147" s="220">
        <v>0</v>
      </c>
      <c r="V147" s="220">
        <f>ROUND(E147*U147,2)</f>
        <v>0</v>
      </c>
      <c r="W147" s="220"/>
      <c r="X147" s="220" t="s">
        <v>653</v>
      </c>
      <c r="Y147" s="220" t="s">
        <v>305</v>
      </c>
      <c r="Z147" s="210"/>
      <c r="AA147" s="210"/>
      <c r="AB147" s="210"/>
      <c r="AC147" s="210"/>
      <c r="AD147" s="210"/>
      <c r="AE147" s="210"/>
      <c r="AF147" s="210"/>
      <c r="AG147" s="210" t="s">
        <v>3619</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32">
        <v>120</v>
      </c>
      <c r="B148" s="233" t="s">
        <v>3753</v>
      </c>
      <c r="C148" s="250" t="s">
        <v>3754</v>
      </c>
      <c r="D148" s="234" t="s">
        <v>3119</v>
      </c>
      <c r="E148" s="235">
        <v>2</v>
      </c>
      <c r="F148" s="236"/>
      <c r="G148" s="237">
        <f>ROUND(E148*F148,2)</f>
        <v>0</v>
      </c>
      <c r="H148" s="236"/>
      <c r="I148" s="237">
        <f>ROUND(E148*H148,2)</f>
        <v>0</v>
      </c>
      <c r="J148" s="236"/>
      <c r="K148" s="237">
        <f>ROUND(E148*J148,2)</f>
        <v>0</v>
      </c>
      <c r="L148" s="237">
        <v>21</v>
      </c>
      <c r="M148" s="237">
        <f>G148*(1+L148/100)</f>
        <v>0</v>
      </c>
      <c r="N148" s="235">
        <v>0</v>
      </c>
      <c r="O148" s="235">
        <f>ROUND(E148*N148,2)</f>
        <v>0</v>
      </c>
      <c r="P148" s="235">
        <v>0</v>
      </c>
      <c r="Q148" s="235">
        <f>ROUND(E148*P148,2)</f>
        <v>0</v>
      </c>
      <c r="R148" s="237"/>
      <c r="S148" s="237" t="s">
        <v>313</v>
      </c>
      <c r="T148" s="238" t="s">
        <v>303</v>
      </c>
      <c r="U148" s="220">
        <v>0</v>
      </c>
      <c r="V148" s="220">
        <f>ROUND(E148*U148,2)</f>
        <v>0</v>
      </c>
      <c r="W148" s="220"/>
      <c r="X148" s="220" t="s">
        <v>653</v>
      </c>
      <c r="Y148" s="220" t="s">
        <v>305</v>
      </c>
      <c r="Z148" s="210"/>
      <c r="AA148" s="210"/>
      <c r="AB148" s="210"/>
      <c r="AC148" s="210"/>
      <c r="AD148" s="210"/>
      <c r="AE148" s="210"/>
      <c r="AF148" s="210"/>
      <c r="AG148" s="210" t="s">
        <v>3619</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51" t="s">
        <v>3755</v>
      </c>
      <c r="D149" s="247"/>
      <c r="E149" s="247"/>
      <c r="F149" s="247"/>
      <c r="G149" s="247"/>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317</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70" t="s">
        <v>3756</v>
      </c>
      <c r="D150" s="264"/>
      <c r="E150" s="264"/>
      <c r="F150" s="264"/>
      <c r="G150" s="264"/>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317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70" t="s">
        <v>3741</v>
      </c>
      <c r="D151" s="264"/>
      <c r="E151" s="264"/>
      <c r="F151" s="264"/>
      <c r="G151" s="264"/>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317</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70" t="s">
        <v>3742</v>
      </c>
      <c r="D152" s="264"/>
      <c r="E152" s="264"/>
      <c r="F152" s="264"/>
      <c r="G152" s="264"/>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317</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70" t="s">
        <v>3757</v>
      </c>
      <c r="D153" s="264"/>
      <c r="E153" s="264"/>
      <c r="F153" s="264"/>
      <c r="G153" s="264"/>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317</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70" t="s">
        <v>3758</v>
      </c>
      <c r="D154" s="264"/>
      <c r="E154" s="264"/>
      <c r="F154" s="264"/>
      <c r="G154" s="264"/>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317</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70" t="s">
        <v>3759</v>
      </c>
      <c r="D155" s="264"/>
      <c r="E155" s="264"/>
      <c r="F155" s="264"/>
      <c r="G155" s="264"/>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317</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70" t="s">
        <v>3760</v>
      </c>
      <c r="D156" s="264"/>
      <c r="E156" s="264"/>
      <c r="F156" s="264"/>
      <c r="G156" s="264"/>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317</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70" t="s">
        <v>3736</v>
      </c>
      <c r="D157" s="264"/>
      <c r="E157" s="264"/>
      <c r="F157" s="264"/>
      <c r="G157" s="264"/>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317</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70" t="s">
        <v>3761</v>
      </c>
      <c r="D158" s="264"/>
      <c r="E158" s="264"/>
      <c r="F158" s="264"/>
      <c r="G158" s="264"/>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317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32">
        <v>121</v>
      </c>
      <c r="B159" s="233" t="s">
        <v>3762</v>
      </c>
      <c r="C159" s="250" t="s">
        <v>3763</v>
      </c>
      <c r="D159" s="234" t="s">
        <v>3119</v>
      </c>
      <c r="E159" s="235">
        <v>2</v>
      </c>
      <c r="F159" s="236"/>
      <c r="G159" s="237">
        <f>ROUND(E159*F159,2)</f>
        <v>0</v>
      </c>
      <c r="H159" s="236"/>
      <c r="I159" s="237">
        <f>ROUND(E159*H159,2)</f>
        <v>0</v>
      </c>
      <c r="J159" s="236"/>
      <c r="K159" s="237">
        <f>ROUND(E159*J159,2)</f>
        <v>0</v>
      </c>
      <c r="L159" s="237">
        <v>21</v>
      </c>
      <c r="M159" s="237">
        <f>G159*(1+L159/100)</f>
        <v>0</v>
      </c>
      <c r="N159" s="235">
        <v>0</v>
      </c>
      <c r="O159" s="235">
        <f>ROUND(E159*N159,2)</f>
        <v>0</v>
      </c>
      <c r="P159" s="235">
        <v>0</v>
      </c>
      <c r="Q159" s="235">
        <f>ROUND(E159*P159,2)</f>
        <v>0</v>
      </c>
      <c r="R159" s="237"/>
      <c r="S159" s="237" t="s">
        <v>313</v>
      </c>
      <c r="T159" s="238" t="s">
        <v>303</v>
      </c>
      <c r="U159" s="220">
        <v>0</v>
      </c>
      <c r="V159" s="220">
        <f>ROUND(E159*U159,2)</f>
        <v>0</v>
      </c>
      <c r="W159" s="220"/>
      <c r="X159" s="220" t="s">
        <v>653</v>
      </c>
      <c r="Y159" s="220" t="s">
        <v>305</v>
      </c>
      <c r="Z159" s="210"/>
      <c r="AA159" s="210"/>
      <c r="AB159" s="210"/>
      <c r="AC159" s="210"/>
      <c r="AD159" s="210"/>
      <c r="AE159" s="210"/>
      <c r="AF159" s="210"/>
      <c r="AG159" s="210" t="s">
        <v>3619</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
      <c r="A160" s="217"/>
      <c r="B160" s="218"/>
      <c r="C160" s="251" t="s">
        <v>3764</v>
      </c>
      <c r="D160" s="247"/>
      <c r="E160" s="247"/>
      <c r="F160" s="247"/>
      <c r="G160" s="247"/>
      <c r="H160" s="220"/>
      <c r="I160" s="220"/>
      <c r="J160" s="220"/>
      <c r="K160" s="220"/>
      <c r="L160" s="220"/>
      <c r="M160" s="220"/>
      <c r="N160" s="219"/>
      <c r="O160" s="219"/>
      <c r="P160" s="219"/>
      <c r="Q160" s="219"/>
      <c r="R160" s="220"/>
      <c r="S160" s="220"/>
      <c r="T160" s="220"/>
      <c r="U160" s="220"/>
      <c r="V160" s="220"/>
      <c r="W160" s="220"/>
      <c r="X160" s="220"/>
      <c r="Y160" s="220"/>
      <c r="Z160" s="210"/>
      <c r="AA160" s="210"/>
      <c r="AB160" s="210"/>
      <c r="AC160" s="210"/>
      <c r="AD160" s="210"/>
      <c r="AE160" s="210"/>
      <c r="AF160" s="210"/>
      <c r="AG160" s="210" t="s">
        <v>317</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70" t="s">
        <v>3765</v>
      </c>
      <c r="D161" s="264"/>
      <c r="E161" s="264"/>
      <c r="F161" s="264"/>
      <c r="G161" s="264"/>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317</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70" t="s">
        <v>3766</v>
      </c>
      <c r="D162" s="264"/>
      <c r="E162" s="264"/>
      <c r="F162" s="264"/>
      <c r="G162" s="264"/>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317</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70" t="s">
        <v>3767</v>
      </c>
      <c r="D163" s="264"/>
      <c r="E163" s="264"/>
      <c r="F163" s="264"/>
      <c r="G163" s="264"/>
      <c r="H163" s="220"/>
      <c r="I163" s="220"/>
      <c r="J163" s="220"/>
      <c r="K163" s="220"/>
      <c r="L163" s="220"/>
      <c r="M163" s="220"/>
      <c r="N163" s="219"/>
      <c r="O163" s="219"/>
      <c r="P163" s="219"/>
      <c r="Q163" s="219"/>
      <c r="R163" s="220"/>
      <c r="S163" s="220"/>
      <c r="T163" s="220"/>
      <c r="U163" s="220"/>
      <c r="V163" s="220"/>
      <c r="W163" s="220"/>
      <c r="X163" s="220"/>
      <c r="Y163" s="220"/>
      <c r="Z163" s="210"/>
      <c r="AA163" s="210"/>
      <c r="AB163" s="210"/>
      <c r="AC163" s="210"/>
      <c r="AD163" s="210"/>
      <c r="AE163" s="210"/>
      <c r="AF163" s="210"/>
      <c r="AG163" s="210" t="s">
        <v>317</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70" t="s">
        <v>3768</v>
      </c>
      <c r="D164" s="264"/>
      <c r="E164" s="264"/>
      <c r="F164" s="264"/>
      <c r="G164" s="264"/>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317</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70" t="s">
        <v>3742</v>
      </c>
      <c r="D165" s="264"/>
      <c r="E165" s="264"/>
      <c r="F165" s="264"/>
      <c r="G165" s="264"/>
      <c r="H165" s="220"/>
      <c r="I165" s="220"/>
      <c r="J165" s="220"/>
      <c r="K165" s="220"/>
      <c r="L165" s="220"/>
      <c r="M165" s="220"/>
      <c r="N165" s="219"/>
      <c r="O165" s="219"/>
      <c r="P165" s="219"/>
      <c r="Q165" s="219"/>
      <c r="R165" s="220"/>
      <c r="S165" s="220"/>
      <c r="T165" s="220"/>
      <c r="U165" s="220"/>
      <c r="V165" s="220"/>
      <c r="W165" s="220"/>
      <c r="X165" s="220"/>
      <c r="Y165" s="220"/>
      <c r="Z165" s="210"/>
      <c r="AA165" s="210"/>
      <c r="AB165" s="210"/>
      <c r="AC165" s="210"/>
      <c r="AD165" s="210"/>
      <c r="AE165" s="210"/>
      <c r="AF165" s="210"/>
      <c r="AG165" s="210" t="s">
        <v>317</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70" t="s">
        <v>3769</v>
      </c>
      <c r="D166" s="264"/>
      <c r="E166" s="264"/>
      <c r="F166" s="264"/>
      <c r="G166" s="264"/>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317</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70" t="s">
        <v>3741</v>
      </c>
      <c r="D167" s="264"/>
      <c r="E167" s="264"/>
      <c r="F167" s="264"/>
      <c r="G167" s="264"/>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317</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70" t="s">
        <v>3770</v>
      </c>
      <c r="D168" s="264"/>
      <c r="E168" s="264"/>
      <c r="F168" s="264"/>
      <c r="G168" s="264"/>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317</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70" t="s">
        <v>3771</v>
      </c>
      <c r="D169" s="264"/>
      <c r="E169" s="264"/>
      <c r="F169" s="264"/>
      <c r="G169" s="264"/>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317</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70" t="s">
        <v>3761</v>
      </c>
      <c r="D170" s="264"/>
      <c r="E170" s="264"/>
      <c r="F170" s="264"/>
      <c r="G170" s="264"/>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317</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70" t="s">
        <v>3736</v>
      </c>
      <c r="D171" s="264"/>
      <c r="E171" s="264"/>
      <c r="F171" s="264"/>
      <c r="G171" s="264"/>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317</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1" x14ac:dyDescent="0.2">
      <c r="A172" s="232">
        <v>122</v>
      </c>
      <c r="B172" s="233" t="s">
        <v>3772</v>
      </c>
      <c r="C172" s="250" t="s">
        <v>3773</v>
      </c>
      <c r="D172" s="234" t="s">
        <v>823</v>
      </c>
      <c r="E172" s="235">
        <v>1</v>
      </c>
      <c r="F172" s="236"/>
      <c r="G172" s="237">
        <f>ROUND(E172*F172,2)</f>
        <v>0</v>
      </c>
      <c r="H172" s="236"/>
      <c r="I172" s="237">
        <f>ROUND(E172*H172,2)</f>
        <v>0</v>
      </c>
      <c r="J172" s="236"/>
      <c r="K172" s="237">
        <f>ROUND(E172*J172,2)</f>
        <v>0</v>
      </c>
      <c r="L172" s="237">
        <v>21</v>
      </c>
      <c r="M172" s="237">
        <f>G172*(1+L172/100)</f>
        <v>0</v>
      </c>
      <c r="N172" s="235">
        <v>0</v>
      </c>
      <c r="O172" s="235">
        <f>ROUND(E172*N172,2)</f>
        <v>0</v>
      </c>
      <c r="P172" s="235">
        <v>0</v>
      </c>
      <c r="Q172" s="235">
        <f>ROUND(E172*P172,2)</f>
        <v>0</v>
      </c>
      <c r="R172" s="237"/>
      <c r="S172" s="237" t="s">
        <v>313</v>
      </c>
      <c r="T172" s="238" t="s">
        <v>303</v>
      </c>
      <c r="U172" s="220">
        <v>0</v>
      </c>
      <c r="V172" s="220">
        <f>ROUND(E172*U172,2)</f>
        <v>0</v>
      </c>
      <c r="W172" s="220"/>
      <c r="X172" s="220" t="s">
        <v>653</v>
      </c>
      <c r="Y172" s="220" t="s">
        <v>305</v>
      </c>
      <c r="Z172" s="210"/>
      <c r="AA172" s="210"/>
      <c r="AB172" s="210"/>
      <c r="AC172" s="210"/>
      <c r="AD172" s="210"/>
      <c r="AE172" s="210"/>
      <c r="AF172" s="210"/>
      <c r="AG172" s="210" t="s">
        <v>3619</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51" t="s">
        <v>3774</v>
      </c>
      <c r="D173" s="247"/>
      <c r="E173" s="247"/>
      <c r="F173" s="247"/>
      <c r="G173" s="247"/>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317</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70" t="s">
        <v>3775</v>
      </c>
      <c r="D174" s="264"/>
      <c r="E174" s="264"/>
      <c r="F174" s="264"/>
      <c r="G174" s="264"/>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317</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70" t="s">
        <v>3776</v>
      </c>
      <c r="D175" s="264"/>
      <c r="E175" s="264"/>
      <c r="F175" s="264"/>
      <c r="G175" s="264"/>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317</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3" x14ac:dyDescent="0.2">
      <c r="A176" s="217"/>
      <c r="B176" s="218"/>
      <c r="C176" s="270" t="s">
        <v>3777</v>
      </c>
      <c r="D176" s="264"/>
      <c r="E176" s="264"/>
      <c r="F176" s="264"/>
      <c r="G176" s="264"/>
      <c r="H176" s="220"/>
      <c r="I176" s="220"/>
      <c r="J176" s="220"/>
      <c r="K176" s="220"/>
      <c r="L176" s="220"/>
      <c r="M176" s="220"/>
      <c r="N176" s="219"/>
      <c r="O176" s="219"/>
      <c r="P176" s="219"/>
      <c r="Q176" s="219"/>
      <c r="R176" s="220"/>
      <c r="S176" s="220"/>
      <c r="T176" s="220"/>
      <c r="U176" s="220"/>
      <c r="V176" s="220"/>
      <c r="W176" s="220"/>
      <c r="X176" s="220"/>
      <c r="Y176" s="220"/>
      <c r="Z176" s="210"/>
      <c r="AA176" s="210"/>
      <c r="AB176" s="210"/>
      <c r="AC176" s="210"/>
      <c r="AD176" s="210"/>
      <c r="AE176" s="210"/>
      <c r="AF176" s="210"/>
      <c r="AG176" s="210" t="s">
        <v>317</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70" t="s">
        <v>3778</v>
      </c>
      <c r="D177" s="264"/>
      <c r="E177" s="264"/>
      <c r="F177" s="264"/>
      <c r="G177" s="264"/>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317</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
      <c r="A178" s="217"/>
      <c r="B178" s="218"/>
      <c r="C178" s="270" t="s">
        <v>3779</v>
      </c>
      <c r="D178" s="264"/>
      <c r="E178" s="264"/>
      <c r="F178" s="264"/>
      <c r="G178" s="264"/>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317</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70" t="s">
        <v>3780</v>
      </c>
      <c r="D179" s="264"/>
      <c r="E179" s="264"/>
      <c r="F179" s="264"/>
      <c r="G179" s="264"/>
      <c r="H179" s="220"/>
      <c r="I179" s="220"/>
      <c r="J179" s="220"/>
      <c r="K179" s="220"/>
      <c r="L179" s="220"/>
      <c r="M179" s="220"/>
      <c r="N179" s="219"/>
      <c r="O179" s="219"/>
      <c r="P179" s="219"/>
      <c r="Q179" s="219"/>
      <c r="R179" s="220"/>
      <c r="S179" s="220"/>
      <c r="T179" s="220"/>
      <c r="U179" s="220"/>
      <c r="V179" s="220"/>
      <c r="W179" s="220"/>
      <c r="X179" s="220"/>
      <c r="Y179" s="220"/>
      <c r="Z179" s="210"/>
      <c r="AA179" s="210"/>
      <c r="AB179" s="210"/>
      <c r="AC179" s="210"/>
      <c r="AD179" s="210"/>
      <c r="AE179" s="210"/>
      <c r="AF179" s="210"/>
      <c r="AG179" s="210" t="s">
        <v>317</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72" t="s">
        <v>3781</v>
      </c>
      <c r="D180" s="221"/>
      <c r="E180" s="222"/>
      <c r="F180" s="223"/>
      <c r="G180" s="223"/>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317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
      <c r="A181" s="217"/>
      <c r="B181" s="218"/>
      <c r="C181" s="270" t="s">
        <v>3782</v>
      </c>
      <c r="D181" s="264"/>
      <c r="E181" s="264"/>
      <c r="F181" s="264"/>
      <c r="G181" s="264"/>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317</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70" t="s">
        <v>3783</v>
      </c>
      <c r="D182" s="264"/>
      <c r="E182" s="264"/>
      <c r="F182" s="264"/>
      <c r="G182" s="264"/>
      <c r="H182" s="220"/>
      <c r="I182" s="220"/>
      <c r="J182" s="220"/>
      <c r="K182" s="220"/>
      <c r="L182" s="220"/>
      <c r="M182" s="220"/>
      <c r="N182" s="219"/>
      <c r="O182" s="219"/>
      <c r="P182" s="219"/>
      <c r="Q182" s="219"/>
      <c r="R182" s="220"/>
      <c r="S182" s="220"/>
      <c r="T182" s="220"/>
      <c r="U182" s="220"/>
      <c r="V182" s="220"/>
      <c r="W182" s="220"/>
      <c r="X182" s="220"/>
      <c r="Y182" s="220"/>
      <c r="Z182" s="210"/>
      <c r="AA182" s="210"/>
      <c r="AB182" s="210"/>
      <c r="AC182" s="210"/>
      <c r="AD182" s="210"/>
      <c r="AE182" s="210"/>
      <c r="AF182" s="210"/>
      <c r="AG182" s="210" t="s">
        <v>317</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70" t="s">
        <v>3784</v>
      </c>
      <c r="D183" s="264"/>
      <c r="E183" s="264"/>
      <c r="F183" s="264"/>
      <c r="G183" s="264"/>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317</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70" t="s">
        <v>3785</v>
      </c>
      <c r="D184" s="264"/>
      <c r="E184" s="264"/>
      <c r="F184" s="264"/>
      <c r="G184" s="264"/>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317</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70" t="s">
        <v>3780</v>
      </c>
      <c r="D185" s="264"/>
      <c r="E185" s="264"/>
      <c r="F185" s="264"/>
      <c r="G185" s="264"/>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317</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32">
        <v>123</v>
      </c>
      <c r="B186" s="233" t="s">
        <v>3786</v>
      </c>
      <c r="C186" s="250" t="s">
        <v>3787</v>
      </c>
      <c r="D186" s="234" t="s">
        <v>3119</v>
      </c>
      <c r="E186" s="235">
        <v>1</v>
      </c>
      <c r="F186" s="236"/>
      <c r="G186" s="237">
        <f>ROUND(E186*F186,2)</f>
        <v>0</v>
      </c>
      <c r="H186" s="236"/>
      <c r="I186" s="237">
        <f>ROUND(E186*H186,2)</f>
        <v>0</v>
      </c>
      <c r="J186" s="236"/>
      <c r="K186" s="237">
        <f>ROUND(E186*J186,2)</f>
        <v>0</v>
      </c>
      <c r="L186" s="237">
        <v>21</v>
      </c>
      <c r="M186" s="237">
        <f>G186*(1+L186/100)</f>
        <v>0</v>
      </c>
      <c r="N186" s="235">
        <v>0</v>
      </c>
      <c r="O186" s="235">
        <f>ROUND(E186*N186,2)</f>
        <v>0</v>
      </c>
      <c r="P186" s="235">
        <v>0</v>
      </c>
      <c r="Q186" s="235">
        <f>ROUND(E186*P186,2)</f>
        <v>0</v>
      </c>
      <c r="R186" s="237"/>
      <c r="S186" s="237" t="s">
        <v>313</v>
      </c>
      <c r="T186" s="238" t="s">
        <v>303</v>
      </c>
      <c r="U186" s="220">
        <v>0</v>
      </c>
      <c r="V186" s="220">
        <f>ROUND(E186*U186,2)</f>
        <v>0</v>
      </c>
      <c r="W186" s="220"/>
      <c r="X186" s="220" t="s">
        <v>653</v>
      </c>
      <c r="Y186" s="220" t="s">
        <v>305</v>
      </c>
      <c r="Z186" s="210"/>
      <c r="AA186" s="210"/>
      <c r="AB186" s="210"/>
      <c r="AC186" s="210"/>
      <c r="AD186" s="210"/>
      <c r="AE186" s="210"/>
      <c r="AF186" s="210"/>
      <c r="AG186" s="210" t="s">
        <v>3619</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2" x14ac:dyDescent="0.2">
      <c r="A187" s="217"/>
      <c r="B187" s="218"/>
      <c r="C187" s="251" t="s">
        <v>3788</v>
      </c>
      <c r="D187" s="247"/>
      <c r="E187" s="247"/>
      <c r="F187" s="247"/>
      <c r="G187" s="247"/>
      <c r="H187" s="220"/>
      <c r="I187" s="220"/>
      <c r="J187" s="220"/>
      <c r="K187" s="220"/>
      <c r="L187" s="220"/>
      <c r="M187" s="220"/>
      <c r="N187" s="219"/>
      <c r="O187" s="219"/>
      <c r="P187" s="219"/>
      <c r="Q187" s="219"/>
      <c r="R187" s="220"/>
      <c r="S187" s="220"/>
      <c r="T187" s="220"/>
      <c r="U187" s="220"/>
      <c r="V187" s="220"/>
      <c r="W187" s="220"/>
      <c r="X187" s="220"/>
      <c r="Y187" s="220"/>
      <c r="Z187" s="210"/>
      <c r="AA187" s="210"/>
      <c r="AB187" s="210"/>
      <c r="AC187" s="210"/>
      <c r="AD187" s="210"/>
      <c r="AE187" s="210"/>
      <c r="AF187" s="210"/>
      <c r="AG187" s="210" t="s">
        <v>317</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70" t="s">
        <v>3741</v>
      </c>
      <c r="D188" s="264"/>
      <c r="E188" s="264"/>
      <c r="F188" s="264"/>
      <c r="G188" s="264"/>
      <c r="H188" s="220"/>
      <c r="I188" s="220"/>
      <c r="J188" s="220"/>
      <c r="K188" s="220"/>
      <c r="L188" s="220"/>
      <c r="M188" s="220"/>
      <c r="N188" s="219"/>
      <c r="O188" s="219"/>
      <c r="P188" s="219"/>
      <c r="Q188" s="219"/>
      <c r="R188" s="220"/>
      <c r="S188" s="220"/>
      <c r="T188" s="220"/>
      <c r="U188" s="220"/>
      <c r="V188" s="220"/>
      <c r="W188" s="220"/>
      <c r="X188" s="220"/>
      <c r="Y188" s="220"/>
      <c r="Z188" s="210"/>
      <c r="AA188" s="210"/>
      <c r="AB188" s="210"/>
      <c r="AC188" s="210"/>
      <c r="AD188" s="210"/>
      <c r="AE188" s="210"/>
      <c r="AF188" s="210"/>
      <c r="AG188" s="210" t="s">
        <v>317</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
      <c r="A189" s="217"/>
      <c r="B189" s="218"/>
      <c r="C189" s="270" t="s">
        <v>3742</v>
      </c>
      <c r="D189" s="264"/>
      <c r="E189" s="264"/>
      <c r="F189" s="264"/>
      <c r="G189" s="264"/>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317</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70" t="s">
        <v>3789</v>
      </c>
      <c r="D190" s="264"/>
      <c r="E190" s="264"/>
      <c r="F190" s="264"/>
      <c r="G190" s="264"/>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317</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70" t="s">
        <v>3790</v>
      </c>
      <c r="D191" s="264"/>
      <c r="E191" s="264"/>
      <c r="F191" s="264"/>
      <c r="G191" s="264"/>
      <c r="H191" s="220"/>
      <c r="I191" s="220"/>
      <c r="J191" s="220"/>
      <c r="K191" s="220"/>
      <c r="L191" s="220"/>
      <c r="M191" s="220"/>
      <c r="N191" s="219"/>
      <c r="O191" s="219"/>
      <c r="P191" s="219"/>
      <c r="Q191" s="219"/>
      <c r="R191" s="220"/>
      <c r="S191" s="220"/>
      <c r="T191" s="220"/>
      <c r="U191" s="220"/>
      <c r="V191" s="220"/>
      <c r="W191" s="220"/>
      <c r="X191" s="220"/>
      <c r="Y191" s="220"/>
      <c r="Z191" s="210"/>
      <c r="AA191" s="210"/>
      <c r="AB191" s="210"/>
      <c r="AC191" s="210"/>
      <c r="AD191" s="210"/>
      <c r="AE191" s="210"/>
      <c r="AF191" s="210"/>
      <c r="AG191" s="210" t="s">
        <v>317</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70" t="s">
        <v>3791</v>
      </c>
      <c r="D192" s="264"/>
      <c r="E192" s="264"/>
      <c r="F192" s="264"/>
      <c r="G192" s="264"/>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317</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32">
        <v>124</v>
      </c>
      <c r="B193" s="233" t="s">
        <v>3792</v>
      </c>
      <c r="C193" s="250" t="s">
        <v>3793</v>
      </c>
      <c r="D193" s="234" t="s">
        <v>3119</v>
      </c>
      <c r="E193" s="235">
        <v>1</v>
      </c>
      <c r="F193" s="236"/>
      <c r="G193" s="237">
        <f>ROUND(E193*F193,2)</f>
        <v>0</v>
      </c>
      <c r="H193" s="236"/>
      <c r="I193" s="237">
        <f>ROUND(E193*H193,2)</f>
        <v>0</v>
      </c>
      <c r="J193" s="236"/>
      <c r="K193" s="237">
        <f>ROUND(E193*J193,2)</f>
        <v>0</v>
      </c>
      <c r="L193" s="237">
        <v>21</v>
      </c>
      <c r="M193" s="237">
        <f>G193*(1+L193/100)</f>
        <v>0</v>
      </c>
      <c r="N193" s="235">
        <v>0</v>
      </c>
      <c r="O193" s="235">
        <f>ROUND(E193*N193,2)</f>
        <v>0</v>
      </c>
      <c r="P193" s="235">
        <v>0</v>
      </c>
      <c r="Q193" s="235">
        <f>ROUND(E193*P193,2)</f>
        <v>0</v>
      </c>
      <c r="R193" s="237"/>
      <c r="S193" s="237" t="s">
        <v>313</v>
      </c>
      <c r="T193" s="238" t="s">
        <v>303</v>
      </c>
      <c r="U193" s="220">
        <v>0</v>
      </c>
      <c r="V193" s="220">
        <f>ROUND(E193*U193,2)</f>
        <v>0</v>
      </c>
      <c r="W193" s="220"/>
      <c r="X193" s="220" t="s">
        <v>653</v>
      </c>
      <c r="Y193" s="220" t="s">
        <v>305</v>
      </c>
      <c r="Z193" s="210"/>
      <c r="AA193" s="210"/>
      <c r="AB193" s="210"/>
      <c r="AC193" s="210"/>
      <c r="AD193" s="210"/>
      <c r="AE193" s="210"/>
      <c r="AF193" s="210"/>
      <c r="AG193" s="210" t="s">
        <v>3619</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
      <c r="A194" s="217"/>
      <c r="B194" s="218"/>
      <c r="C194" s="251" t="s">
        <v>3794</v>
      </c>
      <c r="D194" s="247"/>
      <c r="E194" s="247"/>
      <c r="F194" s="247"/>
      <c r="G194" s="247"/>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317</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70" t="s">
        <v>3795</v>
      </c>
      <c r="D195" s="264"/>
      <c r="E195" s="264"/>
      <c r="F195" s="264"/>
      <c r="G195" s="264"/>
      <c r="H195" s="220"/>
      <c r="I195" s="220"/>
      <c r="J195" s="220"/>
      <c r="K195" s="220"/>
      <c r="L195" s="220"/>
      <c r="M195" s="220"/>
      <c r="N195" s="219"/>
      <c r="O195" s="219"/>
      <c r="P195" s="219"/>
      <c r="Q195" s="219"/>
      <c r="R195" s="220"/>
      <c r="S195" s="220"/>
      <c r="T195" s="220"/>
      <c r="U195" s="220"/>
      <c r="V195" s="220"/>
      <c r="W195" s="220"/>
      <c r="X195" s="220"/>
      <c r="Y195" s="220"/>
      <c r="Z195" s="210"/>
      <c r="AA195" s="210"/>
      <c r="AB195" s="210"/>
      <c r="AC195" s="210"/>
      <c r="AD195" s="210"/>
      <c r="AE195" s="210"/>
      <c r="AF195" s="210"/>
      <c r="AG195" s="210" t="s">
        <v>317</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70" t="s">
        <v>3741</v>
      </c>
      <c r="D196" s="264"/>
      <c r="E196" s="264"/>
      <c r="F196" s="264"/>
      <c r="G196" s="264"/>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317</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70" t="s">
        <v>3742</v>
      </c>
      <c r="D197" s="264"/>
      <c r="E197" s="264"/>
      <c r="F197" s="264"/>
      <c r="G197" s="264"/>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317</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70" t="s">
        <v>3796</v>
      </c>
      <c r="D198" s="264"/>
      <c r="E198" s="264"/>
      <c r="F198" s="264"/>
      <c r="G198" s="264"/>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317</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70" t="s">
        <v>3797</v>
      </c>
      <c r="D199" s="264"/>
      <c r="E199" s="264"/>
      <c r="F199" s="264"/>
      <c r="G199" s="264"/>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317</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70" t="s">
        <v>3798</v>
      </c>
      <c r="D200" s="264"/>
      <c r="E200" s="264"/>
      <c r="F200" s="264"/>
      <c r="G200" s="264"/>
      <c r="H200" s="220"/>
      <c r="I200" s="220"/>
      <c r="J200" s="220"/>
      <c r="K200" s="220"/>
      <c r="L200" s="220"/>
      <c r="M200" s="220"/>
      <c r="N200" s="219"/>
      <c r="O200" s="219"/>
      <c r="P200" s="219"/>
      <c r="Q200" s="219"/>
      <c r="R200" s="220"/>
      <c r="S200" s="220"/>
      <c r="T200" s="220"/>
      <c r="U200" s="220"/>
      <c r="V200" s="220"/>
      <c r="W200" s="220"/>
      <c r="X200" s="220"/>
      <c r="Y200" s="220"/>
      <c r="Z200" s="210"/>
      <c r="AA200" s="210"/>
      <c r="AB200" s="210"/>
      <c r="AC200" s="210"/>
      <c r="AD200" s="210"/>
      <c r="AE200" s="210"/>
      <c r="AF200" s="210"/>
      <c r="AG200" s="210" t="s">
        <v>317</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70" t="s">
        <v>3799</v>
      </c>
      <c r="D201" s="264"/>
      <c r="E201" s="264"/>
      <c r="F201" s="264"/>
      <c r="G201" s="264"/>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317</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70" t="s">
        <v>3800</v>
      </c>
      <c r="D202" s="264"/>
      <c r="E202" s="264"/>
      <c r="F202" s="264"/>
      <c r="G202" s="264"/>
      <c r="H202" s="220"/>
      <c r="I202" s="220"/>
      <c r="J202" s="220"/>
      <c r="K202" s="220"/>
      <c r="L202" s="220"/>
      <c r="M202" s="220"/>
      <c r="N202" s="219"/>
      <c r="O202" s="219"/>
      <c r="P202" s="219"/>
      <c r="Q202" s="219"/>
      <c r="R202" s="220"/>
      <c r="S202" s="220"/>
      <c r="T202" s="220"/>
      <c r="U202" s="220"/>
      <c r="V202" s="220"/>
      <c r="W202" s="220"/>
      <c r="X202" s="220"/>
      <c r="Y202" s="220"/>
      <c r="Z202" s="210"/>
      <c r="AA202" s="210"/>
      <c r="AB202" s="210"/>
      <c r="AC202" s="210"/>
      <c r="AD202" s="210"/>
      <c r="AE202" s="210"/>
      <c r="AF202" s="210"/>
      <c r="AG202" s="210" t="s">
        <v>317</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70" t="s">
        <v>3801</v>
      </c>
      <c r="D203" s="264"/>
      <c r="E203" s="264"/>
      <c r="F203" s="264"/>
      <c r="G203" s="264"/>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317</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70" t="s">
        <v>3802</v>
      </c>
      <c r="D204" s="264"/>
      <c r="E204" s="264"/>
      <c r="F204" s="264"/>
      <c r="G204" s="264"/>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317</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70" t="s">
        <v>3803</v>
      </c>
      <c r="D205" s="264"/>
      <c r="E205" s="264"/>
      <c r="F205" s="264"/>
      <c r="G205" s="264"/>
      <c r="H205" s="220"/>
      <c r="I205" s="220"/>
      <c r="J205" s="220"/>
      <c r="K205" s="220"/>
      <c r="L205" s="220"/>
      <c r="M205" s="220"/>
      <c r="N205" s="219"/>
      <c r="O205" s="219"/>
      <c r="P205" s="219"/>
      <c r="Q205" s="219"/>
      <c r="R205" s="220"/>
      <c r="S205" s="220"/>
      <c r="T205" s="220"/>
      <c r="U205" s="220"/>
      <c r="V205" s="220"/>
      <c r="W205" s="220"/>
      <c r="X205" s="220"/>
      <c r="Y205" s="220"/>
      <c r="Z205" s="210"/>
      <c r="AA205" s="210"/>
      <c r="AB205" s="210"/>
      <c r="AC205" s="210"/>
      <c r="AD205" s="210"/>
      <c r="AE205" s="210"/>
      <c r="AF205" s="210"/>
      <c r="AG205" s="210" t="s">
        <v>317</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32">
        <v>125</v>
      </c>
      <c r="B206" s="233" t="s">
        <v>3804</v>
      </c>
      <c r="C206" s="250" t="s">
        <v>3805</v>
      </c>
      <c r="D206" s="234" t="s">
        <v>3119</v>
      </c>
      <c r="E206" s="235">
        <v>9</v>
      </c>
      <c r="F206" s="236"/>
      <c r="G206" s="237">
        <f>ROUND(E206*F206,2)</f>
        <v>0</v>
      </c>
      <c r="H206" s="236"/>
      <c r="I206" s="237">
        <f>ROUND(E206*H206,2)</f>
        <v>0</v>
      </c>
      <c r="J206" s="236"/>
      <c r="K206" s="237">
        <f>ROUND(E206*J206,2)</f>
        <v>0</v>
      </c>
      <c r="L206" s="237">
        <v>21</v>
      </c>
      <c r="M206" s="237">
        <f>G206*(1+L206/100)</f>
        <v>0</v>
      </c>
      <c r="N206" s="235">
        <v>0</v>
      </c>
      <c r="O206" s="235">
        <f>ROUND(E206*N206,2)</f>
        <v>0</v>
      </c>
      <c r="P206" s="235">
        <v>0</v>
      </c>
      <c r="Q206" s="235">
        <f>ROUND(E206*P206,2)</f>
        <v>0</v>
      </c>
      <c r="R206" s="237"/>
      <c r="S206" s="237" t="s">
        <v>313</v>
      </c>
      <c r="T206" s="238" t="s">
        <v>303</v>
      </c>
      <c r="U206" s="220">
        <v>0</v>
      </c>
      <c r="V206" s="220">
        <f>ROUND(E206*U206,2)</f>
        <v>0</v>
      </c>
      <c r="W206" s="220"/>
      <c r="X206" s="220" t="s">
        <v>653</v>
      </c>
      <c r="Y206" s="220" t="s">
        <v>305</v>
      </c>
      <c r="Z206" s="210"/>
      <c r="AA206" s="210"/>
      <c r="AB206" s="210"/>
      <c r="AC206" s="210"/>
      <c r="AD206" s="210"/>
      <c r="AE206" s="210"/>
      <c r="AF206" s="210"/>
      <c r="AG206" s="210" t="s">
        <v>3619</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
      <c r="A207" s="217"/>
      <c r="B207" s="218"/>
      <c r="C207" s="251" t="s">
        <v>3806</v>
      </c>
      <c r="D207" s="247"/>
      <c r="E207" s="247"/>
      <c r="F207" s="247"/>
      <c r="G207" s="247"/>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317</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70" t="s">
        <v>3741</v>
      </c>
      <c r="D208" s="264"/>
      <c r="E208" s="264"/>
      <c r="F208" s="264"/>
      <c r="G208" s="264"/>
      <c r="H208" s="220"/>
      <c r="I208" s="220"/>
      <c r="J208" s="220"/>
      <c r="K208" s="220"/>
      <c r="L208" s="220"/>
      <c r="M208" s="220"/>
      <c r="N208" s="219"/>
      <c r="O208" s="219"/>
      <c r="P208" s="219"/>
      <c r="Q208" s="219"/>
      <c r="R208" s="220"/>
      <c r="S208" s="220"/>
      <c r="T208" s="220"/>
      <c r="U208" s="220"/>
      <c r="V208" s="220"/>
      <c r="W208" s="220"/>
      <c r="X208" s="220"/>
      <c r="Y208" s="220"/>
      <c r="Z208" s="210"/>
      <c r="AA208" s="210"/>
      <c r="AB208" s="210"/>
      <c r="AC208" s="210"/>
      <c r="AD208" s="210"/>
      <c r="AE208" s="210"/>
      <c r="AF208" s="210"/>
      <c r="AG208" s="210" t="s">
        <v>317</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70" t="s">
        <v>3807</v>
      </c>
      <c r="D209" s="264"/>
      <c r="E209" s="264"/>
      <c r="F209" s="264"/>
      <c r="G209" s="264"/>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317</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70" t="s">
        <v>3742</v>
      </c>
      <c r="D210" s="264"/>
      <c r="E210" s="264"/>
      <c r="F210" s="264"/>
      <c r="G210" s="264"/>
      <c r="H210" s="220"/>
      <c r="I210" s="220"/>
      <c r="J210" s="220"/>
      <c r="K210" s="220"/>
      <c r="L210" s="220"/>
      <c r="M210" s="220"/>
      <c r="N210" s="219"/>
      <c r="O210" s="219"/>
      <c r="P210" s="219"/>
      <c r="Q210" s="219"/>
      <c r="R210" s="220"/>
      <c r="S210" s="220"/>
      <c r="T210" s="220"/>
      <c r="U210" s="220"/>
      <c r="V210" s="220"/>
      <c r="W210" s="220"/>
      <c r="X210" s="220"/>
      <c r="Y210" s="220"/>
      <c r="Z210" s="210"/>
      <c r="AA210" s="210"/>
      <c r="AB210" s="210"/>
      <c r="AC210" s="210"/>
      <c r="AD210" s="210"/>
      <c r="AE210" s="210"/>
      <c r="AF210" s="210"/>
      <c r="AG210" s="210" t="s">
        <v>317</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70" t="s">
        <v>3808</v>
      </c>
      <c r="D211" s="264"/>
      <c r="E211" s="264"/>
      <c r="F211" s="264"/>
      <c r="G211" s="264"/>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317</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3" x14ac:dyDescent="0.2">
      <c r="A212" s="217"/>
      <c r="B212" s="218"/>
      <c r="C212" s="270" t="s">
        <v>3809</v>
      </c>
      <c r="D212" s="264"/>
      <c r="E212" s="264"/>
      <c r="F212" s="264"/>
      <c r="G212" s="264"/>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317</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3" x14ac:dyDescent="0.2">
      <c r="A213" s="217"/>
      <c r="B213" s="218"/>
      <c r="C213" s="270" t="s">
        <v>3810</v>
      </c>
      <c r="D213" s="264"/>
      <c r="E213" s="264"/>
      <c r="F213" s="264"/>
      <c r="G213" s="264"/>
      <c r="H213" s="220"/>
      <c r="I213" s="220"/>
      <c r="J213" s="220"/>
      <c r="K213" s="220"/>
      <c r="L213" s="220"/>
      <c r="M213" s="220"/>
      <c r="N213" s="219"/>
      <c r="O213" s="219"/>
      <c r="P213" s="219"/>
      <c r="Q213" s="219"/>
      <c r="R213" s="220"/>
      <c r="S213" s="220"/>
      <c r="T213" s="220"/>
      <c r="U213" s="220"/>
      <c r="V213" s="220"/>
      <c r="W213" s="220"/>
      <c r="X213" s="220"/>
      <c r="Y213" s="220"/>
      <c r="Z213" s="210"/>
      <c r="AA213" s="210"/>
      <c r="AB213" s="210"/>
      <c r="AC213" s="210"/>
      <c r="AD213" s="210"/>
      <c r="AE213" s="210"/>
      <c r="AF213" s="210"/>
      <c r="AG213" s="210" t="s">
        <v>317</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3" x14ac:dyDescent="0.2">
      <c r="A214" s="217"/>
      <c r="B214" s="218"/>
      <c r="C214" s="270" t="s">
        <v>3811</v>
      </c>
      <c r="D214" s="264"/>
      <c r="E214" s="264"/>
      <c r="F214" s="264"/>
      <c r="G214" s="264"/>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317</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70" t="s">
        <v>3771</v>
      </c>
      <c r="D215" s="264"/>
      <c r="E215" s="264"/>
      <c r="F215" s="264"/>
      <c r="G215" s="264"/>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317</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70" t="s">
        <v>3761</v>
      </c>
      <c r="D216" s="264"/>
      <c r="E216" s="264"/>
      <c r="F216" s="264"/>
      <c r="G216" s="264"/>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317</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70" t="s">
        <v>3736</v>
      </c>
      <c r="D217" s="264"/>
      <c r="E217" s="264"/>
      <c r="F217" s="264"/>
      <c r="G217" s="264"/>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317</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1" x14ac:dyDescent="0.2">
      <c r="A218" s="232">
        <v>126</v>
      </c>
      <c r="B218" s="233" t="s">
        <v>3812</v>
      </c>
      <c r="C218" s="250" t="s">
        <v>3813</v>
      </c>
      <c r="D218" s="234" t="s">
        <v>823</v>
      </c>
      <c r="E218" s="235">
        <v>4</v>
      </c>
      <c r="F218" s="236"/>
      <c r="G218" s="237">
        <f>ROUND(E218*F218,2)</f>
        <v>0</v>
      </c>
      <c r="H218" s="236"/>
      <c r="I218" s="237">
        <f>ROUND(E218*H218,2)</f>
        <v>0</v>
      </c>
      <c r="J218" s="236"/>
      <c r="K218" s="237">
        <f>ROUND(E218*J218,2)</f>
        <v>0</v>
      </c>
      <c r="L218" s="237">
        <v>21</v>
      </c>
      <c r="M218" s="237">
        <f>G218*(1+L218/100)</f>
        <v>0</v>
      </c>
      <c r="N218" s="235">
        <v>0</v>
      </c>
      <c r="O218" s="235">
        <f>ROUND(E218*N218,2)</f>
        <v>0</v>
      </c>
      <c r="P218" s="235">
        <v>0</v>
      </c>
      <c r="Q218" s="235">
        <f>ROUND(E218*P218,2)</f>
        <v>0</v>
      </c>
      <c r="R218" s="237"/>
      <c r="S218" s="237" t="s">
        <v>313</v>
      </c>
      <c r="T218" s="238" t="s">
        <v>303</v>
      </c>
      <c r="U218" s="220">
        <v>0</v>
      </c>
      <c r="V218" s="220">
        <f>ROUND(E218*U218,2)</f>
        <v>0</v>
      </c>
      <c r="W218" s="220"/>
      <c r="X218" s="220" t="s">
        <v>653</v>
      </c>
      <c r="Y218" s="220" t="s">
        <v>305</v>
      </c>
      <c r="Z218" s="210"/>
      <c r="AA218" s="210"/>
      <c r="AB218" s="210"/>
      <c r="AC218" s="210"/>
      <c r="AD218" s="210"/>
      <c r="AE218" s="210"/>
      <c r="AF218" s="210"/>
      <c r="AG218" s="210" t="s">
        <v>3619</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51" t="s">
        <v>3814</v>
      </c>
      <c r="D219" s="247"/>
      <c r="E219" s="247"/>
      <c r="F219" s="247"/>
      <c r="G219" s="247"/>
      <c r="H219" s="220"/>
      <c r="I219" s="220"/>
      <c r="J219" s="220"/>
      <c r="K219" s="220"/>
      <c r="L219" s="220"/>
      <c r="M219" s="220"/>
      <c r="N219" s="219"/>
      <c r="O219" s="219"/>
      <c r="P219" s="219"/>
      <c r="Q219" s="219"/>
      <c r="R219" s="220"/>
      <c r="S219" s="220"/>
      <c r="T219" s="220"/>
      <c r="U219" s="220"/>
      <c r="V219" s="220"/>
      <c r="W219" s="220"/>
      <c r="X219" s="220"/>
      <c r="Y219" s="220"/>
      <c r="Z219" s="210"/>
      <c r="AA219" s="210"/>
      <c r="AB219" s="210"/>
      <c r="AC219" s="210"/>
      <c r="AD219" s="210"/>
      <c r="AE219" s="210"/>
      <c r="AF219" s="210"/>
      <c r="AG219" s="210" t="s">
        <v>317</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3" x14ac:dyDescent="0.2">
      <c r="A220" s="217"/>
      <c r="B220" s="218"/>
      <c r="C220" s="270" t="s">
        <v>3815</v>
      </c>
      <c r="D220" s="264"/>
      <c r="E220" s="264"/>
      <c r="F220" s="264"/>
      <c r="G220" s="264"/>
      <c r="H220" s="220"/>
      <c r="I220" s="220"/>
      <c r="J220" s="220"/>
      <c r="K220" s="220"/>
      <c r="L220" s="220"/>
      <c r="M220" s="220"/>
      <c r="N220" s="219"/>
      <c r="O220" s="219"/>
      <c r="P220" s="219"/>
      <c r="Q220" s="219"/>
      <c r="R220" s="220"/>
      <c r="S220" s="220"/>
      <c r="T220" s="220"/>
      <c r="U220" s="220"/>
      <c r="V220" s="220"/>
      <c r="W220" s="220"/>
      <c r="X220" s="220"/>
      <c r="Y220" s="220"/>
      <c r="Z220" s="210"/>
      <c r="AA220" s="210"/>
      <c r="AB220" s="210"/>
      <c r="AC220" s="210"/>
      <c r="AD220" s="210"/>
      <c r="AE220" s="210"/>
      <c r="AF220" s="210"/>
      <c r="AG220" s="210" t="s">
        <v>317</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70" t="s">
        <v>3816</v>
      </c>
      <c r="D221" s="264"/>
      <c r="E221" s="264"/>
      <c r="F221" s="264"/>
      <c r="G221" s="264"/>
      <c r="H221" s="220"/>
      <c r="I221" s="220"/>
      <c r="J221" s="220"/>
      <c r="K221" s="220"/>
      <c r="L221" s="220"/>
      <c r="M221" s="220"/>
      <c r="N221" s="219"/>
      <c r="O221" s="219"/>
      <c r="P221" s="219"/>
      <c r="Q221" s="219"/>
      <c r="R221" s="220"/>
      <c r="S221" s="220"/>
      <c r="T221" s="220"/>
      <c r="U221" s="220"/>
      <c r="V221" s="220"/>
      <c r="W221" s="220"/>
      <c r="X221" s="220"/>
      <c r="Y221" s="220"/>
      <c r="Z221" s="210"/>
      <c r="AA221" s="210"/>
      <c r="AB221" s="210"/>
      <c r="AC221" s="210"/>
      <c r="AD221" s="210"/>
      <c r="AE221" s="210"/>
      <c r="AF221" s="210"/>
      <c r="AG221" s="210" t="s">
        <v>317</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70" t="s">
        <v>3817</v>
      </c>
      <c r="D222" s="264"/>
      <c r="E222" s="264"/>
      <c r="F222" s="264"/>
      <c r="G222" s="264"/>
      <c r="H222" s="220"/>
      <c r="I222" s="220"/>
      <c r="J222" s="220"/>
      <c r="K222" s="220"/>
      <c r="L222" s="220"/>
      <c r="M222" s="220"/>
      <c r="N222" s="219"/>
      <c r="O222" s="219"/>
      <c r="P222" s="219"/>
      <c r="Q222" s="219"/>
      <c r="R222" s="220"/>
      <c r="S222" s="220"/>
      <c r="T222" s="220"/>
      <c r="U222" s="220"/>
      <c r="V222" s="220"/>
      <c r="W222" s="220"/>
      <c r="X222" s="220"/>
      <c r="Y222" s="220"/>
      <c r="Z222" s="210"/>
      <c r="AA222" s="210"/>
      <c r="AB222" s="210"/>
      <c r="AC222" s="210"/>
      <c r="AD222" s="210"/>
      <c r="AE222" s="210"/>
      <c r="AF222" s="210"/>
      <c r="AG222" s="210" t="s">
        <v>317</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3" x14ac:dyDescent="0.2">
      <c r="A223" s="217"/>
      <c r="B223" s="218"/>
      <c r="C223" s="270" t="s">
        <v>3818</v>
      </c>
      <c r="D223" s="264"/>
      <c r="E223" s="264"/>
      <c r="F223" s="264"/>
      <c r="G223" s="264"/>
      <c r="H223" s="220"/>
      <c r="I223" s="220"/>
      <c r="J223" s="220"/>
      <c r="K223" s="220"/>
      <c r="L223" s="220"/>
      <c r="M223" s="220"/>
      <c r="N223" s="219"/>
      <c r="O223" s="219"/>
      <c r="P223" s="219"/>
      <c r="Q223" s="219"/>
      <c r="R223" s="220"/>
      <c r="S223" s="220"/>
      <c r="T223" s="220"/>
      <c r="U223" s="220"/>
      <c r="V223" s="220"/>
      <c r="W223" s="220"/>
      <c r="X223" s="220"/>
      <c r="Y223" s="220"/>
      <c r="Z223" s="210"/>
      <c r="AA223" s="210"/>
      <c r="AB223" s="210"/>
      <c r="AC223" s="210"/>
      <c r="AD223" s="210"/>
      <c r="AE223" s="210"/>
      <c r="AF223" s="210"/>
      <c r="AG223" s="210" t="s">
        <v>317</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3" x14ac:dyDescent="0.2">
      <c r="A224" s="217"/>
      <c r="B224" s="218"/>
      <c r="C224" s="270" t="s">
        <v>3819</v>
      </c>
      <c r="D224" s="264"/>
      <c r="E224" s="264"/>
      <c r="F224" s="264"/>
      <c r="G224" s="264"/>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317</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3" x14ac:dyDescent="0.2">
      <c r="A225" s="217"/>
      <c r="B225" s="218"/>
      <c r="C225" s="270" t="s">
        <v>3820</v>
      </c>
      <c r="D225" s="264"/>
      <c r="E225" s="264"/>
      <c r="F225" s="264"/>
      <c r="G225" s="264"/>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317</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70" t="s">
        <v>3821</v>
      </c>
      <c r="D226" s="264"/>
      <c r="E226" s="264"/>
      <c r="F226" s="264"/>
      <c r="G226" s="264"/>
      <c r="H226" s="220"/>
      <c r="I226" s="220"/>
      <c r="J226" s="220"/>
      <c r="K226" s="220"/>
      <c r="L226" s="220"/>
      <c r="M226" s="220"/>
      <c r="N226" s="219"/>
      <c r="O226" s="219"/>
      <c r="P226" s="219"/>
      <c r="Q226" s="219"/>
      <c r="R226" s="220"/>
      <c r="S226" s="220"/>
      <c r="T226" s="220"/>
      <c r="U226" s="220"/>
      <c r="V226" s="220"/>
      <c r="W226" s="220"/>
      <c r="X226" s="220"/>
      <c r="Y226" s="220"/>
      <c r="Z226" s="210"/>
      <c r="AA226" s="210"/>
      <c r="AB226" s="210"/>
      <c r="AC226" s="210"/>
      <c r="AD226" s="210"/>
      <c r="AE226" s="210"/>
      <c r="AF226" s="210"/>
      <c r="AG226" s="210" t="s">
        <v>317</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70" t="s">
        <v>3822</v>
      </c>
      <c r="D227" s="264"/>
      <c r="E227" s="264"/>
      <c r="F227" s="264"/>
      <c r="G227" s="264"/>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317</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9">
        <v>127</v>
      </c>
      <c r="B228" s="240" t="s">
        <v>3823</v>
      </c>
      <c r="C228" s="249" t="s">
        <v>3824</v>
      </c>
      <c r="D228" s="241" t="s">
        <v>3711</v>
      </c>
      <c r="E228" s="242">
        <v>5</v>
      </c>
      <c r="F228" s="243"/>
      <c r="G228" s="244">
        <f>ROUND(E228*F228,2)</f>
        <v>0</v>
      </c>
      <c r="H228" s="243"/>
      <c r="I228" s="244">
        <f>ROUND(E228*H228,2)</f>
        <v>0</v>
      </c>
      <c r="J228" s="243"/>
      <c r="K228" s="244">
        <f>ROUND(E228*J228,2)</f>
        <v>0</v>
      </c>
      <c r="L228" s="244">
        <v>21</v>
      </c>
      <c r="M228" s="244">
        <f>G228*(1+L228/100)</f>
        <v>0</v>
      </c>
      <c r="N228" s="242">
        <v>0</v>
      </c>
      <c r="O228" s="242">
        <f>ROUND(E228*N228,2)</f>
        <v>0</v>
      </c>
      <c r="P228" s="242">
        <v>0</v>
      </c>
      <c r="Q228" s="242">
        <f>ROUND(E228*P228,2)</f>
        <v>0</v>
      </c>
      <c r="R228" s="244"/>
      <c r="S228" s="244" t="s">
        <v>313</v>
      </c>
      <c r="T228" s="245" t="s">
        <v>303</v>
      </c>
      <c r="U228" s="220">
        <v>0</v>
      </c>
      <c r="V228" s="220">
        <f>ROUND(E228*U228,2)</f>
        <v>0</v>
      </c>
      <c r="W228" s="220"/>
      <c r="X228" s="220" t="s">
        <v>653</v>
      </c>
      <c r="Y228" s="220" t="s">
        <v>305</v>
      </c>
      <c r="Z228" s="210"/>
      <c r="AA228" s="210"/>
      <c r="AB228" s="210"/>
      <c r="AC228" s="210"/>
      <c r="AD228" s="210"/>
      <c r="AE228" s="210"/>
      <c r="AF228" s="210"/>
      <c r="AG228" s="210" t="s">
        <v>3619</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39">
        <v>128</v>
      </c>
      <c r="B229" s="240" t="s">
        <v>3825</v>
      </c>
      <c r="C229" s="249" t="s">
        <v>3826</v>
      </c>
      <c r="D229" s="241" t="s">
        <v>3711</v>
      </c>
      <c r="E229" s="242">
        <v>12</v>
      </c>
      <c r="F229" s="243"/>
      <c r="G229" s="244">
        <f>ROUND(E229*F229,2)</f>
        <v>0</v>
      </c>
      <c r="H229" s="243"/>
      <c r="I229" s="244">
        <f>ROUND(E229*H229,2)</f>
        <v>0</v>
      </c>
      <c r="J229" s="243"/>
      <c r="K229" s="244">
        <f>ROUND(E229*J229,2)</f>
        <v>0</v>
      </c>
      <c r="L229" s="244">
        <v>21</v>
      </c>
      <c r="M229" s="244">
        <f>G229*(1+L229/100)</f>
        <v>0</v>
      </c>
      <c r="N229" s="242">
        <v>0</v>
      </c>
      <c r="O229" s="242">
        <f>ROUND(E229*N229,2)</f>
        <v>0</v>
      </c>
      <c r="P229" s="242">
        <v>0</v>
      </c>
      <c r="Q229" s="242">
        <f>ROUND(E229*P229,2)</f>
        <v>0</v>
      </c>
      <c r="R229" s="244"/>
      <c r="S229" s="244" t="s">
        <v>313</v>
      </c>
      <c r="T229" s="245" t="s">
        <v>303</v>
      </c>
      <c r="U229" s="220">
        <v>0</v>
      </c>
      <c r="V229" s="220">
        <f>ROUND(E229*U229,2)</f>
        <v>0</v>
      </c>
      <c r="W229" s="220"/>
      <c r="X229" s="220" t="s">
        <v>653</v>
      </c>
      <c r="Y229" s="220" t="s">
        <v>305</v>
      </c>
      <c r="Z229" s="210"/>
      <c r="AA229" s="210"/>
      <c r="AB229" s="210"/>
      <c r="AC229" s="210"/>
      <c r="AD229" s="210"/>
      <c r="AE229" s="210"/>
      <c r="AF229" s="210"/>
      <c r="AG229" s="210" t="s">
        <v>3619</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39">
        <v>129</v>
      </c>
      <c r="B230" s="240" t="s">
        <v>3827</v>
      </c>
      <c r="C230" s="249" t="s">
        <v>3828</v>
      </c>
      <c r="D230" s="241" t="s">
        <v>3711</v>
      </c>
      <c r="E230" s="242">
        <v>26</v>
      </c>
      <c r="F230" s="243"/>
      <c r="G230" s="244">
        <f>ROUND(E230*F230,2)</f>
        <v>0</v>
      </c>
      <c r="H230" s="243"/>
      <c r="I230" s="244">
        <f>ROUND(E230*H230,2)</f>
        <v>0</v>
      </c>
      <c r="J230" s="243"/>
      <c r="K230" s="244">
        <f>ROUND(E230*J230,2)</f>
        <v>0</v>
      </c>
      <c r="L230" s="244">
        <v>21</v>
      </c>
      <c r="M230" s="244">
        <f>G230*(1+L230/100)</f>
        <v>0</v>
      </c>
      <c r="N230" s="242">
        <v>0</v>
      </c>
      <c r="O230" s="242">
        <f>ROUND(E230*N230,2)</f>
        <v>0</v>
      </c>
      <c r="P230" s="242">
        <v>0</v>
      </c>
      <c r="Q230" s="242">
        <f>ROUND(E230*P230,2)</f>
        <v>0</v>
      </c>
      <c r="R230" s="244"/>
      <c r="S230" s="244" t="s">
        <v>313</v>
      </c>
      <c r="T230" s="245" t="s">
        <v>303</v>
      </c>
      <c r="U230" s="220">
        <v>0</v>
      </c>
      <c r="V230" s="220">
        <f>ROUND(E230*U230,2)</f>
        <v>0</v>
      </c>
      <c r="W230" s="220"/>
      <c r="X230" s="220" t="s">
        <v>653</v>
      </c>
      <c r="Y230" s="220" t="s">
        <v>305</v>
      </c>
      <c r="Z230" s="210"/>
      <c r="AA230" s="210"/>
      <c r="AB230" s="210"/>
      <c r="AC230" s="210"/>
      <c r="AD230" s="210"/>
      <c r="AE230" s="210"/>
      <c r="AF230" s="210"/>
      <c r="AG230" s="210" t="s">
        <v>3619</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39">
        <v>130</v>
      </c>
      <c r="B231" s="240" t="s">
        <v>3829</v>
      </c>
      <c r="C231" s="249" t="s">
        <v>3830</v>
      </c>
      <c r="D231" s="241" t="s">
        <v>3711</v>
      </c>
      <c r="E231" s="242">
        <v>30</v>
      </c>
      <c r="F231" s="243"/>
      <c r="G231" s="244">
        <f>ROUND(E231*F231,2)</f>
        <v>0</v>
      </c>
      <c r="H231" s="243"/>
      <c r="I231" s="244">
        <f>ROUND(E231*H231,2)</f>
        <v>0</v>
      </c>
      <c r="J231" s="243"/>
      <c r="K231" s="244">
        <f>ROUND(E231*J231,2)</f>
        <v>0</v>
      </c>
      <c r="L231" s="244">
        <v>21</v>
      </c>
      <c r="M231" s="244">
        <f>G231*(1+L231/100)</f>
        <v>0</v>
      </c>
      <c r="N231" s="242">
        <v>0</v>
      </c>
      <c r="O231" s="242">
        <f>ROUND(E231*N231,2)</f>
        <v>0</v>
      </c>
      <c r="P231" s="242">
        <v>0</v>
      </c>
      <c r="Q231" s="242">
        <f>ROUND(E231*P231,2)</f>
        <v>0</v>
      </c>
      <c r="R231" s="244"/>
      <c r="S231" s="244" t="s">
        <v>313</v>
      </c>
      <c r="T231" s="245" t="s">
        <v>303</v>
      </c>
      <c r="U231" s="220">
        <v>0</v>
      </c>
      <c r="V231" s="220">
        <f>ROUND(E231*U231,2)</f>
        <v>0</v>
      </c>
      <c r="W231" s="220"/>
      <c r="X231" s="220" t="s">
        <v>653</v>
      </c>
      <c r="Y231" s="220" t="s">
        <v>305</v>
      </c>
      <c r="Z231" s="210"/>
      <c r="AA231" s="210"/>
      <c r="AB231" s="210"/>
      <c r="AC231" s="210"/>
      <c r="AD231" s="210"/>
      <c r="AE231" s="210"/>
      <c r="AF231" s="210"/>
      <c r="AG231" s="210" t="s">
        <v>3619</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39">
        <v>131</v>
      </c>
      <c r="B232" s="240" t="s">
        <v>3831</v>
      </c>
      <c r="C232" s="249" t="s">
        <v>3832</v>
      </c>
      <c r="D232" s="241" t="s">
        <v>3711</v>
      </c>
      <c r="E232" s="242">
        <v>16</v>
      </c>
      <c r="F232" s="243"/>
      <c r="G232" s="244">
        <f>ROUND(E232*F232,2)</f>
        <v>0</v>
      </c>
      <c r="H232" s="243"/>
      <c r="I232" s="244">
        <f>ROUND(E232*H232,2)</f>
        <v>0</v>
      </c>
      <c r="J232" s="243"/>
      <c r="K232" s="244">
        <f>ROUND(E232*J232,2)</f>
        <v>0</v>
      </c>
      <c r="L232" s="244">
        <v>21</v>
      </c>
      <c r="M232" s="244">
        <f>G232*(1+L232/100)</f>
        <v>0</v>
      </c>
      <c r="N232" s="242">
        <v>0</v>
      </c>
      <c r="O232" s="242">
        <f>ROUND(E232*N232,2)</f>
        <v>0</v>
      </c>
      <c r="P232" s="242">
        <v>0</v>
      </c>
      <c r="Q232" s="242">
        <f>ROUND(E232*P232,2)</f>
        <v>0</v>
      </c>
      <c r="R232" s="244"/>
      <c r="S232" s="244" t="s">
        <v>313</v>
      </c>
      <c r="T232" s="245" t="s">
        <v>303</v>
      </c>
      <c r="U232" s="220">
        <v>0</v>
      </c>
      <c r="V232" s="220">
        <f>ROUND(E232*U232,2)</f>
        <v>0</v>
      </c>
      <c r="W232" s="220"/>
      <c r="X232" s="220" t="s">
        <v>653</v>
      </c>
      <c r="Y232" s="220" t="s">
        <v>305</v>
      </c>
      <c r="Z232" s="210"/>
      <c r="AA232" s="210"/>
      <c r="AB232" s="210"/>
      <c r="AC232" s="210"/>
      <c r="AD232" s="210"/>
      <c r="AE232" s="210"/>
      <c r="AF232" s="210"/>
      <c r="AG232" s="210" t="s">
        <v>3619</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39">
        <v>132</v>
      </c>
      <c r="B233" s="240" t="s">
        <v>3833</v>
      </c>
      <c r="C233" s="249" t="s">
        <v>3834</v>
      </c>
      <c r="D233" s="241" t="s">
        <v>3711</v>
      </c>
      <c r="E233" s="242">
        <v>12</v>
      </c>
      <c r="F233" s="243"/>
      <c r="G233" s="244">
        <f>ROUND(E233*F233,2)</f>
        <v>0</v>
      </c>
      <c r="H233" s="243"/>
      <c r="I233" s="244">
        <f>ROUND(E233*H233,2)</f>
        <v>0</v>
      </c>
      <c r="J233" s="243"/>
      <c r="K233" s="244">
        <f>ROUND(E233*J233,2)</f>
        <v>0</v>
      </c>
      <c r="L233" s="244">
        <v>21</v>
      </c>
      <c r="M233" s="244">
        <f>G233*(1+L233/100)</f>
        <v>0</v>
      </c>
      <c r="N233" s="242">
        <v>0</v>
      </c>
      <c r="O233" s="242">
        <f>ROUND(E233*N233,2)</f>
        <v>0</v>
      </c>
      <c r="P233" s="242">
        <v>0</v>
      </c>
      <c r="Q233" s="242">
        <f>ROUND(E233*P233,2)</f>
        <v>0</v>
      </c>
      <c r="R233" s="244"/>
      <c r="S233" s="244" t="s">
        <v>313</v>
      </c>
      <c r="T233" s="245" t="s">
        <v>303</v>
      </c>
      <c r="U233" s="220">
        <v>0</v>
      </c>
      <c r="V233" s="220">
        <f>ROUND(E233*U233,2)</f>
        <v>0</v>
      </c>
      <c r="W233" s="220"/>
      <c r="X233" s="220" t="s">
        <v>653</v>
      </c>
      <c r="Y233" s="220" t="s">
        <v>305</v>
      </c>
      <c r="Z233" s="210"/>
      <c r="AA233" s="210"/>
      <c r="AB233" s="210"/>
      <c r="AC233" s="210"/>
      <c r="AD233" s="210"/>
      <c r="AE233" s="210"/>
      <c r="AF233" s="210"/>
      <c r="AG233" s="210" t="s">
        <v>3619</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39">
        <v>133</v>
      </c>
      <c r="B234" s="240" t="s">
        <v>3835</v>
      </c>
      <c r="C234" s="249" t="s">
        <v>3836</v>
      </c>
      <c r="D234" s="241" t="s">
        <v>3837</v>
      </c>
      <c r="E234" s="242">
        <v>410</v>
      </c>
      <c r="F234" s="243"/>
      <c r="G234" s="244">
        <f>ROUND(E234*F234,2)</f>
        <v>0</v>
      </c>
      <c r="H234" s="243"/>
      <c r="I234" s="244">
        <f>ROUND(E234*H234,2)</f>
        <v>0</v>
      </c>
      <c r="J234" s="243"/>
      <c r="K234" s="244">
        <f>ROUND(E234*J234,2)</f>
        <v>0</v>
      </c>
      <c r="L234" s="244">
        <v>21</v>
      </c>
      <c r="M234" s="244">
        <f>G234*(1+L234/100)</f>
        <v>0</v>
      </c>
      <c r="N234" s="242">
        <v>0</v>
      </c>
      <c r="O234" s="242">
        <f>ROUND(E234*N234,2)</f>
        <v>0</v>
      </c>
      <c r="P234" s="242">
        <v>0</v>
      </c>
      <c r="Q234" s="242">
        <f>ROUND(E234*P234,2)</f>
        <v>0</v>
      </c>
      <c r="R234" s="244"/>
      <c r="S234" s="244" t="s">
        <v>313</v>
      </c>
      <c r="T234" s="245" t="s">
        <v>303</v>
      </c>
      <c r="U234" s="220">
        <v>0</v>
      </c>
      <c r="V234" s="220">
        <f>ROUND(E234*U234,2)</f>
        <v>0</v>
      </c>
      <c r="W234" s="220"/>
      <c r="X234" s="220" t="s">
        <v>653</v>
      </c>
      <c r="Y234" s="220" t="s">
        <v>305</v>
      </c>
      <c r="Z234" s="210"/>
      <c r="AA234" s="210"/>
      <c r="AB234" s="210"/>
      <c r="AC234" s="210"/>
      <c r="AD234" s="210"/>
      <c r="AE234" s="210"/>
      <c r="AF234" s="210"/>
      <c r="AG234" s="210" t="s">
        <v>3619</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39">
        <v>134</v>
      </c>
      <c r="B235" s="240" t="s">
        <v>3838</v>
      </c>
      <c r="C235" s="249" t="s">
        <v>3839</v>
      </c>
      <c r="D235" s="241" t="s">
        <v>3711</v>
      </c>
      <c r="E235" s="242">
        <v>20</v>
      </c>
      <c r="F235" s="243"/>
      <c r="G235" s="244">
        <f>ROUND(E235*F235,2)</f>
        <v>0</v>
      </c>
      <c r="H235" s="243"/>
      <c r="I235" s="244">
        <f>ROUND(E235*H235,2)</f>
        <v>0</v>
      </c>
      <c r="J235" s="243"/>
      <c r="K235" s="244">
        <f>ROUND(E235*J235,2)</f>
        <v>0</v>
      </c>
      <c r="L235" s="244">
        <v>21</v>
      </c>
      <c r="M235" s="244">
        <f>G235*(1+L235/100)</f>
        <v>0</v>
      </c>
      <c r="N235" s="242">
        <v>0</v>
      </c>
      <c r="O235" s="242">
        <f>ROUND(E235*N235,2)</f>
        <v>0</v>
      </c>
      <c r="P235" s="242">
        <v>0</v>
      </c>
      <c r="Q235" s="242">
        <f>ROUND(E235*P235,2)</f>
        <v>0</v>
      </c>
      <c r="R235" s="244"/>
      <c r="S235" s="244" t="s">
        <v>313</v>
      </c>
      <c r="T235" s="245" t="s">
        <v>303</v>
      </c>
      <c r="U235" s="220">
        <v>0</v>
      </c>
      <c r="V235" s="220">
        <f>ROUND(E235*U235,2)</f>
        <v>0</v>
      </c>
      <c r="W235" s="220"/>
      <c r="X235" s="220" t="s">
        <v>653</v>
      </c>
      <c r="Y235" s="220" t="s">
        <v>305</v>
      </c>
      <c r="Z235" s="210"/>
      <c r="AA235" s="210"/>
      <c r="AB235" s="210"/>
      <c r="AC235" s="210"/>
      <c r="AD235" s="210"/>
      <c r="AE235" s="210"/>
      <c r="AF235" s="210"/>
      <c r="AG235" s="210" t="s">
        <v>3619</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39">
        <v>135</v>
      </c>
      <c r="B236" s="240" t="s">
        <v>3840</v>
      </c>
      <c r="C236" s="249" t="s">
        <v>3841</v>
      </c>
      <c r="D236" s="241" t="s">
        <v>3711</v>
      </c>
      <c r="E236" s="242">
        <v>5</v>
      </c>
      <c r="F236" s="243"/>
      <c r="G236" s="244">
        <f>ROUND(E236*F236,2)</f>
        <v>0</v>
      </c>
      <c r="H236" s="243"/>
      <c r="I236" s="244">
        <f>ROUND(E236*H236,2)</f>
        <v>0</v>
      </c>
      <c r="J236" s="243"/>
      <c r="K236" s="244">
        <f>ROUND(E236*J236,2)</f>
        <v>0</v>
      </c>
      <c r="L236" s="244">
        <v>21</v>
      </c>
      <c r="M236" s="244">
        <f>G236*(1+L236/100)</f>
        <v>0</v>
      </c>
      <c r="N236" s="242">
        <v>0</v>
      </c>
      <c r="O236" s="242">
        <f>ROUND(E236*N236,2)</f>
        <v>0</v>
      </c>
      <c r="P236" s="242">
        <v>0</v>
      </c>
      <c r="Q236" s="242">
        <f>ROUND(E236*P236,2)</f>
        <v>0</v>
      </c>
      <c r="R236" s="244"/>
      <c r="S236" s="244" t="s">
        <v>313</v>
      </c>
      <c r="T236" s="245" t="s">
        <v>303</v>
      </c>
      <c r="U236" s="220">
        <v>0</v>
      </c>
      <c r="V236" s="220">
        <f>ROUND(E236*U236,2)</f>
        <v>0</v>
      </c>
      <c r="W236" s="220"/>
      <c r="X236" s="220" t="s">
        <v>653</v>
      </c>
      <c r="Y236" s="220" t="s">
        <v>305</v>
      </c>
      <c r="Z236" s="210"/>
      <c r="AA236" s="210"/>
      <c r="AB236" s="210"/>
      <c r="AC236" s="210"/>
      <c r="AD236" s="210"/>
      <c r="AE236" s="210"/>
      <c r="AF236" s="210"/>
      <c r="AG236" s="210" t="s">
        <v>3619</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39">
        <v>136</v>
      </c>
      <c r="B237" s="240" t="s">
        <v>3842</v>
      </c>
      <c r="C237" s="249" t="s">
        <v>3843</v>
      </c>
      <c r="D237" s="241" t="s">
        <v>3837</v>
      </c>
      <c r="E237" s="242">
        <v>106.25</v>
      </c>
      <c r="F237" s="243"/>
      <c r="G237" s="244">
        <f>ROUND(E237*F237,2)</f>
        <v>0</v>
      </c>
      <c r="H237" s="243"/>
      <c r="I237" s="244">
        <f>ROUND(E237*H237,2)</f>
        <v>0</v>
      </c>
      <c r="J237" s="243"/>
      <c r="K237" s="244">
        <f>ROUND(E237*J237,2)</f>
        <v>0</v>
      </c>
      <c r="L237" s="244">
        <v>21</v>
      </c>
      <c r="M237" s="244">
        <f>G237*(1+L237/100)</f>
        <v>0</v>
      </c>
      <c r="N237" s="242">
        <v>0</v>
      </c>
      <c r="O237" s="242">
        <f>ROUND(E237*N237,2)</f>
        <v>0</v>
      </c>
      <c r="P237" s="242">
        <v>0</v>
      </c>
      <c r="Q237" s="242">
        <f>ROUND(E237*P237,2)</f>
        <v>0</v>
      </c>
      <c r="R237" s="244"/>
      <c r="S237" s="244" t="s">
        <v>313</v>
      </c>
      <c r="T237" s="245" t="s">
        <v>303</v>
      </c>
      <c r="U237" s="220">
        <v>0</v>
      </c>
      <c r="V237" s="220">
        <f>ROUND(E237*U237,2)</f>
        <v>0</v>
      </c>
      <c r="W237" s="220"/>
      <c r="X237" s="220" t="s">
        <v>653</v>
      </c>
      <c r="Y237" s="220" t="s">
        <v>305</v>
      </c>
      <c r="Z237" s="210"/>
      <c r="AA237" s="210"/>
      <c r="AB237" s="210"/>
      <c r="AC237" s="210"/>
      <c r="AD237" s="210"/>
      <c r="AE237" s="210"/>
      <c r="AF237" s="210"/>
      <c r="AG237" s="210" t="s">
        <v>3619</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39">
        <v>137</v>
      </c>
      <c r="B238" s="240" t="s">
        <v>3844</v>
      </c>
      <c r="C238" s="249" t="s">
        <v>3845</v>
      </c>
      <c r="D238" s="241" t="s">
        <v>3711</v>
      </c>
      <c r="E238" s="242">
        <v>5</v>
      </c>
      <c r="F238" s="243"/>
      <c r="G238" s="244">
        <f>ROUND(E238*F238,2)</f>
        <v>0</v>
      </c>
      <c r="H238" s="243"/>
      <c r="I238" s="244">
        <f>ROUND(E238*H238,2)</f>
        <v>0</v>
      </c>
      <c r="J238" s="243"/>
      <c r="K238" s="244">
        <f>ROUND(E238*J238,2)</f>
        <v>0</v>
      </c>
      <c r="L238" s="244">
        <v>21</v>
      </c>
      <c r="M238" s="244">
        <f>G238*(1+L238/100)</f>
        <v>0</v>
      </c>
      <c r="N238" s="242">
        <v>0</v>
      </c>
      <c r="O238" s="242">
        <f>ROUND(E238*N238,2)</f>
        <v>0</v>
      </c>
      <c r="P238" s="242">
        <v>0</v>
      </c>
      <c r="Q238" s="242">
        <f>ROUND(E238*P238,2)</f>
        <v>0</v>
      </c>
      <c r="R238" s="244"/>
      <c r="S238" s="244" t="s">
        <v>313</v>
      </c>
      <c r="T238" s="245" t="s">
        <v>303</v>
      </c>
      <c r="U238" s="220">
        <v>0</v>
      </c>
      <c r="V238" s="220">
        <f>ROUND(E238*U238,2)</f>
        <v>0</v>
      </c>
      <c r="W238" s="220"/>
      <c r="X238" s="220" t="s">
        <v>653</v>
      </c>
      <c r="Y238" s="220" t="s">
        <v>305</v>
      </c>
      <c r="Z238" s="210"/>
      <c r="AA238" s="210"/>
      <c r="AB238" s="210"/>
      <c r="AC238" s="210"/>
      <c r="AD238" s="210"/>
      <c r="AE238" s="210"/>
      <c r="AF238" s="210"/>
      <c r="AG238" s="210" t="s">
        <v>3619</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39">
        <v>138</v>
      </c>
      <c r="B239" s="240" t="s">
        <v>3846</v>
      </c>
      <c r="C239" s="249" t="s">
        <v>3847</v>
      </c>
      <c r="D239" s="241" t="s">
        <v>3848</v>
      </c>
      <c r="E239" s="242">
        <v>90</v>
      </c>
      <c r="F239" s="243"/>
      <c r="G239" s="244">
        <f>ROUND(E239*F239,2)</f>
        <v>0</v>
      </c>
      <c r="H239" s="243"/>
      <c r="I239" s="244">
        <f>ROUND(E239*H239,2)</f>
        <v>0</v>
      </c>
      <c r="J239" s="243"/>
      <c r="K239" s="244">
        <f>ROUND(E239*J239,2)</f>
        <v>0</v>
      </c>
      <c r="L239" s="244">
        <v>21</v>
      </c>
      <c r="M239" s="244">
        <f>G239*(1+L239/100)</f>
        <v>0</v>
      </c>
      <c r="N239" s="242">
        <v>0</v>
      </c>
      <c r="O239" s="242">
        <f>ROUND(E239*N239,2)</f>
        <v>0</v>
      </c>
      <c r="P239" s="242">
        <v>0</v>
      </c>
      <c r="Q239" s="242">
        <f>ROUND(E239*P239,2)</f>
        <v>0</v>
      </c>
      <c r="R239" s="244"/>
      <c r="S239" s="244" t="s">
        <v>313</v>
      </c>
      <c r="T239" s="245" t="s">
        <v>303</v>
      </c>
      <c r="U239" s="220">
        <v>0</v>
      </c>
      <c r="V239" s="220">
        <f>ROUND(E239*U239,2)</f>
        <v>0</v>
      </c>
      <c r="W239" s="220"/>
      <c r="X239" s="220" t="s">
        <v>653</v>
      </c>
      <c r="Y239" s="220" t="s">
        <v>305</v>
      </c>
      <c r="Z239" s="210"/>
      <c r="AA239" s="210"/>
      <c r="AB239" s="210"/>
      <c r="AC239" s="210"/>
      <c r="AD239" s="210"/>
      <c r="AE239" s="210"/>
      <c r="AF239" s="210"/>
      <c r="AG239" s="210" t="s">
        <v>3619</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39">
        <v>139</v>
      </c>
      <c r="B240" s="240" t="s">
        <v>3849</v>
      </c>
      <c r="C240" s="249" t="s">
        <v>3850</v>
      </c>
      <c r="D240" s="241" t="s">
        <v>3848</v>
      </c>
      <c r="E240" s="242">
        <v>80</v>
      </c>
      <c r="F240" s="243"/>
      <c r="G240" s="244">
        <f>ROUND(E240*F240,2)</f>
        <v>0</v>
      </c>
      <c r="H240" s="243"/>
      <c r="I240" s="244">
        <f>ROUND(E240*H240,2)</f>
        <v>0</v>
      </c>
      <c r="J240" s="243"/>
      <c r="K240" s="244">
        <f>ROUND(E240*J240,2)</f>
        <v>0</v>
      </c>
      <c r="L240" s="244">
        <v>21</v>
      </c>
      <c r="M240" s="244">
        <f>G240*(1+L240/100)</f>
        <v>0</v>
      </c>
      <c r="N240" s="242">
        <v>0</v>
      </c>
      <c r="O240" s="242">
        <f>ROUND(E240*N240,2)</f>
        <v>0</v>
      </c>
      <c r="P240" s="242">
        <v>0</v>
      </c>
      <c r="Q240" s="242">
        <f>ROUND(E240*P240,2)</f>
        <v>0</v>
      </c>
      <c r="R240" s="244"/>
      <c r="S240" s="244" t="s">
        <v>313</v>
      </c>
      <c r="T240" s="245" t="s">
        <v>303</v>
      </c>
      <c r="U240" s="220">
        <v>0</v>
      </c>
      <c r="V240" s="220">
        <f>ROUND(E240*U240,2)</f>
        <v>0</v>
      </c>
      <c r="W240" s="220"/>
      <c r="X240" s="220" t="s">
        <v>653</v>
      </c>
      <c r="Y240" s="220" t="s">
        <v>305</v>
      </c>
      <c r="Z240" s="210"/>
      <c r="AA240" s="210"/>
      <c r="AB240" s="210"/>
      <c r="AC240" s="210"/>
      <c r="AD240" s="210"/>
      <c r="AE240" s="210"/>
      <c r="AF240" s="210"/>
      <c r="AG240" s="210" t="s">
        <v>3619</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9">
        <v>140</v>
      </c>
      <c r="B241" s="240" t="s">
        <v>3851</v>
      </c>
      <c r="C241" s="249" t="s">
        <v>3852</v>
      </c>
      <c r="D241" s="241" t="s">
        <v>3711</v>
      </c>
      <c r="E241" s="242">
        <v>1</v>
      </c>
      <c r="F241" s="243"/>
      <c r="G241" s="244">
        <f>ROUND(E241*F241,2)</f>
        <v>0</v>
      </c>
      <c r="H241" s="243"/>
      <c r="I241" s="244">
        <f>ROUND(E241*H241,2)</f>
        <v>0</v>
      </c>
      <c r="J241" s="243"/>
      <c r="K241" s="244">
        <f>ROUND(E241*J241,2)</f>
        <v>0</v>
      </c>
      <c r="L241" s="244">
        <v>21</v>
      </c>
      <c r="M241" s="244">
        <f>G241*(1+L241/100)</f>
        <v>0</v>
      </c>
      <c r="N241" s="242">
        <v>0</v>
      </c>
      <c r="O241" s="242">
        <f>ROUND(E241*N241,2)</f>
        <v>0</v>
      </c>
      <c r="P241" s="242">
        <v>0</v>
      </c>
      <c r="Q241" s="242">
        <f>ROUND(E241*P241,2)</f>
        <v>0</v>
      </c>
      <c r="R241" s="244"/>
      <c r="S241" s="244" t="s">
        <v>313</v>
      </c>
      <c r="T241" s="245" t="s">
        <v>303</v>
      </c>
      <c r="U241" s="220">
        <v>0</v>
      </c>
      <c r="V241" s="220">
        <f>ROUND(E241*U241,2)</f>
        <v>0</v>
      </c>
      <c r="W241" s="220"/>
      <c r="X241" s="220" t="s">
        <v>653</v>
      </c>
      <c r="Y241" s="220" t="s">
        <v>305</v>
      </c>
      <c r="Z241" s="210"/>
      <c r="AA241" s="210"/>
      <c r="AB241" s="210"/>
      <c r="AC241" s="210"/>
      <c r="AD241" s="210"/>
      <c r="AE241" s="210"/>
      <c r="AF241" s="210"/>
      <c r="AG241" s="210" t="s">
        <v>3619</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39">
        <v>141</v>
      </c>
      <c r="B242" s="240" t="s">
        <v>3853</v>
      </c>
      <c r="C242" s="249" t="s">
        <v>3854</v>
      </c>
      <c r="D242" s="241" t="s">
        <v>3711</v>
      </c>
      <c r="E242" s="242">
        <v>12</v>
      </c>
      <c r="F242" s="243"/>
      <c r="G242" s="244">
        <f>ROUND(E242*F242,2)</f>
        <v>0</v>
      </c>
      <c r="H242" s="243"/>
      <c r="I242" s="244">
        <f>ROUND(E242*H242,2)</f>
        <v>0</v>
      </c>
      <c r="J242" s="243"/>
      <c r="K242" s="244">
        <f>ROUND(E242*J242,2)</f>
        <v>0</v>
      </c>
      <c r="L242" s="244">
        <v>21</v>
      </c>
      <c r="M242" s="244">
        <f>G242*(1+L242/100)</f>
        <v>0</v>
      </c>
      <c r="N242" s="242">
        <v>0</v>
      </c>
      <c r="O242" s="242">
        <f>ROUND(E242*N242,2)</f>
        <v>0</v>
      </c>
      <c r="P242" s="242">
        <v>0</v>
      </c>
      <c r="Q242" s="242">
        <f>ROUND(E242*P242,2)</f>
        <v>0</v>
      </c>
      <c r="R242" s="244"/>
      <c r="S242" s="244" t="s">
        <v>313</v>
      </c>
      <c r="T242" s="245" t="s">
        <v>303</v>
      </c>
      <c r="U242" s="220">
        <v>0</v>
      </c>
      <c r="V242" s="220">
        <f>ROUND(E242*U242,2)</f>
        <v>0</v>
      </c>
      <c r="W242" s="220"/>
      <c r="X242" s="220" t="s">
        <v>653</v>
      </c>
      <c r="Y242" s="220" t="s">
        <v>305</v>
      </c>
      <c r="Z242" s="210"/>
      <c r="AA242" s="210"/>
      <c r="AB242" s="210"/>
      <c r="AC242" s="210"/>
      <c r="AD242" s="210"/>
      <c r="AE242" s="210"/>
      <c r="AF242" s="210"/>
      <c r="AG242" s="210" t="s">
        <v>3619</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39">
        <v>142</v>
      </c>
      <c r="B243" s="240" t="s">
        <v>3855</v>
      </c>
      <c r="C243" s="249" t="s">
        <v>3856</v>
      </c>
      <c r="D243" s="241" t="s">
        <v>3711</v>
      </c>
      <c r="E243" s="242">
        <v>7</v>
      </c>
      <c r="F243" s="243"/>
      <c r="G243" s="244">
        <f>ROUND(E243*F243,2)</f>
        <v>0</v>
      </c>
      <c r="H243" s="243"/>
      <c r="I243" s="244">
        <f>ROUND(E243*H243,2)</f>
        <v>0</v>
      </c>
      <c r="J243" s="243"/>
      <c r="K243" s="244">
        <f>ROUND(E243*J243,2)</f>
        <v>0</v>
      </c>
      <c r="L243" s="244">
        <v>21</v>
      </c>
      <c r="M243" s="244">
        <f>G243*(1+L243/100)</f>
        <v>0</v>
      </c>
      <c r="N243" s="242">
        <v>0</v>
      </c>
      <c r="O243" s="242">
        <f>ROUND(E243*N243,2)</f>
        <v>0</v>
      </c>
      <c r="P243" s="242">
        <v>0</v>
      </c>
      <c r="Q243" s="242">
        <f>ROUND(E243*P243,2)</f>
        <v>0</v>
      </c>
      <c r="R243" s="244"/>
      <c r="S243" s="244" t="s">
        <v>313</v>
      </c>
      <c r="T243" s="245" t="s">
        <v>303</v>
      </c>
      <c r="U243" s="220">
        <v>0</v>
      </c>
      <c r="V243" s="220">
        <f>ROUND(E243*U243,2)</f>
        <v>0</v>
      </c>
      <c r="W243" s="220"/>
      <c r="X243" s="220" t="s">
        <v>653</v>
      </c>
      <c r="Y243" s="220" t="s">
        <v>305</v>
      </c>
      <c r="Z243" s="210"/>
      <c r="AA243" s="210"/>
      <c r="AB243" s="210"/>
      <c r="AC243" s="210"/>
      <c r="AD243" s="210"/>
      <c r="AE243" s="210"/>
      <c r="AF243" s="210"/>
      <c r="AG243" s="210" t="s">
        <v>3619</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39">
        <v>143</v>
      </c>
      <c r="B244" s="240" t="s">
        <v>3855</v>
      </c>
      <c r="C244" s="249" t="s">
        <v>3856</v>
      </c>
      <c r="D244" s="241" t="s">
        <v>3711</v>
      </c>
      <c r="E244" s="242">
        <v>5</v>
      </c>
      <c r="F244" s="243"/>
      <c r="G244" s="244">
        <f>ROUND(E244*F244,2)</f>
        <v>0</v>
      </c>
      <c r="H244" s="243"/>
      <c r="I244" s="244">
        <f>ROUND(E244*H244,2)</f>
        <v>0</v>
      </c>
      <c r="J244" s="243"/>
      <c r="K244" s="244">
        <f>ROUND(E244*J244,2)</f>
        <v>0</v>
      </c>
      <c r="L244" s="244">
        <v>21</v>
      </c>
      <c r="M244" s="244">
        <f>G244*(1+L244/100)</f>
        <v>0</v>
      </c>
      <c r="N244" s="242">
        <v>0</v>
      </c>
      <c r="O244" s="242">
        <f>ROUND(E244*N244,2)</f>
        <v>0</v>
      </c>
      <c r="P244" s="242">
        <v>0</v>
      </c>
      <c r="Q244" s="242">
        <f>ROUND(E244*P244,2)</f>
        <v>0</v>
      </c>
      <c r="R244" s="244"/>
      <c r="S244" s="244" t="s">
        <v>313</v>
      </c>
      <c r="T244" s="245" t="s">
        <v>303</v>
      </c>
      <c r="U244" s="220">
        <v>0</v>
      </c>
      <c r="V244" s="220">
        <f>ROUND(E244*U244,2)</f>
        <v>0</v>
      </c>
      <c r="W244" s="220"/>
      <c r="X244" s="220" t="s">
        <v>653</v>
      </c>
      <c r="Y244" s="220" t="s">
        <v>305</v>
      </c>
      <c r="Z244" s="210"/>
      <c r="AA244" s="210"/>
      <c r="AB244" s="210"/>
      <c r="AC244" s="210"/>
      <c r="AD244" s="210"/>
      <c r="AE244" s="210"/>
      <c r="AF244" s="210"/>
      <c r="AG244" s="210" t="s">
        <v>3619</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39">
        <v>144</v>
      </c>
      <c r="B245" s="240" t="s">
        <v>3855</v>
      </c>
      <c r="C245" s="249" t="s">
        <v>3856</v>
      </c>
      <c r="D245" s="241" t="s">
        <v>3711</v>
      </c>
      <c r="E245" s="242">
        <v>15</v>
      </c>
      <c r="F245" s="243"/>
      <c r="G245" s="244">
        <f>ROUND(E245*F245,2)</f>
        <v>0</v>
      </c>
      <c r="H245" s="243"/>
      <c r="I245" s="244">
        <f>ROUND(E245*H245,2)</f>
        <v>0</v>
      </c>
      <c r="J245" s="243"/>
      <c r="K245" s="244">
        <f>ROUND(E245*J245,2)</f>
        <v>0</v>
      </c>
      <c r="L245" s="244">
        <v>21</v>
      </c>
      <c r="M245" s="244">
        <f>G245*(1+L245/100)</f>
        <v>0</v>
      </c>
      <c r="N245" s="242">
        <v>0</v>
      </c>
      <c r="O245" s="242">
        <f>ROUND(E245*N245,2)</f>
        <v>0</v>
      </c>
      <c r="P245" s="242">
        <v>0</v>
      </c>
      <c r="Q245" s="242">
        <f>ROUND(E245*P245,2)</f>
        <v>0</v>
      </c>
      <c r="R245" s="244"/>
      <c r="S245" s="244" t="s">
        <v>313</v>
      </c>
      <c r="T245" s="245" t="s">
        <v>303</v>
      </c>
      <c r="U245" s="220">
        <v>0</v>
      </c>
      <c r="V245" s="220">
        <f>ROUND(E245*U245,2)</f>
        <v>0</v>
      </c>
      <c r="W245" s="220"/>
      <c r="X245" s="220" t="s">
        <v>653</v>
      </c>
      <c r="Y245" s="220" t="s">
        <v>305</v>
      </c>
      <c r="Z245" s="210"/>
      <c r="AA245" s="210"/>
      <c r="AB245" s="210"/>
      <c r="AC245" s="210"/>
      <c r="AD245" s="210"/>
      <c r="AE245" s="210"/>
      <c r="AF245" s="210"/>
      <c r="AG245" s="210" t="s">
        <v>3619</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39">
        <v>145</v>
      </c>
      <c r="B246" s="240" t="s">
        <v>3855</v>
      </c>
      <c r="C246" s="249" t="s">
        <v>3856</v>
      </c>
      <c r="D246" s="241" t="s">
        <v>3711</v>
      </c>
      <c r="E246" s="242">
        <v>14</v>
      </c>
      <c r="F246" s="243"/>
      <c r="G246" s="244">
        <f>ROUND(E246*F246,2)</f>
        <v>0</v>
      </c>
      <c r="H246" s="243"/>
      <c r="I246" s="244">
        <f>ROUND(E246*H246,2)</f>
        <v>0</v>
      </c>
      <c r="J246" s="243"/>
      <c r="K246" s="244">
        <f>ROUND(E246*J246,2)</f>
        <v>0</v>
      </c>
      <c r="L246" s="244">
        <v>21</v>
      </c>
      <c r="M246" s="244">
        <f>G246*(1+L246/100)</f>
        <v>0</v>
      </c>
      <c r="N246" s="242">
        <v>0</v>
      </c>
      <c r="O246" s="242">
        <f>ROUND(E246*N246,2)</f>
        <v>0</v>
      </c>
      <c r="P246" s="242">
        <v>0</v>
      </c>
      <c r="Q246" s="242">
        <f>ROUND(E246*P246,2)</f>
        <v>0</v>
      </c>
      <c r="R246" s="244"/>
      <c r="S246" s="244" t="s">
        <v>313</v>
      </c>
      <c r="T246" s="245" t="s">
        <v>303</v>
      </c>
      <c r="U246" s="220">
        <v>0</v>
      </c>
      <c r="V246" s="220">
        <f>ROUND(E246*U246,2)</f>
        <v>0</v>
      </c>
      <c r="W246" s="220"/>
      <c r="X246" s="220" t="s">
        <v>653</v>
      </c>
      <c r="Y246" s="220" t="s">
        <v>305</v>
      </c>
      <c r="Z246" s="210"/>
      <c r="AA246" s="210"/>
      <c r="AB246" s="210"/>
      <c r="AC246" s="210"/>
      <c r="AD246" s="210"/>
      <c r="AE246" s="210"/>
      <c r="AF246" s="210"/>
      <c r="AG246" s="210" t="s">
        <v>3619</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39">
        <v>146</v>
      </c>
      <c r="B247" s="240" t="s">
        <v>3855</v>
      </c>
      <c r="C247" s="249" t="s">
        <v>3856</v>
      </c>
      <c r="D247" s="241" t="s">
        <v>3711</v>
      </c>
      <c r="E247" s="242">
        <v>106</v>
      </c>
      <c r="F247" s="243"/>
      <c r="G247" s="244">
        <f>ROUND(E247*F247,2)</f>
        <v>0</v>
      </c>
      <c r="H247" s="243"/>
      <c r="I247" s="244">
        <f>ROUND(E247*H247,2)</f>
        <v>0</v>
      </c>
      <c r="J247" s="243"/>
      <c r="K247" s="244">
        <f>ROUND(E247*J247,2)</f>
        <v>0</v>
      </c>
      <c r="L247" s="244">
        <v>21</v>
      </c>
      <c r="M247" s="244">
        <f>G247*(1+L247/100)</f>
        <v>0</v>
      </c>
      <c r="N247" s="242">
        <v>0</v>
      </c>
      <c r="O247" s="242">
        <f>ROUND(E247*N247,2)</f>
        <v>0</v>
      </c>
      <c r="P247" s="242">
        <v>0</v>
      </c>
      <c r="Q247" s="242">
        <f>ROUND(E247*P247,2)</f>
        <v>0</v>
      </c>
      <c r="R247" s="244"/>
      <c r="S247" s="244" t="s">
        <v>313</v>
      </c>
      <c r="T247" s="245" t="s">
        <v>303</v>
      </c>
      <c r="U247" s="220">
        <v>0</v>
      </c>
      <c r="V247" s="220">
        <f>ROUND(E247*U247,2)</f>
        <v>0</v>
      </c>
      <c r="W247" s="220"/>
      <c r="X247" s="220" t="s">
        <v>653</v>
      </c>
      <c r="Y247" s="220" t="s">
        <v>305</v>
      </c>
      <c r="Z247" s="210"/>
      <c r="AA247" s="210"/>
      <c r="AB247" s="210"/>
      <c r="AC247" s="210"/>
      <c r="AD247" s="210"/>
      <c r="AE247" s="210"/>
      <c r="AF247" s="210"/>
      <c r="AG247" s="210" t="s">
        <v>3619</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39">
        <v>147</v>
      </c>
      <c r="B248" s="240" t="s">
        <v>3855</v>
      </c>
      <c r="C248" s="249" t="s">
        <v>3856</v>
      </c>
      <c r="D248" s="241" t="s">
        <v>3711</v>
      </c>
      <c r="E248" s="242">
        <v>1</v>
      </c>
      <c r="F248" s="243"/>
      <c r="G248" s="244">
        <f>ROUND(E248*F248,2)</f>
        <v>0</v>
      </c>
      <c r="H248" s="243"/>
      <c r="I248" s="244">
        <f>ROUND(E248*H248,2)</f>
        <v>0</v>
      </c>
      <c r="J248" s="243"/>
      <c r="K248" s="244">
        <f>ROUND(E248*J248,2)</f>
        <v>0</v>
      </c>
      <c r="L248" s="244">
        <v>21</v>
      </c>
      <c r="M248" s="244">
        <f>G248*(1+L248/100)</f>
        <v>0</v>
      </c>
      <c r="N248" s="242">
        <v>0</v>
      </c>
      <c r="O248" s="242">
        <f>ROUND(E248*N248,2)</f>
        <v>0</v>
      </c>
      <c r="P248" s="242">
        <v>0</v>
      </c>
      <c r="Q248" s="242">
        <f>ROUND(E248*P248,2)</f>
        <v>0</v>
      </c>
      <c r="R248" s="244"/>
      <c r="S248" s="244" t="s">
        <v>313</v>
      </c>
      <c r="T248" s="245" t="s">
        <v>303</v>
      </c>
      <c r="U248" s="220">
        <v>0</v>
      </c>
      <c r="V248" s="220">
        <f>ROUND(E248*U248,2)</f>
        <v>0</v>
      </c>
      <c r="W248" s="220"/>
      <c r="X248" s="220" t="s">
        <v>653</v>
      </c>
      <c r="Y248" s="220" t="s">
        <v>305</v>
      </c>
      <c r="Z248" s="210"/>
      <c r="AA248" s="210"/>
      <c r="AB248" s="210"/>
      <c r="AC248" s="210"/>
      <c r="AD248" s="210"/>
      <c r="AE248" s="210"/>
      <c r="AF248" s="210"/>
      <c r="AG248" s="210" t="s">
        <v>3619</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39">
        <v>148</v>
      </c>
      <c r="B249" s="240" t="s">
        <v>3857</v>
      </c>
      <c r="C249" s="249" t="s">
        <v>3858</v>
      </c>
      <c r="D249" s="241" t="s">
        <v>3711</v>
      </c>
      <c r="E249" s="242">
        <v>80</v>
      </c>
      <c r="F249" s="243"/>
      <c r="G249" s="244">
        <f>ROUND(E249*F249,2)</f>
        <v>0</v>
      </c>
      <c r="H249" s="243"/>
      <c r="I249" s="244">
        <f>ROUND(E249*H249,2)</f>
        <v>0</v>
      </c>
      <c r="J249" s="243"/>
      <c r="K249" s="244">
        <f>ROUND(E249*J249,2)</f>
        <v>0</v>
      </c>
      <c r="L249" s="244">
        <v>21</v>
      </c>
      <c r="M249" s="244">
        <f>G249*(1+L249/100)</f>
        <v>0</v>
      </c>
      <c r="N249" s="242">
        <v>0</v>
      </c>
      <c r="O249" s="242">
        <f>ROUND(E249*N249,2)</f>
        <v>0</v>
      </c>
      <c r="P249" s="242">
        <v>0</v>
      </c>
      <c r="Q249" s="242">
        <f>ROUND(E249*P249,2)</f>
        <v>0</v>
      </c>
      <c r="R249" s="244"/>
      <c r="S249" s="244" t="s">
        <v>313</v>
      </c>
      <c r="T249" s="245" t="s">
        <v>303</v>
      </c>
      <c r="U249" s="220">
        <v>0</v>
      </c>
      <c r="V249" s="220">
        <f>ROUND(E249*U249,2)</f>
        <v>0</v>
      </c>
      <c r="W249" s="220"/>
      <c r="X249" s="220" t="s">
        <v>653</v>
      </c>
      <c r="Y249" s="220" t="s">
        <v>305</v>
      </c>
      <c r="Z249" s="210"/>
      <c r="AA249" s="210"/>
      <c r="AB249" s="210"/>
      <c r="AC249" s="210"/>
      <c r="AD249" s="210"/>
      <c r="AE249" s="210"/>
      <c r="AF249" s="210"/>
      <c r="AG249" s="210" t="s">
        <v>3619</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39">
        <v>149</v>
      </c>
      <c r="B250" s="240" t="s">
        <v>3859</v>
      </c>
      <c r="C250" s="249" t="s">
        <v>3860</v>
      </c>
      <c r="D250" s="241" t="s">
        <v>3848</v>
      </c>
      <c r="E250" s="242">
        <v>180</v>
      </c>
      <c r="F250" s="243"/>
      <c r="G250" s="244">
        <f>ROUND(E250*F250,2)</f>
        <v>0</v>
      </c>
      <c r="H250" s="243"/>
      <c r="I250" s="244">
        <f>ROUND(E250*H250,2)</f>
        <v>0</v>
      </c>
      <c r="J250" s="243"/>
      <c r="K250" s="244">
        <f>ROUND(E250*J250,2)</f>
        <v>0</v>
      </c>
      <c r="L250" s="244">
        <v>21</v>
      </c>
      <c r="M250" s="244">
        <f>G250*(1+L250/100)</f>
        <v>0</v>
      </c>
      <c r="N250" s="242">
        <v>0</v>
      </c>
      <c r="O250" s="242">
        <f>ROUND(E250*N250,2)</f>
        <v>0</v>
      </c>
      <c r="P250" s="242">
        <v>0</v>
      </c>
      <c r="Q250" s="242">
        <f>ROUND(E250*P250,2)</f>
        <v>0</v>
      </c>
      <c r="R250" s="244"/>
      <c r="S250" s="244" t="s">
        <v>313</v>
      </c>
      <c r="T250" s="245" t="s">
        <v>303</v>
      </c>
      <c r="U250" s="220">
        <v>0</v>
      </c>
      <c r="V250" s="220">
        <f>ROUND(E250*U250,2)</f>
        <v>0</v>
      </c>
      <c r="W250" s="220"/>
      <c r="X250" s="220" t="s">
        <v>653</v>
      </c>
      <c r="Y250" s="220" t="s">
        <v>305</v>
      </c>
      <c r="Z250" s="210"/>
      <c r="AA250" s="210"/>
      <c r="AB250" s="210"/>
      <c r="AC250" s="210"/>
      <c r="AD250" s="210"/>
      <c r="AE250" s="210"/>
      <c r="AF250" s="210"/>
      <c r="AG250" s="210" t="s">
        <v>3619</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39">
        <v>150</v>
      </c>
      <c r="B251" s="240" t="s">
        <v>3861</v>
      </c>
      <c r="C251" s="249" t="s">
        <v>3862</v>
      </c>
      <c r="D251" s="241" t="s">
        <v>3711</v>
      </c>
      <c r="E251" s="242">
        <v>106</v>
      </c>
      <c r="F251" s="243"/>
      <c r="G251" s="244">
        <f>ROUND(E251*F251,2)</f>
        <v>0</v>
      </c>
      <c r="H251" s="243"/>
      <c r="I251" s="244">
        <f>ROUND(E251*H251,2)</f>
        <v>0</v>
      </c>
      <c r="J251" s="243"/>
      <c r="K251" s="244">
        <f>ROUND(E251*J251,2)</f>
        <v>0</v>
      </c>
      <c r="L251" s="244">
        <v>21</v>
      </c>
      <c r="M251" s="244">
        <f>G251*(1+L251/100)</f>
        <v>0</v>
      </c>
      <c r="N251" s="242">
        <v>0</v>
      </c>
      <c r="O251" s="242">
        <f>ROUND(E251*N251,2)</f>
        <v>0</v>
      </c>
      <c r="P251" s="242">
        <v>0</v>
      </c>
      <c r="Q251" s="242">
        <f>ROUND(E251*P251,2)</f>
        <v>0</v>
      </c>
      <c r="R251" s="244"/>
      <c r="S251" s="244" t="s">
        <v>313</v>
      </c>
      <c r="T251" s="245" t="s">
        <v>303</v>
      </c>
      <c r="U251" s="220">
        <v>0</v>
      </c>
      <c r="V251" s="220">
        <f>ROUND(E251*U251,2)</f>
        <v>0</v>
      </c>
      <c r="W251" s="220"/>
      <c r="X251" s="220" t="s">
        <v>653</v>
      </c>
      <c r="Y251" s="220" t="s">
        <v>305</v>
      </c>
      <c r="Z251" s="210"/>
      <c r="AA251" s="210"/>
      <c r="AB251" s="210"/>
      <c r="AC251" s="210"/>
      <c r="AD251" s="210"/>
      <c r="AE251" s="210"/>
      <c r="AF251" s="210"/>
      <c r="AG251" s="210" t="s">
        <v>3619</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39">
        <v>151</v>
      </c>
      <c r="B252" s="240" t="s">
        <v>3863</v>
      </c>
      <c r="C252" s="249" t="s">
        <v>3864</v>
      </c>
      <c r="D252" s="241" t="s">
        <v>3848</v>
      </c>
      <c r="E252" s="242">
        <v>150</v>
      </c>
      <c r="F252" s="243"/>
      <c r="G252" s="244">
        <f>ROUND(E252*F252,2)</f>
        <v>0</v>
      </c>
      <c r="H252" s="243"/>
      <c r="I252" s="244">
        <f>ROUND(E252*H252,2)</f>
        <v>0</v>
      </c>
      <c r="J252" s="243"/>
      <c r="K252" s="244">
        <f>ROUND(E252*J252,2)</f>
        <v>0</v>
      </c>
      <c r="L252" s="244">
        <v>21</v>
      </c>
      <c r="M252" s="244">
        <f>G252*(1+L252/100)</f>
        <v>0</v>
      </c>
      <c r="N252" s="242">
        <v>0</v>
      </c>
      <c r="O252" s="242">
        <f>ROUND(E252*N252,2)</f>
        <v>0</v>
      </c>
      <c r="P252" s="242">
        <v>0</v>
      </c>
      <c r="Q252" s="242">
        <f>ROUND(E252*P252,2)</f>
        <v>0</v>
      </c>
      <c r="R252" s="244"/>
      <c r="S252" s="244" t="s">
        <v>313</v>
      </c>
      <c r="T252" s="245" t="s">
        <v>303</v>
      </c>
      <c r="U252" s="220">
        <v>0</v>
      </c>
      <c r="V252" s="220">
        <f>ROUND(E252*U252,2)</f>
        <v>0</v>
      </c>
      <c r="W252" s="220"/>
      <c r="X252" s="220" t="s">
        <v>653</v>
      </c>
      <c r="Y252" s="220" t="s">
        <v>305</v>
      </c>
      <c r="Z252" s="210"/>
      <c r="AA252" s="210"/>
      <c r="AB252" s="210"/>
      <c r="AC252" s="210"/>
      <c r="AD252" s="210"/>
      <c r="AE252" s="210"/>
      <c r="AF252" s="210"/>
      <c r="AG252" s="210" t="s">
        <v>3619</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39">
        <v>152</v>
      </c>
      <c r="B253" s="240" t="s">
        <v>3865</v>
      </c>
      <c r="C253" s="249" t="s">
        <v>3866</v>
      </c>
      <c r="D253" s="241" t="s">
        <v>3711</v>
      </c>
      <c r="E253" s="242">
        <v>34</v>
      </c>
      <c r="F253" s="243"/>
      <c r="G253" s="244">
        <f>ROUND(E253*F253,2)</f>
        <v>0</v>
      </c>
      <c r="H253" s="243"/>
      <c r="I253" s="244">
        <f>ROUND(E253*H253,2)</f>
        <v>0</v>
      </c>
      <c r="J253" s="243"/>
      <c r="K253" s="244">
        <f>ROUND(E253*J253,2)</f>
        <v>0</v>
      </c>
      <c r="L253" s="244">
        <v>21</v>
      </c>
      <c r="M253" s="244">
        <f>G253*(1+L253/100)</f>
        <v>0</v>
      </c>
      <c r="N253" s="242">
        <v>0</v>
      </c>
      <c r="O253" s="242">
        <f>ROUND(E253*N253,2)</f>
        <v>0</v>
      </c>
      <c r="P253" s="242">
        <v>0</v>
      </c>
      <c r="Q253" s="242">
        <f>ROUND(E253*P253,2)</f>
        <v>0</v>
      </c>
      <c r="R253" s="244"/>
      <c r="S253" s="244" t="s">
        <v>313</v>
      </c>
      <c r="T253" s="245" t="s">
        <v>303</v>
      </c>
      <c r="U253" s="220">
        <v>0</v>
      </c>
      <c r="V253" s="220">
        <f>ROUND(E253*U253,2)</f>
        <v>0</v>
      </c>
      <c r="W253" s="220"/>
      <c r="X253" s="220" t="s">
        <v>653</v>
      </c>
      <c r="Y253" s="220" t="s">
        <v>305</v>
      </c>
      <c r="Z253" s="210"/>
      <c r="AA253" s="210"/>
      <c r="AB253" s="210"/>
      <c r="AC253" s="210"/>
      <c r="AD253" s="210"/>
      <c r="AE253" s="210"/>
      <c r="AF253" s="210"/>
      <c r="AG253" s="210" t="s">
        <v>3619</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39">
        <v>153</v>
      </c>
      <c r="B254" s="240" t="s">
        <v>3867</v>
      </c>
      <c r="C254" s="249" t="s">
        <v>3868</v>
      </c>
      <c r="D254" s="241" t="s">
        <v>3711</v>
      </c>
      <c r="E254" s="242">
        <v>1</v>
      </c>
      <c r="F254" s="243"/>
      <c r="G254" s="244">
        <f>ROUND(E254*F254,2)</f>
        <v>0</v>
      </c>
      <c r="H254" s="243"/>
      <c r="I254" s="244">
        <f>ROUND(E254*H254,2)</f>
        <v>0</v>
      </c>
      <c r="J254" s="243"/>
      <c r="K254" s="244">
        <f>ROUND(E254*J254,2)</f>
        <v>0</v>
      </c>
      <c r="L254" s="244">
        <v>21</v>
      </c>
      <c r="M254" s="244">
        <f>G254*(1+L254/100)</f>
        <v>0</v>
      </c>
      <c r="N254" s="242">
        <v>0</v>
      </c>
      <c r="O254" s="242">
        <f>ROUND(E254*N254,2)</f>
        <v>0</v>
      </c>
      <c r="P254" s="242">
        <v>0</v>
      </c>
      <c r="Q254" s="242">
        <f>ROUND(E254*P254,2)</f>
        <v>0</v>
      </c>
      <c r="R254" s="244"/>
      <c r="S254" s="244" t="s">
        <v>313</v>
      </c>
      <c r="T254" s="245" t="s">
        <v>303</v>
      </c>
      <c r="U254" s="220">
        <v>0</v>
      </c>
      <c r="V254" s="220">
        <f>ROUND(E254*U254,2)</f>
        <v>0</v>
      </c>
      <c r="W254" s="220"/>
      <c r="X254" s="220" t="s">
        <v>653</v>
      </c>
      <c r="Y254" s="220" t="s">
        <v>305</v>
      </c>
      <c r="Z254" s="210"/>
      <c r="AA254" s="210"/>
      <c r="AB254" s="210"/>
      <c r="AC254" s="210"/>
      <c r="AD254" s="210"/>
      <c r="AE254" s="210"/>
      <c r="AF254" s="210"/>
      <c r="AG254" s="210" t="s">
        <v>3619</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39">
        <v>154</v>
      </c>
      <c r="B255" s="240" t="s">
        <v>3869</v>
      </c>
      <c r="C255" s="249" t="s">
        <v>3870</v>
      </c>
      <c r="D255" s="241" t="s">
        <v>3711</v>
      </c>
      <c r="E255" s="242">
        <v>20</v>
      </c>
      <c r="F255" s="243"/>
      <c r="G255" s="244">
        <f>ROUND(E255*F255,2)</f>
        <v>0</v>
      </c>
      <c r="H255" s="243"/>
      <c r="I255" s="244">
        <f>ROUND(E255*H255,2)</f>
        <v>0</v>
      </c>
      <c r="J255" s="243"/>
      <c r="K255" s="244">
        <f>ROUND(E255*J255,2)</f>
        <v>0</v>
      </c>
      <c r="L255" s="244">
        <v>21</v>
      </c>
      <c r="M255" s="244">
        <f>G255*(1+L255/100)</f>
        <v>0</v>
      </c>
      <c r="N255" s="242">
        <v>0</v>
      </c>
      <c r="O255" s="242">
        <f>ROUND(E255*N255,2)</f>
        <v>0</v>
      </c>
      <c r="P255" s="242">
        <v>0</v>
      </c>
      <c r="Q255" s="242">
        <f>ROUND(E255*P255,2)</f>
        <v>0</v>
      </c>
      <c r="R255" s="244"/>
      <c r="S255" s="244" t="s">
        <v>313</v>
      </c>
      <c r="T255" s="245" t="s">
        <v>303</v>
      </c>
      <c r="U255" s="220">
        <v>0</v>
      </c>
      <c r="V255" s="220">
        <f>ROUND(E255*U255,2)</f>
        <v>0</v>
      </c>
      <c r="W255" s="220"/>
      <c r="X255" s="220" t="s">
        <v>653</v>
      </c>
      <c r="Y255" s="220" t="s">
        <v>305</v>
      </c>
      <c r="Z255" s="210"/>
      <c r="AA255" s="210"/>
      <c r="AB255" s="210"/>
      <c r="AC255" s="210"/>
      <c r="AD255" s="210"/>
      <c r="AE255" s="210"/>
      <c r="AF255" s="210"/>
      <c r="AG255" s="210" t="s">
        <v>3619</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39">
        <v>155</v>
      </c>
      <c r="B256" s="240" t="s">
        <v>3871</v>
      </c>
      <c r="C256" s="249" t="s">
        <v>3872</v>
      </c>
      <c r="D256" s="241" t="s">
        <v>3711</v>
      </c>
      <c r="E256" s="242">
        <v>12</v>
      </c>
      <c r="F256" s="243"/>
      <c r="G256" s="244">
        <f>ROUND(E256*F256,2)</f>
        <v>0</v>
      </c>
      <c r="H256" s="243"/>
      <c r="I256" s="244">
        <f>ROUND(E256*H256,2)</f>
        <v>0</v>
      </c>
      <c r="J256" s="243"/>
      <c r="K256" s="244">
        <f>ROUND(E256*J256,2)</f>
        <v>0</v>
      </c>
      <c r="L256" s="244">
        <v>21</v>
      </c>
      <c r="M256" s="244">
        <f>G256*(1+L256/100)</f>
        <v>0</v>
      </c>
      <c r="N256" s="242">
        <v>0</v>
      </c>
      <c r="O256" s="242">
        <f>ROUND(E256*N256,2)</f>
        <v>0</v>
      </c>
      <c r="P256" s="242">
        <v>0</v>
      </c>
      <c r="Q256" s="242">
        <f>ROUND(E256*P256,2)</f>
        <v>0</v>
      </c>
      <c r="R256" s="244"/>
      <c r="S256" s="244" t="s">
        <v>313</v>
      </c>
      <c r="T256" s="245" t="s">
        <v>303</v>
      </c>
      <c r="U256" s="220">
        <v>0</v>
      </c>
      <c r="V256" s="220">
        <f>ROUND(E256*U256,2)</f>
        <v>0</v>
      </c>
      <c r="W256" s="220"/>
      <c r="X256" s="220" t="s">
        <v>653</v>
      </c>
      <c r="Y256" s="220" t="s">
        <v>305</v>
      </c>
      <c r="Z256" s="210"/>
      <c r="AA256" s="210"/>
      <c r="AB256" s="210"/>
      <c r="AC256" s="210"/>
      <c r="AD256" s="210"/>
      <c r="AE256" s="210"/>
      <c r="AF256" s="210"/>
      <c r="AG256" s="210" t="s">
        <v>3619</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39">
        <v>156</v>
      </c>
      <c r="B257" s="240" t="s">
        <v>3873</v>
      </c>
      <c r="C257" s="249" t="s">
        <v>3874</v>
      </c>
      <c r="D257" s="241" t="s">
        <v>3711</v>
      </c>
      <c r="E257" s="242">
        <v>15</v>
      </c>
      <c r="F257" s="243"/>
      <c r="G257" s="244">
        <f>ROUND(E257*F257,2)</f>
        <v>0</v>
      </c>
      <c r="H257" s="243"/>
      <c r="I257" s="244">
        <f>ROUND(E257*H257,2)</f>
        <v>0</v>
      </c>
      <c r="J257" s="243"/>
      <c r="K257" s="244">
        <f>ROUND(E257*J257,2)</f>
        <v>0</v>
      </c>
      <c r="L257" s="244">
        <v>21</v>
      </c>
      <c r="M257" s="244">
        <f>G257*(1+L257/100)</f>
        <v>0</v>
      </c>
      <c r="N257" s="242">
        <v>0</v>
      </c>
      <c r="O257" s="242">
        <f>ROUND(E257*N257,2)</f>
        <v>0</v>
      </c>
      <c r="P257" s="242">
        <v>0</v>
      </c>
      <c r="Q257" s="242">
        <f>ROUND(E257*P257,2)</f>
        <v>0</v>
      </c>
      <c r="R257" s="244"/>
      <c r="S257" s="244" t="s">
        <v>313</v>
      </c>
      <c r="T257" s="245" t="s">
        <v>303</v>
      </c>
      <c r="U257" s="220">
        <v>0</v>
      </c>
      <c r="V257" s="220">
        <f>ROUND(E257*U257,2)</f>
        <v>0</v>
      </c>
      <c r="W257" s="220"/>
      <c r="X257" s="220" t="s">
        <v>653</v>
      </c>
      <c r="Y257" s="220" t="s">
        <v>305</v>
      </c>
      <c r="Z257" s="210"/>
      <c r="AA257" s="210"/>
      <c r="AB257" s="210"/>
      <c r="AC257" s="210"/>
      <c r="AD257" s="210"/>
      <c r="AE257" s="210"/>
      <c r="AF257" s="210"/>
      <c r="AG257" s="210" t="s">
        <v>3619</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39">
        <v>157</v>
      </c>
      <c r="B258" s="240" t="s">
        <v>3875</v>
      </c>
      <c r="C258" s="249" t="s">
        <v>3876</v>
      </c>
      <c r="D258" s="241" t="s">
        <v>3711</v>
      </c>
      <c r="E258" s="242">
        <v>1</v>
      </c>
      <c r="F258" s="243"/>
      <c r="G258" s="244">
        <f>ROUND(E258*F258,2)</f>
        <v>0</v>
      </c>
      <c r="H258" s="243"/>
      <c r="I258" s="244">
        <f>ROUND(E258*H258,2)</f>
        <v>0</v>
      </c>
      <c r="J258" s="243"/>
      <c r="K258" s="244">
        <f>ROUND(E258*J258,2)</f>
        <v>0</v>
      </c>
      <c r="L258" s="244">
        <v>21</v>
      </c>
      <c r="M258" s="244">
        <f>G258*(1+L258/100)</f>
        <v>0</v>
      </c>
      <c r="N258" s="242">
        <v>0</v>
      </c>
      <c r="O258" s="242">
        <f>ROUND(E258*N258,2)</f>
        <v>0</v>
      </c>
      <c r="P258" s="242">
        <v>0</v>
      </c>
      <c r="Q258" s="242">
        <f>ROUND(E258*P258,2)</f>
        <v>0</v>
      </c>
      <c r="R258" s="244"/>
      <c r="S258" s="244" t="s">
        <v>313</v>
      </c>
      <c r="T258" s="245" t="s">
        <v>303</v>
      </c>
      <c r="U258" s="220">
        <v>0</v>
      </c>
      <c r="V258" s="220">
        <f>ROUND(E258*U258,2)</f>
        <v>0</v>
      </c>
      <c r="W258" s="220"/>
      <c r="X258" s="220" t="s">
        <v>653</v>
      </c>
      <c r="Y258" s="220" t="s">
        <v>305</v>
      </c>
      <c r="Z258" s="210"/>
      <c r="AA258" s="210"/>
      <c r="AB258" s="210"/>
      <c r="AC258" s="210"/>
      <c r="AD258" s="210"/>
      <c r="AE258" s="210"/>
      <c r="AF258" s="210"/>
      <c r="AG258" s="210" t="s">
        <v>3619</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39">
        <v>158</v>
      </c>
      <c r="B259" s="240" t="s">
        <v>3877</v>
      </c>
      <c r="C259" s="249" t="s">
        <v>3878</v>
      </c>
      <c r="D259" s="241" t="s">
        <v>3711</v>
      </c>
      <c r="E259" s="242">
        <v>14</v>
      </c>
      <c r="F259" s="243"/>
      <c r="G259" s="244">
        <f>ROUND(E259*F259,2)</f>
        <v>0</v>
      </c>
      <c r="H259" s="243"/>
      <c r="I259" s="244">
        <f>ROUND(E259*H259,2)</f>
        <v>0</v>
      </c>
      <c r="J259" s="243"/>
      <c r="K259" s="244">
        <f>ROUND(E259*J259,2)</f>
        <v>0</v>
      </c>
      <c r="L259" s="244">
        <v>21</v>
      </c>
      <c r="M259" s="244">
        <f>G259*(1+L259/100)</f>
        <v>0</v>
      </c>
      <c r="N259" s="242">
        <v>0</v>
      </c>
      <c r="O259" s="242">
        <f>ROUND(E259*N259,2)</f>
        <v>0</v>
      </c>
      <c r="P259" s="242">
        <v>0</v>
      </c>
      <c r="Q259" s="242">
        <f>ROUND(E259*P259,2)</f>
        <v>0</v>
      </c>
      <c r="R259" s="244"/>
      <c r="S259" s="244" t="s">
        <v>313</v>
      </c>
      <c r="T259" s="245" t="s">
        <v>303</v>
      </c>
      <c r="U259" s="220">
        <v>0</v>
      </c>
      <c r="V259" s="220">
        <f>ROUND(E259*U259,2)</f>
        <v>0</v>
      </c>
      <c r="W259" s="220"/>
      <c r="X259" s="220" t="s">
        <v>653</v>
      </c>
      <c r="Y259" s="220" t="s">
        <v>305</v>
      </c>
      <c r="Z259" s="210"/>
      <c r="AA259" s="210"/>
      <c r="AB259" s="210"/>
      <c r="AC259" s="210"/>
      <c r="AD259" s="210"/>
      <c r="AE259" s="210"/>
      <c r="AF259" s="210"/>
      <c r="AG259" s="210" t="s">
        <v>3619</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39">
        <v>159</v>
      </c>
      <c r="B260" s="240" t="s">
        <v>3879</v>
      </c>
      <c r="C260" s="249" t="s">
        <v>3880</v>
      </c>
      <c r="D260" s="241" t="s">
        <v>3711</v>
      </c>
      <c r="E260" s="242">
        <v>145</v>
      </c>
      <c r="F260" s="243"/>
      <c r="G260" s="244">
        <f>ROUND(E260*F260,2)</f>
        <v>0</v>
      </c>
      <c r="H260" s="243"/>
      <c r="I260" s="244">
        <f>ROUND(E260*H260,2)</f>
        <v>0</v>
      </c>
      <c r="J260" s="243"/>
      <c r="K260" s="244">
        <f>ROUND(E260*J260,2)</f>
        <v>0</v>
      </c>
      <c r="L260" s="244">
        <v>21</v>
      </c>
      <c r="M260" s="244">
        <f>G260*(1+L260/100)</f>
        <v>0</v>
      </c>
      <c r="N260" s="242">
        <v>0</v>
      </c>
      <c r="O260" s="242">
        <f>ROUND(E260*N260,2)</f>
        <v>0</v>
      </c>
      <c r="P260" s="242">
        <v>0</v>
      </c>
      <c r="Q260" s="242">
        <f>ROUND(E260*P260,2)</f>
        <v>0</v>
      </c>
      <c r="R260" s="244"/>
      <c r="S260" s="244" t="s">
        <v>313</v>
      </c>
      <c r="T260" s="245" t="s">
        <v>303</v>
      </c>
      <c r="U260" s="220">
        <v>0</v>
      </c>
      <c r="V260" s="220">
        <f>ROUND(E260*U260,2)</f>
        <v>0</v>
      </c>
      <c r="W260" s="220"/>
      <c r="X260" s="220" t="s">
        <v>653</v>
      </c>
      <c r="Y260" s="220" t="s">
        <v>305</v>
      </c>
      <c r="Z260" s="210"/>
      <c r="AA260" s="210"/>
      <c r="AB260" s="210"/>
      <c r="AC260" s="210"/>
      <c r="AD260" s="210"/>
      <c r="AE260" s="210"/>
      <c r="AF260" s="210"/>
      <c r="AG260" s="210" t="s">
        <v>3619</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39">
        <v>160</v>
      </c>
      <c r="B261" s="240" t="s">
        <v>3881</v>
      </c>
      <c r="C261" s="249" t="s">
        <v>3882</v>
      </c>
      <c r="D261" s="241" t="s">
        <v>3711</v>
      </c>
      <c r="E261" s="242">
        <v>24</v>
      </c>
      <c r="F261" s="243"/>
      <c r="G261" s="244">
        <f>ROUND(E261*F261,2)</f>
        <v>0</v>
      </c>
      <c r="H261" s="243"/>
      <c r="I261" s="244">
        <f>ROUND(E261*H261,2)</f>
        <v>0</v>
      </c>
      <c r="J261" s="243"/>
      <c r="K261" s="244">
        <f>ROUND(E261*J261,2)</f>
        <v>0</v>
      </c>
      <c r="L261" s="244">
        <v>21</v>
      </c>
      <c r="M261" s="244">
        <f>G261*(1+L261/100)</f>
        <v>0</v>
      </c>
      <c r="N261" s="242">
        <v>0</v>
      </c>
      <c r="O261" s="242">
        <f>ROUND(E261*N261,2)</f>
        <v>0</v>
      </c>
      <c r="P261" s="242">
        <v>0</v>
      </c>
      <c r="Q261" s="242">
        <f>ROUND(E261*P261,2)</f>
        <v>0</v>
      </c>
      <c r="R261" s="244"/>
      <c r="S261" s="244" t="s">
        <v>313</v>
      </c>
      <c r="T261" s="245" t="s">
        <v>303</v>
      </c>
      <c r="U261" s="220">
        <v>0</v>
      </c>
      <c r="V261" s="220">
        <f>ROUND(E261*U261,2)</f>
        <v>0</v>
      </c>
      <c r="W261" s="220"/>
      <c r="X261" s="220" t="s">
        <v>653</v>
      </c>
      <c r="Y261" s="220" t="s">
        <v>305</v>
      </c>
      <c r="Z261" s="210"/>
      <c r="AA261" s="210"/>
      <c r="AB261" s="210"/>
      <c r="AC261" s="210"/>
      <c r="AD261" s="210"/>
      <c r="AE261" s="210"/>
      <c r="AF261" s="210"/>
      <c r="AG261" s="210" t="s">
        <v>3619</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39">
        <v>161</v>
      </c>
      <c r="B262" s="240" t="s">
        <v>3883</v>
      </c>
      <c r="C262" s="249" t="s">
        <v>3884</v>
      </c>
      <c r="D262" s="241" t="s">
        <v>3848</v>
      </c>
      <c r="E262" s="242">
        <v>180</v>
      </c>
      <c r="F262" s="243"/>
      <c r="G262" s="244">
        <f>ROUND(E262*F262,2)</f>
        <v>0</v>
      </c>
      <c r="H262" s="243"/>
      <c r="I262" s="244">
        <f>ROUND(E262*H262,2)</f>
        <v>0</v>
      </c>
      <c r="J262" s="243"/>
      <c r="K262" s="244">
        <f>ROUND(E262*J262,2)</f>
        <v>0</v>
      </c>
      <c r="L262" s="244">
        <v>21</v>
      </c>
      <c r="M262" s="244">
        <f>G262*(1+L262/100)</f>
        <v>0</v>
      </c>
      <c r="N262" s="242">
        <v>0</v>
      </c>
      <c r="O262" s="242">
        <f>ROUND(E262*N262,2)</f>
        <v>0</v>
      </c>
      <c r="P262" s="242">
        <v>0</v>
      </c>
      <c r="Q262" s="242">
        <f>ROUND(E262*P262,2)</f>
        <v>0</v>
      </c>
      <c r="R262" s="244"/>
      <c r="S262" s="244" t="s">
        <v>313</v>
      </c>
      <c r="T262" s="245" t="s">
        <v>303</v>
      </c>
      <c r="U262" s="220">
        <v>0</v>
      </c>
      <c r="V262" s="220">
        <f>ROUND(E262*U262,2)</f>
        <v>0</v>
      </c>
      <c r="W262" s="220"/>
      <c r="X262" s="220" t="s">
        <v>653</v>
      </c>
      <c r="Y262" s="220" t="s">
        <v>305</v>
      </c>
      <c r="Z262" s="210"/>
      <c r="AA262" s="210"/>
      <c r="AB262" s="210"/>
      <c r="AC262" s="210"/>
      <c r="AD262" s="210"/>
      <c r="AE262" s="210"/>
      <c r="AF262" s="210"/>
      <c r="AG262" s="210" t="s">
        <v>3619</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39">
        <v>162</v>
      </c>
      <c r="B263" s="240" t="s">
        <v>3885</v>
      </c>
      <c r="C263" s="249" t="s">
        <v>3886</v>
      </c>
      <c r="D263" s="241" t="s">
        <v>3848</v>
      </c>
      <c r="E263" s="242">
        <v>150</v>
      </c>
      <c r="F263" s="243"/>
      <c r="G263" s="244">
        <f>ROUND(E263*F263,2)</f>
        <v>0</v>
      </c>
      <c r="H263" s="243"/>
      <c r="I263" s="244">
        <f>ROUND(E263*H263,2)</f>
        <v>0</v>
      </c>
      <c r="J263" s="243"/>
      <c r="K263" s="244">
        <f>ROUND(E263*J263,2)</f>
        <v>0</v>
      </c>
      <c r="L263" s="244">
        <v>21</v>
      </c>
      <c r="M263" s="244">
        <f>G263*(1+L263/100)</f>
        <v>0</v>
      </c>
      <c r="N263" s="242">
        <v>0</v>
      </c>
      <c r="O263" s="242">
        <f>ROUND(E263*N263,2)</f>
        <v>0</v>
      </c>
      <c r="P263" s="242">
        <v>0</v>
      </c>
      <c r="Q263" s="242">
        <f>ROUND(E263*P263,2)</f>
        <v>0</v>
      </c>
      <c r="R263" s="244"/>
      <c r="S263" s="244" t="s">
        <v>313</v>
      </c>
      <c r="T263" s="245" t="s">
        <v>303</v>
      </c>
      <c r="U263" s="220">
        <v>0</v>
      </c>
      <c r="V263" s="220">
        <f>ROUND(E263*U263,2)</f>
        <v>0</v>
      </c>
      <c r="W263" s="220"/>
      <c r="X263" s="220" t="s">
        <v>653</v>
      </c>
      <c r="Y263" s="220" t="s">
        <v>305</v>
      </c>
      <c r="Z263" s="210"/>
      <c r="AA263" s="210"/>
      <c r="AB263" s="210"/>
      <c r="AC263" s="210"/>
      <c r="AD263" s="210"/>
      <c r="AE263" s="210"/>
      <c r="AF263" s="210"/>
      <c r="AG263" s="210" t="s">
        <v>3619</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39">
        <v>163</v>
      </c>
      <c r="B264" s="240" t="s">
        <v>3887</v>
      </c>
      <c r="C264" s="249" t="s">
        <v>3888</v>
      </c>
      <c r="D264" s="241" t="s">
        <v>3848</v>
      </c>
      <c r="E264" s="242">
        <v>180</v>
      </c>
      <c r="F264" s="243"/>
      <c r="G264" s="244">
        <f>ROUND(E264*F264,2)</f>
        <v>0</v>
      </c>
      <c r="H264" s="243"/>
      <c r="I264" s="244">
        <f>ROUND(E264*H264,2)</f>
        <v>0</v>
      </c>
      <c r="J264" s="243"/>
      <c r="K264" s="244">
        <f>ROUND(E264*J264,2)</f>
        <v>0</v>
      </c>
      <c r="L264" s="244">
        <v>21</v>
      </c>
      <c r="M264" s="244">
        <f>G264*(1+L264/100)</f>
        <v>0</v>
      </c>
      <c r="N264" s="242">
        <v>0</v>
      </c>
      <c r="O264" s="242">
        <f>ROUND(E264*N264,2)</f>
        <v>0</v>
      </c>
      <c r="P264" s="242">
        <v>0</v>
      </c>
      <c r="Q264" s="242">
        <f>ROUND(E264*P264,2)</f>
        <v>0</v>
      </c>
      <c r="R264" s="244"/>
      <c r="S264" s="244" t="s">
        <v>313</v>
      </c>
      <c r="T264" s="245" t="s">
        <v>303</v>
      </c>
      <c r="U264" s="220">
        <v>0</v>
      </c>
      <c r="V264" s="220">
        <f>ROUND(E264*U264,2)</f>
        <v>0</v>
      </c>
      <c r="W264" s="220"/>
      <c r="X264" s="220" t="s">
        <v>653</v>
      </c>
      <c r="Y264" s="220" t="s">
        <v>305</v>
      </c>
      <c r="Z264" s="210"/>
      <c r="AA264" s="210"/>
      <c r="AB264" s="210"/>
      <c r="AC264" s="210"/>
      <c r="AD264" s="210"/>
      <c r="AE264" s="210"/>
      <c r="AF264" s="210"/>
      <c r="AG264" s="210" t="s">
        <v>3619</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39">
        <v>164</v>
      </c>
      <c r="B265" s="240" t="s">
        <v>3889</v>
      </c>
      <c r="C265" s="249" t="s">
        <v>3890</v>
      </c>
      <c r="D265" s="241" t="s">
        <v>3711</v>
      </c>
      <c r="E265" s="242">
        <v>3</v>
      </c>
      <c r="F265" s="243"/>
      <c r="G265" s="244">
        <f>ROUND(E265*F265,2)</f>
        <v>0</v>
      </c>
      <c r="H265" s="243"/>
      <c r="I265" s="244">
        <f>ROUND(E265*H265,2)</f>
        <v>0</v>
      </c>
      <c r="J265" s="243"/>
      <c r="K265" s="244">
        <f>ROUND(E265*J265,2)</f>
        <v>0</v>
      </c>
      <c r="L265" s="244">
        <v>21</v>
      </c>
      <c r="M265" s="244">
        <f>G265*(1+L265/100)</f>
        <v>0</v>
      </c>
      <c r="N265" s="242">
        <v>0</v>
      </c>
      <c r="O265" s="242">
        <f>ROUND(E265*N265,2)</f>
        <v>0</v>
      </c>
      <c r="P265" s="242">
        <v>0</v>
      </c>
      <c r="Q265" s="242">
        <f>ROUND(E265*P265,2)</f>
        <v>0</v>
      </c>
      <c r="R265" s="244"/>
      <c r="S265" s="244" t="s">
        <v>313</v>
      </c>
      <c r="T265" s="245" t="s">
        <v>303</v>
      </c>
      <c r="U265" s="220">
        <v>0</v>
      </c>
      <c r="V265" s="220">
        <f>ROUND(E265*U265,2)</f>
        <v>0</v>
      </c>
      <c r="W265" s="220"/>
      <c r="X265" s="220" t="s">
        <v>653</v>
      </c>
      <c r="Y265" s="220" t="s">
        <v>305</v>
      </c>
      <c r="Z265" s="210"/>
      <c r="AA265" s="210"/>
      <c r="AB265" s="210"/>
      <c r="AC265" s="210"/>
      <c r="AD265" s="210"/>
      <c r="AE265" s="210"/>
      <c r="AF265" s="210"/>
      <c r="AG265" s="210" t="s">
        <v>3619</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39">
        <v>165</v>
      </c>
      <c r="B266" s="240" t="s">
        <v>3891</v>
      </c>
      <c r="C266" s="249" t="s">
        <v>3892</v>
      </c>
      <c r="D266" s="241" t="s">
        <v>3711</v>
      </c>
      <c r="E266" s="242">
        <v>1</v>
      </c>
      <c r="F266" s="243"/>
      <c r="G266" s="244">
        <f>ROUND(E266*F266,2)</f>
        <v>0</v>
      </c>
      <c r="H266" s="243"/>
      <c r="I266" s="244">
        <f>ROUND(E266*H266,2)</f>
        <v>0</v>
      </c>
      <c r="J266" s="243"/>
      <c r="K266" s="244">
        <f>ROUND(E266*J266,2)</f>
        <v>0</v>
      </c>
      <c r="L266" s="244">
        <v>21</v>
      </c>
      <c r="M266" s="244">
        <f>G266*(1+L266/100)</f>
        <v>0</v>
      </c>
      <c r="N266" s="242">
        <v>0</v>
      </c>
      <c r="O266" s="242">
        <f>ROUND(E266*N266,2)</f>
        <v>0</v>
      </c>
      <c r="P266" s="242">
        <v>0</v>
      </c>
      <c r="Q266" s="242">
        <f>ROUND(E266*P266,2)</f>
        <v>0</v>
      </c>
      <c r="R266" s="244"/>
      <c r="S266" s="244" t="s">
        <v>313</v>
      </c>
      <c r="T266" s="245" t="s">
        <v>303</v>
      </c>
      <c r="U266" s="220">
        <v>0</v>
      </c>
      <c r="V266" s="220">
        <f>ROUND(E266*U266,2)</f>
        <v>0</v>
      </c>
      <c r="W266" s="220"/>
      <c r="X266" s="220" t="s">
        <v>653</v>
      </c>
      <c r="Y266" s="220" t="s">
        <v>305</v>
      </c>
      <c r="Z266" s="210"/>
      <c r="AA266" s="210"/>
      <c r="AB266" s="210"/>
      <c r="AC266" s="210"/>
      <c r="AD266" s="210"/>
      <c r="AE266" s="210"/>
      <c r="AF266" s="210"/>
      <c r="AG266" s="210" t="s">
        <v>3619</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39">
        <v>166</v>
      </c>
      <c r="B267" s="240" t="s">
        <v>3893</v>
      </c>
      <c r="C267" s="249" t="s">
        <v>3894</v>
      </c>
      <c r="D267" s="241" t="s">
        <v>3711</v>
      </c>
      <c r="E267" s="242">
        <v>1</v>
      </c>
      <c r="F267" s="243"/>
      <c r="G267" s="244">
        <f>ROUND(E267*F267,2)</f>
        <v>0</v>
      </c>
      <c r="H267" s="243"/>
      <c r="I267" s="244">
        <f>ROUND(E267*H267,2)</f>
        <v>0</v>
      </c>
      <c r="J267" s="243"/>
      <c r="K267" s="244">
        <f>ROUND(E267*J267,2)</f>
        <v>0</v>
      </c>
      <c r="L267" s="244">
        <v>21</v>
      </c>
      <c r="M267" s="244">
        <f>G267*(1+L267/100)</f>
        <v>0</v>
      </c>
      <c r="N267" s="242">
        <v>0</v>
      </c>
      <c r="O267" s="242">
        <f>ROUND(E267*N267,2)</f>
        <v>0</v>
      </c>
      <c r="P267" s="242">
        <v>0</v>
      </c>
      <c r="Q267" s="242">
        <f>ROUND(E267*P267,2)</f>
        <v>0</v>
      </c>
      <c r="R267" s="244"/>
      <c r="S267" s="244" t="s">
        <v>313</v>
      </c>
      <c r="T267" s="245" t="s">
        <v>303</v>
      </c>
      <c r="U267" s="220">
        <v>0</v>
      </c>
      <c r="V267" s="220">
        <f>ROUND(E267*U267,2)</f>
        <v>0</v>
      </c>
      <c r="W267" s="220"/>
      <c r="X267" s="220" t="s">
        <v>653</v>
      </c>
      <c r="Y267" s="220" t="s">
        <v>305</v>
      </c>
      <c r="Z267" s="210"/>
      <c r="AA267" s="210"/>
      <c r="AB267" s="210"/>
      <c r="AC267" s="210"/>
      <c r="AD267" s="210"/>
      <c r="AE267" s="210"/>
      <c r="AF267" s="210"/>
      <c r="AG267" s="210" t="s">
        <v>3619</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39">
        <v>167</v>
      </c>
      <c r="B268" s="240" t="s">
        <v>3895</v>
      </c>
      <c r="C268" s="249" t="s">
        <v>3896</v>
      </c>
      <c r="D268" s="241" t="s">
        <v>3837</v>
      </c>
      <c r="E268" s="242">
        <v>79.73</v>
      </c>
      <c r="F268" s="243"/>
      <c r="G268" s="244">
        <f>ROUND(E268*F268,2)</f>
        <v>0</v>
      </c>
      <c r="H268" s="243"/>
      <c r="I268" s="244">
        <f>ROUND(E268*H268,2)</f>
        <v>0</v>
      </c>
      <c r="J268" s="243"/>
      <c r="K268" s="244">
        <f>ROUND(E268*J268,2)</f>
        <v>0</v>
      </c>
      <c r="L268" s="244">
        <v>21</v>
      </c>
      <c r="M268" s="244">
        <f>G268*(1+L268/100)</f>
        <v>0</v>
      </c>
      <c r="N268" s="242">
        <v>0</v>
      </c>
      <c r="O268" s="242">
        <f>ROUND(E268*N268,2)</f>
        <v>0</v>
      </c>
      <c r="P268" s="242">
        <v>0</v>
      </c>
      <c r="Q268" s="242">
        <f>ROUND(E268*P268,2)</f>
        <v>0</v>
      </c>
      <c r="R268" s="244"/>
      <c r="S268" s="244" t="s">
        <v>313</v>
      </c>
      <c r="T268" s="245" t="s">
        <v>303</v>
      </c>
      <c r="U268" s="220">
        <v>0</v>
      </c>
      <c r="V268" s="220">
        <f>ROUND(E268*U268,2)</f>
        <v>0</v>
      </c>
      <c r="W268" s="220"/>
      <c r="X268" s="220" t="s">
        <v>653</v>
      </c>
      <c r="Y268" s="220" t="s">
        <v>305</v>
      </c>
      <c r="Z268" s="210"/>
      <c r="AA268" s="210"/>
      <c r="AB268" s="210"/>
      <c r="AC268" s="210"/>
      <c r="AD268" s="210"/>
      <c r="AE268" s="210"/>
      <c r="AF268" s="210"/>
      <c r="AG268" s="210" t="s">
        <v>3619</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39">
        <v>168</v>
      </c>
      <c r="B269" s="240" t="s">
        <v>3897</v>
      </c>
      <c r="C269" s="249" t="s">
        <v>3898</v>
      </c>
      <c r="D269" s="241" t="s">
        <v>3848</v>
      </c>
      <c r="E269" s="242">
        <v>650</v>
      </c>
      <c r="F269" s="243"/>
      <c r="G269" s="244">
        <f>ROUND(E269*F269,2)</f>
        <v>0</v>
      </c>
      <c r="H269" s="243"/>
      <c r="I269" s="244">
        <f>ROUND(E269*H269,2)</f>
        <v>0</v>
      </c>
      <c r="J269" s="243"/>
      <c r="K269" s="244">
        <f>ROUND(E269*J269,2)</f>
        <v>0</v>
      </c>
      <c r="L269" s="244">
        <v>21</v>
      </c>
      <c r="M269" s="244">
        <f>G269*(1+L269/100)</f>
        <v>0</v>
      </c>
      <c r="N269" s="242">
        <v>0</v>
      </c>
      <c r="O269" s="242">
        <f>ROUND(E269*N269,2)</f>
        <v>0</v>
      </c>
      <c r="P269" s="242">
        <v>0</v>
      </c>
      <c r="Q269" s="242">
        <f>ROUND(E269*P269,2)</f>
        <v>0</v>
      </c>
      <c r="R269" s="244"/>
      <c r="S269" s="244" t="s">
        <v>313</v>
      </c>
      <c r="T269" s="245" t="s">
        <v>303</v>
      </c>
      <c r="U269" s="220">
        <v>0</v>
      </c>
      <c r="V269" s="220">
        <f>ROUND(E269*U269,2)</f>
        <v>0</v>
      </c>
      <c r="W269" s="220"/>
      <c r="X269" s="220" t="s">
        <v>653</v>
      </c>
      <c r="Y269" s="220" t="s">
        <v>305</v>
      </c>
      <c r="Z269" s="210"/>
      <c r="AA269" s="210"/>
      <c r="AB269" s="210"/>
      <c r="AC269" s="210"/>
      <c r="AD269" s="210"/>
      <c r="AE269" s="210"/>
      <c r="AF269" s="210"/>
      <c r="AG269" s="210" t="s">
        <v>3619</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39">
        <v>169</v>
      </c>
      <c r="B270" s="240" t="s">
        <v>3899</v>
      </c>
      <c r="C270" s="249" t="s">
        <v>3900</v>
      </c>
      <c r="D270" s="241" t="s">
        <v>3711</v>
      </c>
      <c r="E270" s="242">
        <v>7</v>
      </c>
      <c r="F270" s="243"/>
      <c r="G270" s="244">
        <f>ROUND(E270*F270,2)</f>
        <v>0</v>
      </c>
      <c r="H270" s="243"/>
      <c r="I270" s="244">
        <f>ROUND(E270*H270,2)</f>
        <v>0</v>
      </c>
      <c r="J270" s="243"/>
      <c r="K270" s="244">
        <f>ROUND(E270*J270,2)</f>
        <v>0</v>
      </c>
      <c r="L270" s="244">
        <v>21</v>
      </c>
      <c r="M270" s="244">
        <f>G270*(1+L270/100)</f>
        <v>0</v>
      </c>
      <c r="N270" s="242">
        <v>0</v>
      </c>
      <c r="O270" s="242">
        <f>ROUND(E270*N270,2)</f>
        <v>0</v>
      </c>
      <c r="P270" s="242">
        <v>0</v>
      </c>
      <c r="Q270" s="242">
        <f>ROUND(E270*P270,2)</f>
        <v>0</v>
      </c>
      <c r="R270" s="244"/>
      <c r="S270" s="244" t="s">
        <v>313</v>
      </c>
      <c r="T270" s="245" t="s">
        <v>303</v>
      </c>
      <c r="U270" s="220">
        <v>0</v>
      </c>
      <c r="V270" s="220">
        <f>ROUND(E270*U270,2)</f>
        <v>0</v>
      </c>
      <c r="W270" s="220"/>
      <c r="X270" s="220" t="s">
        <v>653</v>
      </c>
      <c r="Y270" s="220" t="s">
        <v>305</v>
      </c>
      <c r="Z270" s="210"/>
      <c r="AA270" s="210"/>
      <c r="AB270" s="210"/>
      <c r="AC270" s="210"/>
      <c r="AD270" s="210"/>
      <c r="AE270" s="210"/>
      <c r="AF270" s="210"/>
      <c r="AG270" s="210" t="s">
        <v>3619</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39">
        <v>170</v>
      </c>
      <c r="B271" s="240" t="s">
        <v>3901</v>
      </c>
      <c r="C271" s="249" t="s">
        <v>3902</v>
      </c>
      <c r="D271" s="241" t="s">
        <v>3711</v>
      </c>
      <c r="E271" s="242">
        <v>45</v>
      </c>
      <c r="F271" s="243"/>
      <c r="G271" s="244">
        <f>ROUND(E271*F271,2)</f>
        <v>0</v>
      </c>
      <c r="H271" s="243"/>
      <c r="I271" s="244">
        <f>ROUND(E271*H271,2)</f>
        <v>0</v>
      </c>
      <c r="J271" s="243"/>
      <c r="K271" s="244">
        <f>ROUND(E271*J271,2)</f>
        <v>0</v>
      </c>
      <c r="L271" s="244">
        <v>21</v>
      </c>
      <c r="M271" s="244">
        <f>G271*(1+L271/100)</f>
        <v>0</v>
      </c>
      <c r="N271" s="242">
        <v>0</v>
      </c>
      <c r="O271" s="242">
        <f>ROUND(E271*N271,2)</f>
        <v>0</v>
      </c>
      <c r="P271" s="242">
        <v>0</v>
      </c>
      <c r="Q271" s="242">
        <f>ROUND(E271*P271,2)</f>
        <v>0</v>
      </c>
      <c r="R271" s="244"/>
      <c r="S271" s="244" t="s">
        <v>313</v>
      </c>
      <c r="T271" s="245" t="s">
        <v>303</v>
      </c>
      <c r="U271" s="220">
        <v>0</v>
      </c>
      <c r="V271" s="220">
        <f>ROUND(E271*U271,2)</f>
        <v>0</v>
      </c>
      <c r="W271" s="220"/>
      <c r="X271" s="220" t="s">
        <v>653</v>
      </c>
      <c r="Y271" s="220" t="s">
        <v>305</v>
      </c>
      <c r="Z271" s="210"/>
      <c r="AA271" s="210"/>
      <c r="AB271" s="210"/>
      <c r="AC271" s="210"/>
      <c r="AD271" s="210"/>
      <c r="AE271" s="210"/>
      <c r="AF271" s="210"/>
      <c r="AG271" s="210" t="s">
        <v>3619</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39">
        <v>171</v>
      </c>
      <c r="B272" s="240" t="s">
        <v>3903</v>
      </c>
      <c r="C272" s="249" t="s">
        <v>3904</v>
      </c>
      <c r="D272" s="241" t="s">
        <v>3711</v>
      </c>
      <c r="E272" s="242">
        <v>30</v>
      </c>
      <c r="F272" s="243"/>
      <c r="G272" s="244">
        <f>ROUND(E272*F272,2)</f>
        <v>0</v>
      </c>
      <c r="H272" s="243"/>
      <c r="I272" s="244">
        <f>ROUND(E272*H272,2)</f>
        <v>0</v>
      </c>
      <c r="J272" s="243"/>
      <c r="K272" s="244">
        <f>ROUND(E272*J272,2)</f>
        <v>0</v>
      </c>
      <c r="L272" s="244">
        <v>21</v>
      </c>
      <c r="M272" s="244">
        <f>G272*(1+L272/100)</f>
        <v>0</v>
      </c>
      <c r="N272" s="242">
        <v>0</v>
      </c>
      <c r="O272" s="242">
        <f>ROUND(E272*N272,2)</f>
        <v>0</v>
      </c>
      <c r="P272" s="242">
        <v>0</v>
      </c>
      <c r="Q272" s="242">
        <f>ROUND(E272*P272,2)</f>
        <v>0</v>
      </c>
      <c r="R272" s="244"/>
      <c r="S272" s="244" t="s">
        <v>313</v>
      </c>
      <c r="T272" s="245" t="s">
        <v>303</v>
      </c>
      <c r="U272" s="220">
        <v>0</v>
      </c>
      <c r="V272" s="220">
        <f>ROUND(E272*U272,2)</f>
        <v>0</v>
      </c>
      <c r="W272" s="220"/>
      <c r="X272" s="220" t="s">
        <v>653</v>
      </c>
      <c r="Y272" s="220" t="s">
        <v>305</v>
      </c>
      <c r="Z272" s="210"/>
      <c r="AA272" s="210"/>
      <c r="AB272" s="210"/>
      <c r="AC272" s="210"/>
      <c r="AD272" s="210"/>
      <c r="AE272" s="210"/>
      <c r="AF272" s="210"/>
      <c r="AG272" s="210" t="s">
        <v>3619</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1" x14ac:dyDescent="0.2">
      <c r="A273" s="239">
        <v>172</v>
      </c>
      <c r="B273" s="240" t="s">
        <v>3905</v>
      </c>
      <c r="C273" s="249" t="s">
        <v>3906</v>
      </c>
      <c r="D273" s="241" t="s">
        <v>3711</v>
      </c>
      <c r="E273" s="242">
        <v>5</v>
      </c>
      <c r="F273" s="243"/>
      <c r="G273" s="244">
        <f>ROUND(E273*F273,2)</f>
        <v>0</v>
      </c>
      <c r="H273" s="243"/>
      <c r="I273" s="244">
        <f>ROUND(E273*H273,2)</f>
        <v>0</v>
      </c>
      <c r="J273" s="243"/>
      <c r="K273" s="244">
        <f>ROUND(E273*J273,2)</f>
        <v>0</v>
      </c>
      <c r="L273" s="244">
        <v>21</v>
      </c>
      <c r="M273" s="244">
        <f>G273*(1+L273/100)</f>
        <v>0</v>
      </c>
      <c r="N273" s="242">
        <v>0</v>
      </c>
      <c r="O273" s="242">
        <f>ROUND(E273*N273,2)</f>
        <v>0</v>
      </c>
      <c r="P273" s="242">
        <v>0</v>
      </c>
      <c r="Q273" s="242">
        <f>ROUND(E273*P273,2)</f>
        <v>0</v>
      </c>
      <c r="R273" s="244"/>
      <c r="S273" s="244" t="s">
        <v>313</v>
      </c>
      <c r="T273" s="245" t="s">
        <v>303</v>
      </c>
      <c r="U273" s="220">
        <v>0</v>
      </c>
      <c r="V273" s="220">
        <f>ROUND(E273*U273,2)</f>
        <v>0</v>
      </c>
      <c r="W273" s="220"/>
      <c r="X273" s="220" t="s">
        <v>653</v>
      </c>
      <c r="Y273" s="220" t="s">
        <v>305</v>
      </c>
      <c r="Z273" s="210"/>
      <c r="AA273" s="210"/>
      <c r="AB273" s="210"/>
      <c r="AC273" s="210"/>
      <c r="AD273" s="210"/>
      <c r="AE273" s="210"/>
      <c r="AF273" s="210"/>
      <c r="AG273" s="210" t="s">
        <v>3619</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39">
        <v>173</v>
      </c>
      <c r="B274" s="240" t="s">
        <v>3905</v>
      </c>
      <c r="C274" s="249" t="s">
        <v>3906</v>
      </c>
      <c r="D274" s="241" t="s">
        <v>3711</v>
      </c>
      <c r="E274" s="242">
        <v>14</v>
      </c>
      <c r="F274" s="243"/>
      <c r="G274" s="244">
        <f>ROUND(E274*F274,2)</f>
        <v>0</v>
      </c>
      <c r="H274" s="243"/>
      <c r="I274" s="244">
        <f>ROUND(E274*H274,2)</f>
        <v>0</v>
      </c>
      <c r="J274" s="243"/>
      <c r="K274" s="244">
        <f>ROUND(E274*J274,2)</f>
        <v>0</v>
      </c>
      <c r="L274" s="244">
        <v>21</v>
      </c>
      <c r="M274" s="244">
        <f>G274*(1+L274/100)</f>
        <v>0</v>
      </c>
      <c r="N274" s="242">
        <v>0</v>
      </c>
      <c r="O274" s="242">
        <f>ROUND(E274*N274,2)</f>
        <v>0</v>
      </c>
      <c r="P274" s="242">
        <v>0</v>
      </c>
      <c r="Q274" s="242">
        <f>ROUND(E274*P274,2)</f>
        <v>0</v>
      </c>
      <c r="R274" s="244"/>
      <c r="S274" s="244" t="s">
        <v>313</v>
      </c>
      <c r="T274" s="245" t="s">
        <v>303</v>
      </c>
      <c r="U274" s="220">
        <v>0</v>
      </c>
      <c r="V274" s="220">
        <f>ROUND(E274*U274,2)</f>
        <v>0</v>
      </c>
      <c r="W274" s="220"/>
      <c r="X274" s="220" t="s">
        <v>653</v>
      </c>
      <c r="Y274" s="220" t="s">
        <v>305</v>
      </c>
      <c r="Z274" s="210"/>
      <c r="AA274" s="210"/>
      <c r="AB274" s="210"/>
      <c r="AC274" s="210"/>
      <c r="AD274" s="210"/>
      <c r="AE274" s="210"/>
      <c r="AF274" s="210"/>
      <c r="AG274" s="210" t="s">
        <v>3619</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
      <c r="A275" s="239">
        <v>174</v>
      </c>
      <c r="B275" s="240" t="s">
        <v>3907</v>
      </c>
      <c r="C275" s="249" t="s">
        <v>3908</v>
      </c>
      <c r="D275" s="241" t="s">
        <v>3848</v>
      </c>
      <c r="E275" s="242">
        <v>70</v>
      </c>
      <c r="F275" s="243"/>
      <c r="G275" s="244">
        <f>ROUND(E275*F275,2)</f>
        <v>0</v>
      </c>
      <c r="H275" s="243"/>
      <c r="I275" s="244">
        <f>ROUND(E275*H275,2)</f>
        <v>0</v>
      </c>
      <c r="J275" s="243"/>
      <c r="K275" s="244">
        <f>ROUND(E275*J275,2)</f>
        <v>0</v>
      </c>
      <c r="L275" s="244">
        <v>21</v>
      </c>
      <c r="M275" s="244">
        <f>G275*(1+L275/100)</f>
        <v>0</v>
      </c>
      <c r="N275" s="242">
        <v>0</v>
      </c>
      <c r="O275" s="242">
        <f>ROUND(E275*N275,2)</f>
        <v>0</v>
      </c>
      <c r="P275" s="242">
        <v>0</v>
      </c>
      <c r="Q275" s="242">
        <f>ROUND(E275*P275,2)</f>
        <v>0</v>
      </c>
      <c r="R275" s="244"/>
      <c r="S275" s="244" t="s">
        <v>313</v>
      </c>
      <c r="T275" s="245" t="s">
        <v>303</v>
      </c>
      <c r="U275" s="220">
        <v>0</v>
      </c>
      <c r="V275" s="220">
        <f>ROUND(E275*U275,2)</f>
        <v>0</v>
      </c>
      <c r="W275" s="220"/>
      <c r="X275" s="220" t="s">
        <v>653</v>
      </c>
      <c r="Y275" s="220" t="s">
        <v>305</v>
      </c>
      <c r="Z275" s="210"/>
      <c r="AA275" s="210"/>
      <c r="AB275" s="210"/>
      <c r="AC275" s="210"/>
      <c r="AD275" s="210"/>
      <c r="AE275" s="210"/>
      <c r="AF275" s="210"/>
      <c r="AG275" s="210" t="s">
        <v>3619</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ht="22.5" outlineLevel="1" x14ac:dyDescent="0.2">
      <c r="A276" s="239">
        <v>175</v>
      </c>
      <c r="B276" s="240" t="s">
        <v>3726</v>
      </c>
      <c r="C276" s="249" t="s">
        <v>3909</v>
      </c>
      <c r="D276" s="241" t="s">
        <v>450</v>
      </c>
      <c r="E276" s="242">
        <v>450</v>
      </c>
      <c r="F276" s="243"/>
      <c r="G276" s="244">
        <f>ROUND(E276*F276,2)</f>
        <v>0</v>
      </c>
      <c r="H276" s="243"/>
      <c r="I276" s="244">
        <f>ROUND(E276*H276,2)</f>
        <v>0</v>
      </c>
      <c r="J276" s="243"/>
      <c r="K276" s="244">
        <f>ROUND(E276*J276,2)</f>
        <v>0</v>
      </c>
      <c r="L276" s="244">
        <v>21</v>
      </c>
      <c r="M276" s="244">
        <f>G276*(1+L276/100)</f>
        <v>0</v>
      </c>
      <c r="N276" s="242">
        <v>0</v>
      </c>
      <c r="O276" s="242">
        <f>ROUND(E276*N276,2)</f>
        <v>0</v>
      </c>
      <c r="P276" s="242">
        <v>0</v>
      </c>
      <c r="Q276" s="242">
        <f>ROUND(E276*P276,2)</f>
        <v>0</v>
      </c>
      <c r="R276" s="244"/>
      <c r="S276" s="244" t="s">
        <v>313</v>
      </c>
      <c r="T276" s="245" t="s">
        <v>303</v>
      </c>
      <c r="U276" s="220">
        <v>0</v>
      </c>
      <c r="V276" s="220">
        <f>ROUND(E276*U276,2)</f>
        <v>0</v>
      </c>
      <c r="W276" s="220"/>
      <c r="X276" s="220" t="s">
        <v>653</v>
      </c>
      <c r="Y276" s="220" t="s">
        <v>305</v>
      </c>
      <c r="Z276" s="210"/>
      <c r="AA276" s="210"/>
      <c r="AB276" s="210"/>
      <c r="AC276" s="210"/>
      <c r="AD276" s="210"/>
      <c r="AE276" s="210"/>
      <c r="AF276" s="210"/>
      <c r="AG276" s="210" t="s">
        <v>3619</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32">
        <v>176</v>
      </c>
      <c r="B277" s="233" t="s">
        <v>3910</v>
      </c>
      <c r="C277" s="250" t="s">
        <v>3911</v>
      </c>
      <c r="D277" s="234" t="s">
        <v>823</v>
      </c>
      <c r="E277" s="235">
        <v>1</v>
      </c>
      <c r="F277" s="236"/>
      <c r="G277" s="237">
        <f>ROUND(E277*F277,2)</f>
        <v>0</v>
      </c>
      <c r="H277" s="236"/>
      <c r="I277" s="237">
        <f>ROUND(E277*H277,2)</f>
        <v>0</v>
      </c>
      <c r="J277" s="236"/>
      <c r="K277" s="237">
        <f>ROUND(E277*J277,2)</f>
        <v>0</v>
      </c>
      <c r="L277" s="237">
        <v>21</v>
      </c>
      <c r="M277" s="237">
        <f>G277*(1+L277/100)</f>
        <v>0</v>
      </c>
      <c r="N277" s="235">
        <v>0</v>
      </c>
      <c r="O277" s="235">
        <f>ROUND(E277*N277,2)</f>
        <v>0</v>
      </c>
      <c r="P277" s="235">
        <v>0</v>
      </c>
      <c r="Q277" s="235">
        <f>ROUND(E277*P277,2)</f>
        <v>0</v>
      </c>
      <c r="R277" s="237"/>
      <c r="S277" s="237" t="s">
        <v>313</v>
      </c>
      <c r="T277" s="238" t="s">
        <v>303</v>
      </c>
      <c r="U277" s="220">
        <v>0</v>
      </c>
      <c r="V277" s="220">
        <f>ROUND(E277*U277,2)</f>
        <v>0</v>
      </c>
      <c r="W277" s="220"/>
      <c r="X277" s="220" t="s">
        <v>653</v>
      </c>
      <c r="Y277" s="220" t="s">
        <v>305</v>
      </c>
      <c r="Z277" s="210"/>
      <c r="AA277" s="210"/>
      <c r="AB277" s="210"/>
      <c r="AC277" s="210"/>
      <c r="AD277" s="210"/>
      <c r="AE277" s="210"/>
      <c r="AF277" s="210"/>
      <c r="AG277" s="210" t="s">
        <v>3619</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
      <c r="A278" s="217"/>
      <c r="B278" s="218"/>
      <c r="C278" s="251" t="s">
        <v>3912</v>
      </c>
      <c r="D278" s="247"/>
      <c r="E278" s="247"/>
      <c r="F278" s="247"/>
      <c r="G278" s="247"/>
      <c r="H278" s="220"/>
      <c r="I278" s="220"/>
      <c r="J278" s="220"/>
      <c r="K278" s="220"/>
      <c r="L278" s="220"/>
      <c r="M278" s="220"/>
      <c r="N278" s="219"/>
      <c r="O278" s="219"/>
      <c r="P278" s="219"/>
      <c r="Q278" s="219"/>
      <c r="R278" s="220"/>
      <c r="S278" s="220"/>
      <c r="T278" s="220"/>
      <c r="U278" s="220"/>
      <c r="V278" s="220"/>
      <c r="W278" s="220"/>
      <c r="X278" s="220"/>
      <c r="Y278" s="220"/>
      <c r="Z278" s="210"/>
      <c r="AA278" s="210"/>
      <c r="AB278" s="210"/>
      <c r="AC278" s="210"/>
      <c r="AD278" s="210"/>
      <c r="AE278" s="210"/>
      <c r="AF278" s="210"/>
      <c r="AG278" s="210" t="s">
        <v>317</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70" t="s">
        <v>3913</v>
      </c>
      <c r="D279" s="264"/>
      <c r="E279" s="264"/>
      <c r="F279" s="264"/>
      <c r="G279" s="264"/>
      <c r="H279" s="220"/>
      <c r="I279" s="220"/>
      <c r="J279" s="220"/>
      <c r="K279" s="220"/>
      <c r="L279" s="220"/>
      <c r="M279" s="220"/>
      <c r="N279" s="219"/>
      <c r="O279" s="219"/>
      <c r="P279" s="219"/>
      <c r="Q279" s="219"/>
      <c r="R279" s="220"/>
      <c r="S279" s="220"/>
      <c r="T279" s="220"/>
      <c r="U279" s="220"/>
      <c r="V279" s="220"/>
      <c r="W279" s="220"/>
      <c r="X279" s="220"/>
      <c r="Y279" s="220"/>
      <c r="Z279" s="210"/>
      <c r="AA279" s="210"/>
      <c r="AB279" s="210"/>
      <c r="AC279" s="210"/>
      <c r="AD279" s="210"/>
      <c r="AE279" s="210"/>
      <c r="AF279" s="210"/>
      <c r="AG279" s="210" t="s">
        <v>317</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3" x14ac:dyDescent="0.2">
      <c r="A280" s="217"/>
      <c r="B280" s="218"/>
      <c r="C280" s="270" t="s">
        <v>3914</v>
      </c>
      <c r="D280" s="264"/>
      <c r="E280" s="264"/>
      <c r="F280" s="264"/>
      <c r="G280" s="264"/>
      <c r="H280" s="220"/>
      <c r="I280" s="220"/>
      <c r="J280" s="220"/>
      <c r="K280" s="220"/>
      <c r="L280" s="220"/>
      <c r="M280" s="220"/>
      <c r="N280" s="219"/>
      <c r="O280" s="219"/>
      <c r="P280" s="219"/>
      <c r="Q280" s="219"/>
      <c r="R280" s="220"/>
      <c r="S280" s="220"/>
      <c r="T280" s="220"/>
      <c r="U280" s="220"/>
      <c r="V280" s="220"/>
      <c r="W280" s="220"/>
      <c r="X280" s="220"/>
      <c r="Y280" s="220"/>
      <c r="Z280" s="210"/>
      <c r="AA280" s="210"/>
      <c r="AB280" s="210"/>
      <c r="AC280" s="210"/>
      <c r="AD280" s="210"/>
      <c r="AE280" s="210"/>
      <c r="AF280" s="210"/>
      <c r="AG280" s="210" t="s">
        <v>317</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3" x14ac:dyDescent="0.2">
      <c r="A281" s="217"/>
      <c r="B281" s="218"/>
      <c r="C281" s="270" t="s">
        <v>3915</v>
      </c>
      <c r="D281" s="264"/>
      <c r="E281" s="264"/>
      <c r="F281" s="264"/>
      <c r="G281" s="264"/>
      <c r="H281" s="220"/>
      <c r="I281" s="220"/>
      <c r="J281" s="220"/>
      <c r="K281" s="220"/>
      <c r="L281" s="220"/>
      <c r="M281" s="220"/>
      <c r="N281" s="219"/>
      <c r="O281" s="219"/>
      <c r="P281" s="219"/>
      <c r="Q281" s="219"/>
      <c r="R281" s="220"/>
      <c r="S281" s="220"/>
      <c r="T281" s="220"/>
      <c r="U281" s="220"/>
      <c r="V281" s="220"/>
      <c r="W281" s="220"/>
      <c r="X281" s="220"/>
      <c r="Y281" s="220"/>
      <c r="Z281" s="210"/>
      <c r="AA281" s="210"/>
      <c r="AB281" s="210"/>
      <c r="AC281" s="210"/>
      <c r="AD281" s="210"/>
      <c r="AE281" s="210"/>
      <c r="AF281" s="210"/>
      <c r="AG281" s="210" t="s">
        <v>317</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70" t="s">
        <v>3916</v>
      </c>
      <c r="D282" s="264"/>
      <c r="E282" s="264"/>
      <c r="F282" s="264"/>
      <c r="G282" s="264"/>
      <c r="H282" s="220"/>
      <c r="I282" s="220"/>
      <c r="J282" s="220"/>
      <c r="K282" s="220"/>
      <c r="L282" s="220"/>
      <c r="M282" s="220"/>
      <c r="N282" s="219"/>
      <c r="O282" s="219"/>
      <c r="P282" s="219"/>
      <c r="Q282" s="219"/>
      <c r="R282" s="220"/>
      <c r="S282" s="220"/>
      <c r="T282" s="220"/>
      <c r="U282" s="220"/>
      <c r="V282" s="220"/>
      <c r="W282" s="220"/>
      <c r="X282" s="220"/>
      <c r="Y282" s="220"/>
      <c r="Z282" s="210"/>
      <c r="AA282" s="210"/>
      <c r="AB282" s="210"/>
      <c r="AC282" s="210"/>
      <c r="AD282" s="210"/>
      <c r="AE282" s="210"/>
      <c r="AF282" s="210"/>
      <c r="AG282" s="210" t="s">
        <v>317</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3" x14ac:dyDescent="0.2">
      <c r="A283" s="217"/>
      <c r="B283" s="218"/>
      <c r="C283" s="270" t="s">
        <v>3917</v>
      </c>
      <c r="D283" s="264"/>
      <c r="E283" s="264"/>
      <c r="F283" s="264"/>
      <c r="G283" s="264"/>
      <c r="H283" s="220"/>
      <c r="I283" s="220"/>
      <c r="J283" s="220"/>
      <c r="K283" s="220"/>
      <c r="L283" s="220"/>
      <c r="M283" s="220"/>
      <c r="N283" s="219"/>
      <c r="O283" s="219"/>
      <c r="P283" s="219"/>
      <c r="Q283" s="219"/>
      <c r="R283" s="220"/>
      <c r="S283" s="220"/>
      <c r="T283" s="220"/>
      <c r="U283" s="220"/>
      <c r="V283" s="220"/>
      <c r="W283" s="220"/>
      <c r="X283" s="220"/>
      <c r="Y283" s="220"/>
      <c r="Z283" s="210"/>
      <c r="AA283" s="210"/>
      <c r="AB283" s="210"/>
      <c r="AC283" s="210"/>
      <c r="AD283" s="210"/>
      <c r="AE283" s="210"/>
      <c r="AF283" s="210"/>
      <c r="AG283" s="210" t="s">
        <v>317</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70" t="s">
        <v>3918</v>
      </c>
      <c r="D284" s="264"/>
      <c r="E284" s="264"/>
      <c r="F284" s="264"/>
      <c r="G284" s="264"/>
      <c r="H284" s="220"/>
      <c r="I284" s="220"/>
      <c r="J284" s="220"/>
      <c r="K284" s="220"/>
      <c r="L284" s="220"/>
      <c r="M284" s="220"/>
      <c r="N284" s="219"/>
      <c r="O284" s="219"/>
      <c r="P284" s="219"/>
      <c r="Q284" s="219"/>
      <c r="R284" s="220"/>
      <c r="S284" s="220"/>
      <c r="T284" s="220"/>
      <c r="U284" s="220"/>
      <c r="V284" s="220"/>
      <c r="W284" s="220"/>
      <c r="X284" s="220"/>
      <c r="Y284" s="220"/>
      <c r="Z284" s="210"/>
      <c r="AA284" s="210"/>
      <c r="AB284" s="210"/>
      <c r="AC284" s="210"/>
      <c r="AD284" s="210"/>
      <c r="AE284" s="210"/>
      <c r="AF284" s="210"/>
      <c r="AG284" s="210" t="s">
        <v>317</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3" x14ac:dyDescent="0.2">
      <c r="A285" s="217"/>
      <c r="B285" s="218"/>
      <c r="C285" s="270" t="s">
        <v>3919</v>
      </c>
      <c r="D285" s="264"/>
      <c r="E285" s="264"/>
      <c r="F285" s="264"/>
      <c r="G285" s="264"/>
      <c r="H285" s="220"/>
      <c r="I285" s="220"/>
      <c r="J285" s="220"/>
      <c r="K285" s="220"/>
      <c r="L285" s="220"/>
      <c r="M285" s="220"/>
      <c r="N285" s="219"/>
      <c r="O285" s="219"/>
      <c r="P285" s="219"/>
      <c r="Q285" s="219"/>
      <c r="R285" s="220"/>
      <c r="S285" s="220"/>
      <c r="T285" s="220"/>
      <c r="U285" s="220"/>
      <c r="V285" s="220"/>
      <c r="W285" s="220"/>
      <c r="X285" s="220"/>
      <c r="Y285" s="220"/>
      <c r="Z285" s="210"/>
      <c r="AA285" s="210"/>
      <c r="AB285" s="210"/>
      <c r="AC285" s="210"/>
      <c r="AD285" s="210"/>
      <c r="AE285" s="210"/>
      <c r="AF285" s="210"/>
      <c r="AG285" s="210" t="s">
        <v>317</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3" x14ac:dyDescent="0.2">
      <c r="A286" s="217"/>
      <c r="B286" s="218"/>
      <c r="C286" s="270" t="s">
        <v>3920</v>
      </c>
      <c r="D286" s="264"/>
      <c r="E286" s="264"/>
      <c r="F286" s="264"/>
      <c r="G286" s="264"/>
      <c r="H286" s="220"/>
      <c r="I286" s="220"/>
      <c r="J286" s="220"/>
      <c r="K286" s="220"/>
      <c r="L286" s="220"/>
      <c r="M286" s="220"/>
      <c r="N286" s="219"/>
      <c r="O286" s="219"/>
      <c r="P286" s="219"/>
      <c r="Q286" s="219"/>
      <c r="R286" s="220"/>
      <c r="S286" s="220"/>
      <c r="T286" s="220"/>
      <c r="U286" s="220"/>
      <c r="V286" s="220"/>
      <c r="W286" s="220"/>
      <c r="X286" s="220"/>
      <c r="Y286" s="220"/>
      <c r="Z286" s="210"/>
      <c r="AA286" s="210"/>
      <c r="AB286" s="210"/>
      <c r="AC286" s="210"/>
      <c r="AD286" s="210"/>
      <c r="AE286" s="210"/>
      <c r="AF286" s="210"/>
      <c r="AG286" s="210" t="s">
        <v>317</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3" x14ac:dyDescent="0.2">
      <c r="A287" s="217"/>
      <c r="B287" s="218"/>
      <c r="C287" s="270" t="s">
        <v>3921</v>
      </c>
      <c r="D287" s="264"/>
      <c r="E287" s="264"/>
      <c r="F287" s="264"/>
      <c r="G287" s="264"/>
      <c r="H287" s="220"/>
      <c r="I287" s="220"/>
      <c r="J287" s="220"/>
      <c r="K287" s="220"/>
      <c r="L287" s="220"/>
      <c r="M287" s="220"/>
      <c r="N287" s="219"/>
      <c r="O287" s="219"/>
      <c r="P287" s="219"/>
      <c r="Q287" s="219"/>
      <c r="R287" s="220"/>
      <c r="S287" s="220"/>
      <c r="T287" s="220"/>
      <c r="U287" s="220"/>
      <c r="V287" s="220"/>
      <c r="W287" s="220"/>
      <c r="X287" s="220"/>
      <c r="Y287" s="220"/>
      <c r="Z287" s="210"/>
      <c r="AA287" s="210"/>
      <c r="AB287" s="210"/>
      <c r="AC287" s="210"/>
      <c r="AD287" s="210"/>
      <c r="AE287" s="210"/>
      <c r="AF287" s="210"/>
      <c r="AG287" s="210" t="s">
        <v>317</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
      <c r="A288" s="217"/>
      <c r="B288" s="218"/>
      <c r="C288" s="270" t="s">
        <v>3922</v>
      </c>
      <c r="D288" s="264"/>
      <c r="E288" s="264"/>
      <c r="F288" s="264"/>
      <c r="G288" s="264"/>
      <c r="H288" s="220"/>
      <c r="I288" s="220"/>
      <c r="J288" s="220"/>
      <c r="K288" s="220"/>
      <c r="L288" s="220"/>
      <c r="M288" s="220"/>
      <c r="N288" s="219"/>
      <c r="O288" s="219"/>
      <c r="P288" s="219"/>
      <c r="Q288" s="219"/>
      <c r="R288" s="220"/>
      <c r="S288" s="220"/>
      <c r="T288" s="220"/>
      <c r="U288" s="220"/>
      <c r="V288" s="220"/>
      <c r="W288" s="220"/>
      <c r="X288" s="220"/>
      <c r="Y288" s="220"/>
      <c r="Z288" s="210"/>
      <c r="AA288" s="210"/>
      <c r="AB288" s="210"/>
      <c r="AC288" s="210"/>
      <c r="AD288" s="210"/>
      <c r="AE288" s="210"/>
      <c r="AF288" s="210"/>
      <c r="AG288" s="210" t="s">
        <v>317</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70" t="s">
        <v>3923</v>
      </c>
      <c r="D289" s="264"/>
      <c r="E289" s="264"/>
      <c r="F289" s="264"/>
      <c r="G289" s="264"/>
      <c r="H289" s="220"/>
      <c r="I289" s="220"/>
      <c r="J289" s="220"/>
      <c r="K289" s="220"/>
      <c r="L289" s="220"/>
      <c r="M289" s="220"/>
      <c r="N289" s="219"/>
      <c r="O289" s="219"/>
      <c r="P289" s="219"/>
      <c r="Q289" s="219"/>
      <c r="R289" s="220"/>
      <c r="S289" s="220"/>
      <c r="T289" s="220"/>
      <c r="U289" s="220"/>
      <c r="V289" s="220"/>
      <c r="W289" s="220"/>
      <c r="X289" s="220"/>
      <c r="Y289" s="220"/>
      <c r="Z289" s="210"/>
      <c r="AA289" s="210"/>
      <c r="AB289" s="210"/>
      <c r="AC289" s="210"/>
      <c r="AD289" s="210"/>
      <c r="AE289" s="210"/>
      <c r="AF289" s="210"/>
      <c r="AG289" s="210" t="s">
        <v>317</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70" t="s">
        <v>3924</v>
      </c>
      <c r="D290" s="264"/>
      <c r="E290" s="264"/>
      <c r="F290" s="264"/>
      <c r="G290" s="264"/>
      <c r="H290" s="220"/>
      <c r="I290" s="220"/>
      <c r="J290" s="220"/>
      <c r="K290" s="220"/>
      <c r="L290" s="220"/>
      <c r="M290" s="220"/>
      <c r="N290" s="219"/>
      <c r="O290" s="219"/>
      <c r="P290" s="219"/>
      <c r="Q290" s="219"/>
      <c r="R290" s="220"/>
      <c r="S290" s="220"/>
      <c r="T290" s="220"/>
      <c r="U290" s="220"/>
      <c r="V290" s="220"/>
      <c r="W290" s="220"/>
      <c r="X290" s="220"/>
      <c r="Y290" s="220"/>
      <c r="Z290" s="210"/>
      <c r="AA290" s="210"/>
      <c r="AB290" s="210"/>
      <c r="AC290" s="210"/>
      <c r="AD290" s="210"/>
      <c r="AE290" s="210"/>
      <c r="AF290" s="210"/>
      <c r="AG290" s="210" t="s">
        <v>317</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70" t="s">
        <v>3925</v>
      </c>
      <c r="D291" s="264"/>
      <c r="E291" s="264"/>
      <c r="F291" s="264"/>
      <c r="G291" s="264"/>
      <c r="H291" s="220"/>
      <c r="I291" s="220"/>
      <c r="J291" s="220"/>
      <c r="K291" s="220"/>
      <c r="L291" s="220"/>
      <c r="M291" s="220"/>
      <c r="N291" s="219"/>
      <c r="O291" s="219"/>
      <c r="P291" s="219"/>
      <c r="Q291" s="219"/>
      <c r="R291" s="220"/>
      <c r="S291" s="220"/>
      <c r="T291" s="220"/>
      <c r="U291" s="220"/>
      <c r="V291" s="220"/>
      <c r="W291" s="220"/>
      <c r="X291" s="220"/>
      <c r="Y291" s="220"/>
      <c r="Z291" s="210"/>
      <c r="AA291" s="210"/>
      <c r="AB291" s="210"/>
      <c r="AC291" s="210"/>
      <c r="AD291" s="210"/>
      <c r="AE291" s="210"/>
      <c r="AF291" s="210"/>
      <c r="AG291" s="210" t="s">
        <v>317</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70" t="s">
        <v>3926</v>
      </c>
      <c r="D292" s="264"/>
      <c r="E292" s="264"/>
      <c r="F292" s="264"/>
      <c r="G292" s="264"/>
      <c r="H292" s="220"/>
      <c r="I292" s="220"/>
      <c r="J292" s="220"/>
      <c r="K292" s="220"/>
      <c r="L292" s="220"/>
      <c r="M292" s="220"/>
      <c r="N292" s="219"/>
      <c r="O292" s="219"/>
      <c r="P292" s="219"/>
      <c r="Q292" s="219"/>
      <c r="R292" s="220"/>
      <c r="S292" s="220"/>
      <c r="T292" s="220"/>
      <c r="U292" s="220"/>
      <c r="V292" s="220"/>
      <c r="W292" s="220"/>
      <c r="X292" s="220"/>
      <c r="Y292" s="220"/>
      <c r="Z292" s="210"/>
      <c r="AA292" s="210"/>
      <c r="AB292" s="210"/>
      <c r="AC292" s="210"/>
      <c r="AD292" s="210"/>
      <c r="AE292" s="210"/>
      <c r="AF292" s="210"/>
      <c r="AG292" s="210" t="s">
        <v>317</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3" x14ac:dyDescent="0.2">
      <c r="A293" s="217"/>
      <c r="B293" s="218"/>
      <c r="C293" s="270" t="s">
        <v>3927</v>
      </c>
      <c r="D293" s="264"/>
      <c r="E293" s="264"/>
      <c r="F293" s="264"/>
      <c r="G293" s="264"/>
      <c r="H293" s="220"/>
      <c r="I293" s="220"/>
      <c r="J293" s="220"/>
      <c r="K293" s="220"/>
      <c r="L293" s="220"/>
      <c r="M293" s="220"/>
      <c r="N293" s="219"/>
      <c r="O293" s="219"/>
      <c r="P293" s="219"/>
      <c r="Q293" s="219"/>
      <c r="R293" s="220"/>
      <c r="S293" s="220"/>
      <c r="T293" s="220"/>
      <c r="U293" s="220"/>
      <c r="V293" s="220"/>
      <c r="W293" s="220"/>
      <c r="X293" s="220"/>
      <c r="Y293" s="220"/>
      <c r="Z293" s="210"/>
      <c r="AA293" s="210"/>
      <c r="AB293" s="210"/>
      <c r="AC293" s="210"/>
      <c r="AD293" s="210"/>
      <c r="AE293" s="210"/>
      <c r="AF293" s="210"/>
      <c r="AG293" s="210" t="s">
        <v>317</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70" t="s">
        <v>3736</v>
      </c>
      <c r="D294" s="264"/>
      <c r="E294" s="264"/>
      <c r="F294" s="264"/>
      <c r="G294" s="264"/>
      <c r="H294" s="220"/>
      <c r="I294" s="220"/>
      <c r="J294" s="220"/>
      <c r="K294" s="220"/>
      <c r="L294" s="220"/>
      <c r="M294" s="220"/>
      <c r="N294" s="219"/>
      <c r="O294" s="219"/>
      <c r="P294" s="219"/>
      <c r="Q294" s="219"/>
      <c r="R294" s="220"/>
      <c r="S294" s="220"/>
      <c r="T294" s="220"/>
      <c r="U294" s="220"/>
      <c r="V294" s="220"/>
      <c r="W294" s="220"/>
      <c r="X294" s="220"/>
      <c r="Y294" s="220"/>
      <c r="Z294" s="210"/>
      <c r="AA294" s="210"/>
      <c r="AB294" s="210"/>
      <c r="AC294" s="210"/>
      <c r="AD294" s="210"/>
      <c r="AE294" s="210"/>
      <c r="AF294" s="210"/>
      <c r="AG294" s="210" t="s">
        <v>317</v>
      </c>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70" t="s">
        <v>3761</v>
      </c>
      <c r="D295" s="264"/>
      <c r="E295" s="264"/>
      <c r="F295" s="264"/>
      <c r="G295" s="264"/>
      <c r="H295" s="220"/>
      <c r="I295" s="220"/>
      <c r="J295" s="220"/>
      <c r="K295" s="220"/>
      <c r="L295" s="220"/>
      <c r="M295" s="220"/>
      <c r="N295" s="219"/>
      <c r="O295" s="219"/>
      <c r="P295" s="219"/>
      <c r="Q295" s="219"/>
      <c r="R295" s="220"/>
      <c r="S295" s="220"/>
      <c r="T295" s="220"/>
      <c r="U295" s="220"/>
      <c r="V295" s="220"/>
      <c r="W295" s="220"/>
      <c r="X295" s="220"/>
      <c r="Y295" s="220"/>
      <c r="Z295" s="210"/>
      <c r="AA295" s="210"/>
      <c r="AB295" s="210"/>
      <c r="AC295" s="210"/>
      <c r="AD295" s="210"/>
      <c r="AE295" s="210"/>
      <c r="AF295" s="210"/>
      <c r="AG295" s="210" t="s">
        <v>317</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39">
        <v>177</v>
      </c>
      <c r="B296" s="240" t="s">
        <v>3928</v>
      </c>
      <c r="C296" s="249" t="s">
        <v>3929</v>
      </c>
      <c r="D296" s="241" t="s">
        <v>3848</v>
      </c>
      <c r="E296" s="242">
        <v>100</v>
      </c>
      <c r="F296" s="243"/>
      <c r="G296" s="244">
        <f>ROUND(E296*F296,2)</f>
        <v>0</v>
      </c>
      <c r="H296" s="243"/>
      <c r="I296" s="244">
        <f>ROUND(E296*H296,2)</f>
        <v>0</v>
      </c>
      <c r="J296" s="243"/>
      <c r="K296" s="244">
        <f>ROUND(E296*J296,2)</f>
        <v>0</v>
      </c>
      <c r="L296" s="244">
        <v>21</v>
      </c>
      <c r="M296" s="244">
        <f>G296*(1+L296/100)</f>
        <v>0</v>
      </c>
      <c r="N296" s="242">
        <v>0</v>
      </c>
      <c r="O296" s="242">
        <f>ROUND(E296*N296,2)</f>
        <v>0</v>
      </c>
      <c r="P296" s="242">
        <v>0</v>
      </c>
      <c r="Q296" s="242">
        <f>ROUND(E296*P296,2)</f>
        <v>0</v>
      </c>
      <c r="R296" s="244"/>
      <c r="S296" s="244" t="s">
        <v>313</v>
      </c>
      <c r="T296" s="245" t="s">
        <v>303</v>
      </c>
      <c r="U296" s="220">
        <v>0</v>
      </c>
      <c r="V296" s="220">
        <f>ROUND(E296*U296,2)</f>
        <v>0</v>
      </c>
      <c r="W296" s="220"/>
      <c r="X296" s="220" t="s">
        <v>653</v>
      </c>
      <c r="Y296" s="220" t="s">
        <v>305</v>
      </c>
      <c r="Z296" s="210"/>
      <c r="AA296" s="210"/>
      <c r="AB296" s="210"/>
      <c r="AC296" s="210"/>
      <c r="AD296" s="210"/>
      <c r="AE296" s="210"/>
      <c r="AF296" s="210"/>
      <c r="AG296" s="210" t="s">
        <v>3619</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39">
        <v>178</v>
      </c>
      <c r="B297" s="240" t="s">
        <v>3930</v>
      </c>
      <c r="C297" s="249" t="s">
        <v>3931</v>
      </c>
      <c r="D297" s="241" t="s">
        <v>3119</v>
      </c>
      <c r="E297" s="242">
        <v>1</v>
      </c>
      <c r="F297" s="243"/>
      <c r="G297" s="244">
        <f>ROUND(E297*F297,2)</f>
        <v>0</v>
      </c>
      <c r="H297" s="243"/>
      <c r="I297" s="244">
        <f>ROUND(E297*H297,2)</f>
        <v>0</v>
      </c>
      <c r="J297" s="243"/>
      <c r="K297" s="244">
        <f>ROUND(E297*J297,2)</f>
        <v>0</v>
      </c>
      <c r="L297" s="244">
        <v>21</v>
      </c>
      <c r="M297" s="244">
        <f>G297*(1+L297/100)</f>
        <v>0</v>
      </c>
      <c r="N297" s="242">
        <v>0</v>
      </c>
      <c r="O297" s="242">
        <f>ROUND(E297*N297,2)</f>
        <v>0</v>
      </c>
      <c r="P297" s="242">
        <v>0</v>
      </c>
      <c r="Q297" s="242">
        <f>ROUND(E297*P297,2)</f>
        <v>0</v>
      </c>
      <c r="R297" s="244"/>
      <c r="S297" s="244" t="s">
        <v>313</v>
      </c>
      <c r="T297" s="245" t="s">
        <v>303</v>
      </c>
      <c r="U297" s="220">
        <v>0</v>
      </c>
      <c r="V297" s="220">
        <f>ROUND(E297*U297,2)</f>
        <v>0</v>
      </c>
      <c r="W297" s="220"/>
      <c r="X297" s="220" t="s">
        <v>653</v>
      </c>
      <c r="Y297" s="220" t="s">
        <v>305</v>
      </c>
      <c r="Z297" s="210"/>
      <c r="AA297" s="210"/>
      <c r="AB297" s="210"/>
      <c r="AC297" s="210"/>
      <c r="AD297" s="210"/>
      <c r="AE297" s="210"/>
      <c r="AF297" s="210"/>
      <c r="AG297" s="210" t="s">
        <v>3619</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39">
        <v>179</v>
      </c>
      <c r="B298" s="240" t="s">
        <v>3932</v>
      </c>
      <c r="C298" s="249" t="s">
        <v>3933</v>
      </c>
      <c r="D298" s="241" t="s">
        <v>3848</v>
      </c>
      <c r="E298" s="242">
        <v>120</v>
      </c>
      <c r="F298" s="243"/>
      <c r="G298" s="244">
        <f>ROUND(E298*F298,2)</f>
        <v>0</v>
      </c>
      <c r="H298" s="243"/>
      <c r="I298" s="244">
        <f>ROUND(E298*H298,2)</f>
        <v>0</v>
      </c>
      <c r="J298" s="243"/>
      <c r="K298" s="244">
        <f>ROUND(E298*J298,2)</f>
        <v>0</v>
      </c>
      <c r="L298" s="244">
        <v>21</v>
      </c>
      <c r="M298" s="244">
        <f>G298*(1+L298/100)</f>
        <v>0</v>
      </c>
      <c r="N298" s="242">
        <v>0</v>
      </c>
      <c r="O298" s="242">
        <f>ROUND(E298*N298,2)</f>
        <v>0</v>
      </c>
      <c r="P298" s="242">
        <v>0</v>
      </c>
      <c r="Q298" s="242">
        <f>ROUND(E298*P298,2)</f>
        <v>0</v>
      </c>
      <c r="R298" s="244"/>
      <c r="S298" s="244" t="s">
        <v>313</v>
      </c>
      <c r="T298" s="245" t="s">
        <v>303</v>
      </c>
      <c r="U298" s="220">
        <v>0</v>
      </c>
      <c r="V298" s="220">
        <f>ROUND(E298*U298,2)</f>
        <v>0</v>
      </c>
      <c r="W298" s="220"/>
      <c r="X298" s="220" t="s">
        <v>653</v>
      </c>
      <c r="Y298" s="220" t="s">
        <v>305</v>
      </c>
      <c r="Z298" s="210"/>
      <c r="AA298" s="210"/>
      <c r="AB298" s="210"/>
      <c r="AC298" s="210"/>
      <c r="AD298" s="210"/>
      <c r="AE298" s="210"/>
      <c r="AF298" s="210"/>
      <c r="AG298" s="210" t="s">
        <v>3619</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39">
        <v>180</v>
      </c>
      <c r="B299" s="240" t="s">
        <v>3934</v>
      </c>
      <c r="C299" s="249" t="s">
        <v>3935</v>
      </c>
      <c r="D299" s="241" t="s">
        <v>3711</v>
      </c>
      <c r="E299" s="242">
        <v>40</v>
      </c>
      <c r="F299" s="243"/>
      <c r="G299" s="244">
        <f>ROUND(E299*F299,2)</f>
        <v>0</v>
      </c>
      <c r="H299" s="243"/>
      <c r="I299" s="244">
        <f>ROUND(E299*H299,2)</f>
        <v>0</v>
      </c>
      <c r="J299" s="243"/>
      <c r="K299" s="244">
        <f>ROUND(E299*J299,2)</f>
        <v>0</v>
      </c>
      <c r="L299" s="244">
        <v>21</v>
      </c>
      <c r="M299" s="244">
        <f>G299*(1+L299/100)</f>
        <v>0</v>
      </c>
      <c r="N299" s="242">
        <v>0</v>
      </c>
      <c r="O299" s="242">
        <f>ROUND(E299*N299,2)</f>
        <v>0</v>
      </c>
      <c r="P299" s="242">
        <v>0</v>
      </c>
      <c r="Q299" s="242">
        <f>ROUND(E299*P299,2)</f>
        <v>0</v>
      </c>
      <c r="R299" s="244"/>
      <c r="S299" s="244" t="s">
        <v>313</v>
      </c>
      <c r="T299" s="245" t="s">
        <v>303</v>
      </c>
      <c r="U299" s="220">
        <v>0</v>
      </c>
      <c r="V299" s="220">
        <f>ROUND(E299*U299,2)</f>
        <v>0</v>
      </c>
      <c r="W299" s="220"/>
      <c r="X299" s="220" t="s">
        <v>653</v>
      </c>
      <c r="Y299" s="220" t="s">
        <v>305</v>
      </c>
      <c r="Z299" s="210"/>
      <c r="AA299" s="210"/>
      <c r="AB299" s="210"/>
      <c r="AC299" s="210"/>
      <c r="AD299" s="210"/>
      <c r="AE299" s="210"/>
      <c r="AF299" s="210"/>
      <c r="AG299" s="210" t="s">
        <v>3619</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39">
        <v>181</v>
      </c>
      <c r="B300" s="240" t="s">
        <v>3936</v>
      </c>
      <c r="C300" s="249" t="s">
        <v>3937</v>
      </c>
      <c r="D300" s="241" t="s">
        <v>3711</v>
      </c>
      <c r="E300" s="242">
        <v>11</v>
      </c>
      <c r="F300" s="243"/>
      <c r="G300" s="244">
        <f>ROUND(E300*F300,2)</f>
        <v>0</v>
      </c>
      <c r="H300" s="243"/>
      <c r="I300" s="244">
        <f>ROUND(E300*H300,2)</f>
        <v>0</v>
      </c>
      <c r="J300" s="243"/>
      <c r="K300" s="244">
        <f>ROUND(E300*J300,2)</f>
        <v>0</v>
      </c>
      <c r="L300" s="244">
        <v>21</v>
      </c>
      <c r="M300" s="244">
        <f>G300*(1+L300/100)</f>
        <v>0</v>
      </c>
      <c r="N300" s="242">
        <v>0</v>
      </c>
      <c r="O300" s="242">
        <f>ROUND(E300*N300,2)</f>
        <v>0</v>
      </c>
      <c r="P300" s="242">
        <v>0</v>
      </c>
      <c r="Q300" s="242">
        <f>ROUND(E300*P300,2)</f>
        <v>0</v>
      </c>
      <c r="R300" s="244"/>
      <c r="S300" s="244" t="s">
        <v>313</v>
      </c>
      <c r="T300" s="245" t="s">
        <v>303</v>
      </c>
      <c r="U300" s="220">
        <v>0</v>
      </c>
      <c r="V300" s="220">
        <f>ROUND(E300*U300,2)</f>
        <v>0</v>
      </c>
      <c r="W300" s="220"/>
      <c r="X300" s="220" t="s">
        <v>653</v>
      </c>
      <c r="Y300" s="220" t="s">
        <v>305</v>
      </c>
      <c r="Z300" s="210"/>
      <c r="AA300" s="210"/>
      <c r="AB300" s="210"/>
      <c r="AC300" s="210"/>
      <c r="AD300" s="210"/>
      <c r="AE300" s="210"/>
      <c r="AF300" s="210"/>
      <c r="AG300" s="210" t="s">
        <v>3619</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39">
        <v>182</v>
      </c>
      <c r="B301" s="240" t="s">
        <v>3938</v>
      </c>
      <c r="C301" s="249" t="s">
        <v>3939</v>
      </c>
      <c r="D301" s="241" t="s">
        <v>3119</v>
      </c>
      <c r="E301" s="242">
        <v>1</v>
      </c>
      <c r="F301" s="243"/>
      <c r="G301" s="244">
        <f>ROUND(E301*F301,2)</f>
        <v>0</v>
      </c>
      <c r="H301" s="243"/>
      <c r="I301" s="244">
        <f>ROUND(E301*H301,2)</f>
        <v>0</v>
      </c>
      <c r="J301" s="243"/>
      <c r="K301" s="244">
        <f>ROUND(E301*J301,2)</f>
        <v>0</v>
      </c>
      <c r="L301" s="244">
        <v>21</v>
      </c>
      <c r="M301" s="244">
        <f>G301*(1+L301/100)</f>
        <v>0</v>
      </c>
      <c r="N301" s="242">
        <v>0</v>
      </c>
      <c r="O301" s="242">
        <f>ROUND(E301*N301,2)</f>
        <v>0</v>
      </c>
      <c r="P301" s="242">
        <v>0</v>
      </c>
      <c r="Q301" s="242">
        <f>ROUND(E301*P301,2)</f>
        <v>0</v>
      </c>
      <c r="R301" s="244"/>
      <c r="S301" s="244" t="s">
        <v>313</v>
      </c>
      <c r="T301" s="245" t="s">
        <v>303</v>
      </c>
      <c r="U301" s="220">
        <v>0</v>
      </c>
      <c r="V301" s="220">
        <f>ROUND(E301*U301,2)</f>
        <v>0</v>
      </c>
      <c r="W301" s="220"/>
      <c r="X301" s="220" t="s">
        <v>653</v>
      </c>
      <c r="Y301" s="220" t="s">
        <v>305</v>
      </c>
      <c r="Z301" s="210"/>
      <c r="AA301" s="210"/>
      <c r="AB301" s="210"/>
      <c r="AC301" s="210"/>
      <c r="AD301" s="210"/>
      <c r="AE301" s="210"/>
      <c r="AF301" s="210"/>
      <c r="AG301" s="210" t="s">
        <v>3619</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39">
        <v>183</v>
      </c>
      <c r="B302" s="240" t="s">
        <v>3940</v>
      </c>
      <c r="C302" s="249" t="s">
        <v>3941</v>
      </c>
      <c r="D302" s="241" t="s">
        <v>3711</v>
      </c>
      <c r="E302" s="242">
        <v>1</v>
      </c>
      <c r="F302" s="243"/>
      <c r="G302" s="244">
        <f>ROUND(E302*F302,2)</f>
        <v>0</v>
      </c>
      <c r="H302" s="243"/>
      <c r="I302" s="244">
        <f>ROUND(E302*H302,2)</f>
        <v>0</v>
      </c>
      <c r="J302" s="243"/>
      <c r="K302" s="244">
        <f>ROUND(E302*J302,2)</f>
        <v>0</v>
      </c>
      <c r="L302" s="244">
        <v>21</v>
      </c>
      <c r="M302" s="244">
        <f>G302*(1+L302/100)</f>
        <v>0</v>
      </c>
      <c r="N302" s="242">
        <v>0</v>
      </c>
      <c r="O302" s="242">
        <f>ROUND(E302*N302,2)</f>
        <v>0</v>
      </c>
      <c r="P302" s="242">
        <v>0</v>
      </c>
      <c r="Q302" s="242">
        <f>ROUND(E302*P302,2)</f>
        <v>0</v>
      </c>
      <c r="R302" s="244"/>
      <c r="S302" s="244" t="s">
        <v>313</v>
      </c>
      <c r="T302" s="245" t="s">
        <v>303</v>
      </c>
      <c r="U302" s="220">
        <v>0</v>
      </c>
      <c r="V302" s="220">
        <f>ROUND(E302*U302,2)</f>
        <v>0</v>
      </c>
      <c r="W302" s="220"/>
      <c r="X302" s="220" t="s">
        <v>653</v>
      </c>
      <c r="Y302" s="220" t="s">
        <v>305</v>
      </c>
      <c r="Z302" s="210"/>
      <c r="AA302" s="210"/>
      <c r="AB302" s="210"/>
      <c r="AC302" s="210"/>
      <c r="AD302" s="210"/>
      <c r="AE302" s="210"/>
      <c r="AF302" s="210"/>
      <c r="AG302" s="210" t="s">
        <v>3619</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
      <c r="A303" s="239">
        <v>184</v>
      </c>
      <c r="B303" s="240" t="s">
        <v>3942</v>
      </c>
      <c r="C303" s="249" t="s">
        <v>3943</v>
      </c>
      <c r="D303" s="241" t="s">
        <v>3711</v>
      </c>
      <c r="E303" s="242">
        <v>1</v>
      </c>
      <c r="F303" s="243"/>
      <c r="G303" s="244">
        <f>ROUND(E303*F303,2)</f>
        <v>0</v>
      </c>
      <c r="H303" s="243"/>
      <c r="I303" s="244">
        <f>ROUND(E303*H303,2)</f>
        <v>0</v>
      </c>
      <c r="J303" s="243"/>
      <c r="K303" s="244">
        <f>ROUND(E303*J303,2)</f>
        <v>0</v>
      </c>
      <c r="L303" s="244">
        <v>21</v>
      </c>
      <c r="M303" s="244">
        <f>G303*(1+L303/100)</f>
        <v>0</v>
      </c>
      <c r="N303" s="242">
        <v>0</v>
      </c>
      <c r="O303" s="242">
        <f>ROUND(E303*N303,2)</f>
        <v>0</v>
      </c>
      <c r="P303" s="242">
        <v>0</v>
      </c>
      <c r="Q303" s="242">
        <f>ROUND(E303*P303,2)</f>
        <v>0</v>
      </c>
      <c r="R303" s="244"/>
      <c r="S303" s="244" t="s">
        <v>313</v>
      </c>
      <c r="T303" s="245" t="s">
        <v>303</v>
      </c>
      <c r="U303" s="220">
        <v>0</v>
      </c>
      <c r="V303" s="220">
        <f>ROUND(E303*U303,2)</f>
        <v>0</v>
      </c>
      <c r="W303" s="220"/>
      <c r="X303" s="220" t="s">
        <v>653</v>
      </c>
      <c r="Y303" s="220" t="s">
        <v>305</v>
      </c>
      <c r="Z303" s="210"/>
      <c r="AA303" s="210"/>
      <c r="AB303" s="210"/>
      <c r="AC303" s="210"/>
      <c r="AD303" s="210"/>
      <c r="AE303" s="210"/>
      <c r="AF303" s="210"/>
      <c r="AG303" s="210" t="s">
        <v>3619</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39">
        <v>185</v>
      </c>
      <c r="B304" s="240" t="s">
        <v>3944</v>
      </c>
      <c r="C304" s="249" t="s">
        <v>3945</v>
      </c>
      <c r="D304" s="241" t="s">
        <v>3119</v>
      </c>
      <c r="E304" s="242">
        <v>2</v>
      </c>
      <c r="F304" s="243"/>
      <c r="G304" s="244">
        <f>ROUND(E304*F304,2)</f>
        <v>0</v>
      </c>
      <c r="H304" s="243"/>
      <c r="I304" s="244">
        <f>ROUND(E304*H304,2)</f>
        <v>0</v>
      </c>
      <c r="J304" s="243"/>
      <c r="K304" s="244">
        <f>ROUND(E304*J304,2)</f>
        <v>0</v>
      </c>
      <c r="L304" s="244">
        <v>21</v>
      </c>
      <c r="M304" s="244">
        <f>G304*(1+L304/100)</f>
        <v>0</v>
      </c>
      <c r="N304" s="242">
        <v>0</v>
      </c>
      <c r="O304" s="242">
        <f>ROUND(E304*N304,2)</f>
        <v>0</v>
      </c>
      <c r="P304" s="242">
        <v>0</v>
      </c>
      <c r="Q304" s="242">
        <f>ROUND(E304*P304,2)</f>
        <v>0</v>
      </c>
      <c r="R304" s="244"/>
      <c r="S304" s="244" t="s">
        <v>313</v>
      </c>
      <c r="T304" s="245" t="s">
        <v>303</v>
      </c>
      <c r="U304" s="220">
        <v>0</v>
      </c>
      <c r="V304" s="220">
        <f>ROUND(E304*U304,2)</f>
        <v>0</v>
      </c>
      <c r="W304" s="220"/>
      <c r="X304" s="220" t="s">
        <v>653</v>
      </c>
      <c r="Y304" s="220" t="s">
        <v>305</v>
      </c>
      <c r="Z304" s="210"/>
      <c r="AA304" s="210"/>
      <c r="AB304" s="210"/>
      <c r="AC304" s="210"/>
      <c r="AD304" s="210"/>
      <c r="AE304" s="210"/>
      <c r="AF304" s="210"/>
      <c r="AG304" s="210" t="s">
        <v>3619</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
      <c r="A305" s="239">
        <v>186</v>
      </c>
      <c r="B305" s="240" t="s">
        <v>3946</v>
      </c>
      <c r="C305" s="249" t="s">
        <v>3947</v>
      </c>
      <c r="D305" s="241" t="s">
        <v>3711</v>
      </c>
      <c r="E305" s="242">
        <v>80</v>
      </c>
      <c r="F305" s="243"/>
      <c r="G305" s="244">
        <f>ROUND(E305*F305,2)</f>
        <v>0</v>
      </c>
      <c r="H305" s="243"/>
      <c r="I305" s="244">
        <f>ROUND(E305*H305,2)</f>
        <v>0</v>
      </c>
      <c r="J305" s="243"/>
      <c r="K305" s="244">
        <f>ROUND(E305*J305,2)</f>
        <v>0</v>
      </c>
      <c r="L305" s="244">
        <v>21</v>
      </c>
      <c r="M305" s="244">
        <f>G305*(1+L305/100)</f>
        <v>0</v>
      </c>
      <c r="N305" s="242">
        <v>0</v>
      </c>
      <c r="O305" s="242">
        <f>ROUND(E305*N305,2)</f>
        <v>0</v>
      </c>
      <c r="P305" s="242">
        <v>0</v>
      </c>
      <c r="Q305" s="242">
        <f>ROUND(E305*P305,2)</f>
        <v>0</v>
      </c>
      <c r="R305" s="244"/>
      <c r="S305" s="244" t="s">
        <v>313</v>
      </c>
      <c r="T305" s="245" t="s">
        <v>303</v>
      </c>
      <c r="U305" s="220">
        <v>0</v>
      </c>
      <c r="V305" s="220">
        <f>ROUND(E305*U305,2)</f>
        <v>0</v>
      </c>
      <c r="W305" s="220"/>
      <c r="X305" s="220" t="s">
        <v>653</v>
      </c>
      <c r="Y305" s="220" t="s">
        <v>305</v>
      </c>
      <c r="Z305" s="210"/>
      <c r="AA305" s="210"/>
      <c r="AB305" s="210"/>
      <c r="AC305" s="210"/>
      <c r="AD305" s="210"/>
      <c r="AE305" s="210"/>
      <c r="AF305" s="210"/>
      <c r="AG305" s="210" t="s">
        <v>3619</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1" x14ac:dyDescent="0.2">
      <c r="A306" s="239">
        <v>187</v>
      </c>
      <c r="B306" s="240" t="s">
        <v>3948</v>
      </c>
      <c r="C306" s="249" t="s">
        <v>3949</v>
      </c>
      <c r="D306" s="241" t="s">
        <v>3711</v>
      </c>
      <c r="E306" s="242">
        <v>40</v>
      </c>
      <c r="F306" s="243"/>
      <c r="G306" s="244">
        <f>ROUND(E306*F306,2)</f>
        <v>0</v>
      </c>
      <c r="H306" s="243"/>
      <c r="I306" s="244">
        <f>ROUND(E306*H306,2)</f>
        <v>0</v>
      </c>
      <c r="J306" s="243"/>
      <c r="K306" s="244">
        <f>ROUND(E306*J306,2)</f>
        <v>0</v>
      </c>
      <c r="L306" s="244">
        <v>21</v>
      </c>
      <c r="M306" s="244">
        <f>G306*(1+L306/100)</f>
        <v>0</v>
      </c>
      <c r="N306" s="242">
        <v>0</v>
      </c>
      <c r="O306" s="242">
        <f>ROUND(E306*N306,2)</f>
        <v>0</v>
      </c>
      <c r="P306" s="242">
        <v>0</v>
      </c>
      <c r="Q306" s="242">
        <f>ROUND(E306*P306,2)</f>
        <v>0</v>
      </c>
      <c r="R306" s="244"/>
      <c r="S306" s="244" t="s">
        <v>313</v>
      </c>
      <c r="T306" s="245" t="s">
        <v>303</v>
      </c>
      <c r="U306" s="220">
        <v>0</v>
      </c>
      <c r="V306" s="220">
        <f>ROUND(E306*U306,2)</f>
        <v>0</v>
      </c>
      <c r="W306" s="220"/>
      <c r="X306" s="220" t="s">
        <v>653</v>
      </c>
      <c r="Y306" s="220" t="s">
        <v>305</v>
      </c>
      <c r="Z306" s="210"/>
      <c r="AA306" s="210"/>
      <c r="AB306" s="210"/>
      <c r="AC306" s="210"/>
      <c r="AD306" s="210"/>
      <c r="AE306" s="210"/>
      <c r="AF306" s="210"/>
      <c r="AG306" s="210" t="s">
        <v>3619</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
      <c r="A307" s="239">
        <v>188</v>
      </c>
      <c r="B307" s="240" t="s">
        <v>3950</v>
      </c>
      <c r="C307" s="249" t="s">
        <v>3951</v>
      </c>
      <c r="D307" s="241" t="s">
        <v>3711</v>
      </c>
      <c r="E307" s="242">
        <v>30</v>
      </c>
      <c r="F307" s="243"/>
      <c r="G307" s="244">
        <f>ROUND(E307*F307,2)</f>
        <v>0</v>
      </c>
      <c r="H307" s="243"/>
      <c r="I307" s="244">
        <f>ROUND(E307*H307,2)</f>
        <v>0</v>
      </c>
      <c r="J307" s="243"/>
      <c r="K307" s="244">
        <f>ROUND(E307*J307,2)</f>
        <v>0</v>
      </c>
      <c r="L307" s="244">
        <v>21</v>
      </c>
      <c r="M307" s="244">
        <f>G307*(1+L307/100)</f>
        <v>0</v>
      </c>
      <c r="N307" s="242">
        <v>0</v>
      </c>
      <c r="O307" s="242">
        <f>ROUND(E307*N307,2)</f>
        <v>0</v>
      </c>
      <c r="P307" s="242">
        <v>0</v>
      </c>
      <c r="Q307" s="242">
        <f>ROUND(E307*P307,2)</f>
        <v>0</v>
      </c>
      <c r="R307" s="244"/>
      <c r="S307" s="244" t="s">
        <v>313</v>
      </c>
      <c r="T307" s="245" t="s">
        <v>303</v>
      </c>
      <c r="U307" s="220">
        <v>0</v>
      </c>
      <c r="V307" s="220">
        <f>ROUND(E307*U307,2)</f>
        <v>0</v>
      </c>
      <c r="W307" s="220"/>
      <c r="X307" s="220" t="s">
        <v>653</v>
      </c>
      <c r="Y307" s="220" t="s">
        <v>305</v>
      </c>
      <c r="Z307" s="210"/>
      <c r="AA307" s="210"/>
      <c r="AB307" s="210"/>
      <c r="AC307" s="210"/>
      <c r="AD307" s="210"/>
      <c r="AE307" s="210"/>
      <c r="AF307" s="210"/>
      <c r="AG307" s="210" t="s">
        <v>3619</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39">
        <v>189</v>
      </c>
      <c r="B308" s="240" t="s">
        <v>3952</v>
      </c>
      <c r="C308" s="249" t="s">
        <v>3953</v>
      </c>
      <c r="D308" s="241" t="s">
        <v>3711</v>
      </c>
      <c r="E308" s="242">
        <v>90</v>
      </c>
      <c r="F308" s="243"/>
      <c r="G308" s="244">
        <f>ROUND(E308*F308,2)</f>
        <v>0</v>
      </c>
      <c r="H308" s="243"/>
      <c r="I308" s="244">
        <f>ROUND(E308*H308,2)</f>
        <v>0</v>
      </c>
      <c r="J308" s="243"/>
      <c r="K308" s="244">
        <f>ROUND(E308*J308,2)</f>
        <v>0</v>
      </c>
      <c r="L308" s="244">
        <v>21</v>
      </c>
      <c r="M308" s="244">
        <f>G308*(1+L308/100)</f>
        <v>0</v>
      </c>
      <c r="N308" s="242">
        <v>0</v>
      </c>
      <c r="O308" s="242">
        <f>ROUND(E308*N308,2)</f>
        <v>0</v>
      </c>
      <c r="P308" s="242">
        <v>0</v>
      </c>
      <c r="Q308" s="242">
        <f>ROUND(E308*P308,2)</f>
        <v>0</v>
      </c>
      <c r="R308" s="244"/>
      <c r="S308" s="244" t="s">
        <v>313</v>
      </c>
      <c r="T308" s="245" t="s">
        <v>303</v>
      </c>
      <c r="U308" s="220">
        <v>0</v>
      </c>
      <c r="V308" s="220">
        <f>ROUND(E308*U308,2)</f>
        <v>0</v>
      </c>
      <c r="W308" s="220"/>
      <c r="X308" s="220" t="s">
        <v>653</v>
      </c>
      <c r="Y308" s="220" t="s">
        <v>305</v>
      </c>
      <c r="Z308" s="210"/>
      <c r="AA308" s="210"/>
      <c r="AB308" s="210"/>
      <c r="AC308" s="210"/>
      <c r="AD308" s="210"/>
      <c r="AE308" s="210"/>
      <c r="AF308" s="210"/>
      <c r="AG308" s="210" t="s">
        <v>3619</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39">
        <v>190</v>
      </c>
      <c r="B309" s="240" t="s">
        <v>3954</v>
      </c>
      <c r="C309" s="249" t="s">
        <v>3955</v>
      </c>
      <c r="D309" s="241" t="s">
        <v>3711</v>
      </c>
      <c r="E309" s="242">
        <v>180</v>
      </c>
      <c r="F309" s="243"/>
      <c r="G309" s="244">
        <f>ROUND(E309*F309,2)</f>
        <v>0</v>
      </c>
      <c r="H309" s="243"/>
      <c r="I309" s="244">
        <f>ROUND(E309*H309,2)</f>
        <v>0</v>
      </c>
      <c r="J309" s="243"/>
      <c r="K309" s="244">
        <f>ROUND(E309*J309,2)</f>
        <v>0</v>
      </c>
      <c r="L309" s="244">
        <v>21</v>
      </c>
      <c r="M309" s="244">
        <f>G309*(1+L309/100)</f>
        <v>0</v>
      </c>
      <c r="N309" s="242">
        <v>0</v>
      </c>
      <c r="O309" s="242">
        <f>ROUND(E309*N309,2)</f>
        <v>0</v>
      </c>
      <c r="P309" s="242">
        <v>0</v>
      </c>
      <c r="Q309" s="242">
        <f>ROUND(E309*P309,2)</f>
        <v>0</v>
      </c>
      <c r="R309" s="244"/>
      <c r="S309" s="244" t="s">
        <v>313</v>
      </c>
      <c r="T309" s="245" t="s">
        <v>303</v>
      </c>
      <c r="U309" s="220">
        <v>0</v>
      </c>
      <c r="V309" s="220">
        <f>ROUND(E309*U309,2)</f>
        <v>0</v>
      </c>
      <c r="W309" s="220"/>
      <c r="X309" s="220" t="s">
        <v>653</v>
      </c>
      <c r="Y309" s="220" t="s">
        <v>305</v>
      </c>
      <c r="Z309" s="210"/>
      <c r="AA309" s="210"/>
      <c r="AB309" s="210"/>
      <c r="AC309" s="210"/>
      <c r="AD309" s="210"/>
      <c r="AE309" s="210"/>
      <c r="AF309" s="210"/>
      <c r="AG309" s="210" t="s">
        <v>3619</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
      <c r="A310" s="239">
        <v>191</v>
      </c>
      <c r="B310" s="240" t="s">
        <v>3956</v>
      </c>
      <c r="C310" s="249" t="s">
        <v>3957</v>
      </c>
      <c r="D310" s="241" t="s">
        <v>3711</v>
      </c>
      <c r="E310" s="242">
        <v>1</v>
      </c>
      <c r="F310" s="243"/>
      <c r="G310" s="244">
        <f>ROUND(E310*F310,2)</f>
        <v>0</v>
      </c>
      <c r="H310" s="243"/>
      <c r="I310" s="244">
        <f>ROUND(E310*H310,2)</f>
        <v>0</v>
      </c>
      <c r="J310" s="243"/>
      <c r="K310" s="244">
        <f>ROUND(E310*J310,2)</f>
        <v>0</v>
      </c>
      <c r="L310" s="244">
        <v>21</v>
      </c>
      <c r="M310" s="244">
        <f>G310*(1+L310/100)</f>
        <v>0</v>
      </c>
      <c r="N310" s="242">
        <v>0</v>
      </c>
      <c r="O310" s="242">
        <f>ROUND(E310*N310,2)</f>
        <v>0</v>
      </c>
      <c r="P310" s="242">
        <v>0</v>
      </c>
      <c r="Q310" s="242">
        <f>ROUND(E310*P310,2)</f>
        <v>0</v>
      </c>
      <c r="R310" s="244"/>
      <c r="S310" s="244" t="s">
        <v>313</v>
      </c>
      <c r="T310" s="245" t="s">
        <v>303</v>
      </c>
      <c r="U310" s="220">
        <v>0</v>
      </c>
      <c r="V310" s="220">
        <f>ROUND(E310*U310,2)</f>
        <v>0</v>
      </c>
      <c r="W310" s="220"/>
      <c r="X310" s="220" t="s">
        <v>653</v>
      </c>
      <c r="Y310" s="220" t="s">
        <v>305</v>
      </c>
      <c r="Z310" s="210"/>
      <c r="AA310" s="210"/>
      <c r="AB310" s="210"/>
      <c r="AC310" s="210"/>
      <c r="AD310" s="210"/>
      <c r="AE310" s="210"/>
      <c r="AF310" s="210"/>
      <c r="AG310" s="210" t="s">
        <v>3619</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39">
        <v>192</v>
      </c>
      <c r="B311" s="240" t="s">
        <v>3958</v>
      </c>
      <c r="C311" s="249" t="s">
        <v>3959</v>
      </c>
      <c r="D311" s="241" t="s">
        <v>3711</v>
      </c>
      <c r="E311" s="242">
        <v>1</v>
      </c>
      <c r="F311" s="243"/>
      <c r="G311" s="244">
        <f>ROUND(E311*F311,2)</f>
        <v>0</v>
      </c>
      <c r="H311" s="243"/>
      <c r="I311" s="244">
        <f>ROUND(E311*H311,2)</f>
        <v>0</v>
      </c>
      <c r="J311" s="243"/>
      <c r="K311" s="244">
        <f>ROUND(E311*J311,2)</f>
        <v>0</v>
      </c>
      <c r="L311" s="244">
        <v>21</v>
      </c>
      <c r="M311" s="244">
        <f>G311*(1+L311/100)</f>
        <v>0</v>
      </c>
      <c r="N311" s="242">
        <v>0</v>
      </c>
      <c r="O311" s="242">
        <f>ROUND(E311*N311,2)</f>
        <v>0</v>
      </c>
      <c r="P311" s="242">
        <v>0</v>
      </c>
      <c r="Q311" s="242">
        <f>ROUND(E311*P311,2)</f>
        <v>0</v>
      </c>
      <c r="R311" s="244"/>
      <c r="S311" s="244" t="s">
        <v>313</v>
      </c>
      <c r="T311" s="245" t="s">
        <v>303</v>
      </c>
      <c r="U311" s="220">
        <v>0</v>
      </c>
      <c r="V311" s="220">
        <f>ROUND(E311*U311,2)</f>
        <v>0</v>
      </c>
      <c r="W311" s="220"/>
      <c r="X311" s="220" t="s">
        <v>653</v>
      </c>
      <c r="Y311" s="220" t="s">
        <v>305</v>
      </c>
      <c r="Z311" s="210"/>
      <c r="AA311" s="210"/>
      <c r="AB311" s="210"/>
      <c r="AC311" s="210"/>
      <c r="AD311" s="210"/>
      <c r="AE311" s="210"/>
      <c r="AF311" s="210"/>
      <c r="AG311" s="210" t="s">
        <v>3619</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
      <c r="A312" s="239">
        <v>193</v>
      </c>
      <c r="B312" s="240" t="s">
        <v>3729</v>
      </c>
      <c r="C312" s="249" t="s">
        <v>3960</v>
      </c>
      <c r="D312" s="241" t="s">
        <v>3711</v>
      </c>
      <c r="E312" s="242">
        <v>40</v>
      </c>
      <c r="F312" s="243"/>
      <c r="G312" s="244">
        <f>ROUND(E312*F312,2)</f>
        <v>0</v>
      </c>
      <c r="H312" s="243"/>
      <c r="I312" s="244">
        <f>ROUND(E312*H312,2)</f>
        <v>0</v>
      </c>
      <c r="J312" s="243"/>
      <c r="K312" s="244">
        <f>ROUND(E312*J312,2)</f>
        <v>0</v>
      </c>
      <c r="L312" s="244">
        <v>21</v>
      </c>
      <c r="M312" s="244">
        <f>G312*(1+L312/100)</f>
        <v>0</v>
      </c>
      <c r="N312" s="242">
        <v>0</v>
      </c>
      <c r="O312" s="242">
        <f>ROUND(E312*N312,2)</f>
        <v>0</v>
      </c>
      <c r="P312" s="242">
        <v>0</v>
      </c>
      <c r="Q312" s="242">
        <f>ROUND(E312*P312,2)</f>
        <v>0</v>
      </c>
      <c r="R312" s="244"/>
      <c r="S312" s="244" t="s">
        <v>313</v>
      </c>
      <c r="T312" s="245" t="s">
        <v>303</v>
      </c>
      <c r="U312" s="220">
        <v>0</v>
      </c>
      <c r="V312" s="220">
        <f>ROUND(E312*U312,2)</f>
        <v>0</v>
      </c>
      <c r="W312" s="220"/>
      <c r="X312" s="220" t="s">
        <v>653</v>
      </c>
      <c r="Y312" s="220" t="s">
        <v>305</v>
      </c>
      <c r="Z312" s="210"/>
      <c r="AA312" s="210"/>
      <c r="AB312" s="210"/>
      <c r="AC312" s="210"/>
      <c r="AD312" s="210"/>
      <c r="AE312" s="210"/>
      <c r="AF312" s="210"/>
      <c r="AG312" s="210" t="s">
        <v>3619</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39">
        <v>194</v>
      </c>
      <c r="B313" s="240" t="s">
        <v>3961</v>
      </c>
      <c r="C313" s="249" t="s">
        <v>3962</v>
      </c>
      <c r="D313" s="241" t="s">
        <v>3711</v>
      </c>
      <c r="E313" s="242">
        <v>90</v>
      </c>
      <c r="F313" s="243"/>
      <c r="G313" s="244">
        <f>ROUND(E313*F313,2)</f>
        <v>0</v>
      </c>
      <c r="H313" s="243"/>
      <c r="I313" s="244">
        <f>ROUND(E313*H313,2)</f>
        <v>0</v>
      </c>
      <c r="J313" s="243"/>
      <c r="K313" s="244">
        <f>ROUND(E313*J313,2)</f>
        <v>0</v>
      </c>
      <c r="L313" s="244">
        <v>21</v>
      </c>
      <c r="M313" s="244">
        <f>G313*(1+L313/100)</f>
        <v>0</v>
      </c>
      <c r="N313" s="242">
        <v>0</v>
      </c>
      <c r="O313" s="242">
        <f>ROUND(E313*N313,2)</f>
        <v>0</v>
      </c>
      <c r="P313" s="242">
        <v>0</v>
      </c>
      <c r="Q313" s="242">
        <f>ROUND(E313*P313,2)</f>
        <v>0</v>
      </c>
      <c r="R313" s="244"/>
      <c r="S313" s="244" t="s">
        <v>313</v>
      </c>
      <c r="T313" s="245" t="s">
        <v>303</v>
      </c>
      <c r="U313" s="220">
        <v>0</v>
      </c>
      <c r="V313" s="220">
        <f>ROUND(E313*U313,2)</f>
        <v>0</v>
      </c>
      <c r="W313" s="220"/>
      <c r="X313" s="220" t="s">
        <v>653</v>
      </c>
      <c r="Y313" s="220" t="s">
        <v>305</v>
      </c>
      <c r="Z313" s="210"/>
      <c r="AA313" s="210"/>
      <c r="AB313" s="210"/>
      <c r="AC313" s="210"/>
      <c r="AD313" s="210"/>
      <c r="AE313" s="210"/>
      <c r="AF313" s="210"/>
      <c r="AG313" s="210" t="s">
        <v>3619</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39">
        <v>195</v>
      </c>
      <c r="B314" s="240" t="s">
        <v>3963</v>
      </c>
      <c r="C314" s="249" t="s">
        <v>3964</v>
      </c>
      <c r="D314" s="241" t="s">
        <v>3711</v>
      </c>
      <c r="E314" s="242">
        <v>90</v>
      </c>
      <c r="F314" s="243"/>
      <c r="G314" s="244">
        <f>ROUND(E314*F314,2)</f>
        <v>0</v>
      </c>
      <c r="H314" s="243"/>
      <c r="I314" s="244">
        <f>ROUND(E314*H314,2)</f>
        <v>0</v>
      </c>
      <c r="J314" s="243"/>
      <c r="K314" s="244">
        <f>ROUND(E314*J314,2)</f>
        <v>0</v>
      </c>
      <c r="L314" s="244">
        <v>21</v>
      </c>
      <c r="M314" s="244">
        <f>G314*(1+L314/100)</f>
        <v>0</v>
      </c>
      <c r="N314" s="242">
        <v>0</v>
      </c>
      <c r="O314" s="242">
        <f>ROUND(E314*N314,2)</f>
        <v>0</v>
      </c>
      <c r="P314" s="242">
        <v>0</v>
      </c>
      <c r="Q314" s="242">
        <f>ROUND(E314*P314,2)</f>
        <v>0</v>
      </c>
      <c r="R314" s="244"/>
      <c r="S314" s="244" t="s">
        <v>313</v>
      </c>
      <c r="T314" s="245" t="s">
        <v>303</v>
      </c>
      <c r="U314" s="220">
        <v>0</v>
      </c>
      <c r="V314" s="220">
        <f>ROUND(E314*U314,2)</f>
        <v>0</v>
      </c>
      <c r="W314" s="220"/>
      <c r="X314" s="220" t="s">
        <v>653</v>
      </c>
      <c r="Y314" s="220" t="s">
        <v>305</v>
      </c>
      <c r="Z314" s="210"/>
      <c r="AA314" s="210"/>
      <c r="AB314" s="210"/>
      <c r="AC314" s="210"/>
      <c r="AD314" s="210"/>
      <c r="AE314" s="210"/>
      <c r="AF314" s="210"/>
      <c r="AG314" s="210" t="s">
        <v>3619</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39">
        <v>196</v>
      </c>
      <c r="B315" s="240" t="s">
        <v>3965</v>
      </c>
      <c r="C315" s="249" t="s">
        <v>3966</v>
      </c>
      <c r="D315" s="241" t="s">
        <v>3711</v>
      </c>
      <c r="E315" s="242">
        <v>88</v>
      </c>
      <c r="F315" s="243"/>
      <c r="G315" s="244">
        <f>ROUND(E315*F315,2)</f>
        <v>0</v>
      </c>
      <c r="H315" s="243"/>
      <c r="I315" s="244">
        <f>ROUND(E315*H315,2)</f>
        <v>0</v>
      </c>
      <c r="J315" s="243"/>
      <c r="K315" s="244">
        <f>ROUND(E315*J315,2)</f>
        <v>0</v>
      </c>
      <c r="L315" s="244">
        <v>21</v>
      </c>
      <c r="M315" s="244">
        <f>G315*(1+L315/100)</f>
        <v>0</v>
      </c>
      <c r="N315" s="242">
        <v>0</v>
      </c>
      <c r="O315" s="242">
        <f>ROUND(E315*N315,2)</f>
        <v>0</v>
      </c>
      <c r="P315" s="242">
        <v>0</v>
      </c>
      <c r="Q315" s="242">
        <f>ROUND(E315*P315,2)</f>
        <v>0</v>
      </c>
      <c r="R315" s="244"/>
      <c r="S315" s="244" t="s">
        <v>313</v>
      </c>
      <c r="T315" s="245" t="s">
        <v>303</v>
      </c>
      <c r="U315" s="220">
        <v>0</v>
      </c>
      <c r="V315" s="220">
        <f>ROUND(E315*U315,2)</f>
        <v>0</v>
      </c>
      <c r="W315" s="220"/>
      <c r="X315" s="220" t="s">
        <v>653</v>
      </c>
      <c r="Y315" s="220" t="s">
        <v>305</v>
      </c>
      <c r="Z315" s="210"/>
      <c r="AA315" s="210"/>
      <c r="AB315" s="210"/>
      <c r="AC315" s="210"/>
      <c r="AD315" s="210"/>
      <c r="AE315" s="210"/>
      <c r="AF315" s="210"/>
      <c r="AG315" s="210" t="s">
        <v>3619</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39">
        <v>197</v>
      </c>
      <c r="B316" s="240" t="s">
        <v>3967</v>
      </c>
      <c r="C316" s="249" t="s">
        <v>3968</v>
      </c>
      <c r="D316" s="241" t="s">
        <v>3119</v>
      </c>
      <c r="E316" s="242">
        <v>1</v>
      </c>
      <c r="F316" s="243"/>
      <c r="G316" s="244">
        <f>ROUND(E316*F316,2)</f>
        <v>0</v>
      </c>
      <c r="H316" s="243"/>
      <c r="I316" s="244">
        <f>ROUND(E316*H316,2)</f>
        <v>0</v>
      </c>
      <c r="J316" s="243"/>
      <c r="K316" s="244">
        <f>ROUND(E316*J316,2)</f>
        <v>0</v>
      </c>
      <c r="L316" s="244">
        <v>21</v>
      </c>
      <c r="M316" s="244">
        <f>G316*(1+L316/100)</f>
        <v>0</v>
      </c>
      <c r="N316" s="242">
        <v>0</v>
      </c>
      <c r="O316" s="242">
        <f>ROUND(E316*N316,2)</f>
        <v>0</v>
      </c>
      <c r="P316" s="242">
        <v>0</v>
      </c>
      <c r="Q316" s="242">
        <f>ROUND(E316*P316,2)</f>
        <v>0</v>
      </c>
      <c r="R316" s="244"/>
      <c r="S316" s="244" t="s">
        <v>313</v>
      </c>
      <c r="T316" s="245" t="s">
        <v>303</v>
      </c>
      <c r="U316" s="220">
        <v>0</v>
      </c>
      <c r="V316" s="220">
        <f>ROUND(E316*U316,2)</f>
        <v>0</v>
      </c>
      <c r="W316" s="220"/>
      <c r="X316" s="220" t="s">
        <v>653</v>
      </c>
      <c r="Y316" s="220" t="s">
        <v>305</v>
      </c>
      <c r="Z316" s="210"/>
      <c r="AA316" s="210"/>
      <c r="AB316" s="210"/>
      <c r="AC316" s="210"/>
      <c r="AD316" s="210"/>
      <c r="AE316" s="210"/>
      <c r="AF316" s="210"/>
      <c r="AG316" s="210" t="s">
        <v>3619</v>
      </c>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
      <c r="A317" s="239">
        <v>198</v>
      </c>
      <c r="B317" s="240" t="s">
        <v>3969</v>
      </c>
      <c r="C317" s="249" t="s">
        <v>3970</v>
      </c>
      <c r="D317" s="241" t="s">
        <v>3848</v>
      </c>
      <c r="E317" s="242">
        <v>200</v>
      </c>
      <c r="F317" s="243"/>
      <c r="G317" s="244">
        <f>ROUND(E317*F317,2)</f>
        <v>0</v>
      </c>
      <c r="H317" s="243"/>
      <c r="I317" s="244">
        <f>ROUND(E317*H317,2)</f>
        <v>0</v>
      </c>
      <c r="J317" s="243"/>
      <c r="K317" s="244">
        <f>ROUND(E317*J317,2)</f>
        <v>0</v>
      </c>
      <c r="L317" s="244">
        <v>21</v>
      </c>
      <c r="M317" s="244">
        <f>G317*(1+L317/100)</f>
        <v>0</v>
      </c>
      <c r="N317" s="242">
        <v>0</v>
      </c>
      <c r="O317" s="242">
        <f>ROUND(E317*N317,2)</f>
        <v>0</v>
      </c>
      <c r="P317" s="242">
        <v>0</v>
      </c>
      <c r="Q317" s="242">
        <f>ROUND(E317*P317,2)</f>
        <v>0</v>
      </c>
      <c r="R317" s="244"/>
      <c r="S317" s="244" t="s">
        <v>313</v>
      </c>
      <c r="T317" s="245" t="s">
        <v>303</v>
      </c>
      <c r="U317" s="220">
        <v>0</v>
      </c>
      <c r="V317" s="220">
        <f>ROUND(E317*U317,2)</f>
        <v>0</v>
      </c>
      <c r="W317" s="220"/>
      <c r="X317" s="220" t="s">
        <v>653</v>
      </c>
      <c r="Y317" s="220" t="s">
        <v>305</v>
      </c>
      <c r="Z317" s="210"/>
      <c r="AA317" s="210"/>
      <c r="AB317" s="210"/>
      <c r="AC317" s="210"/>
      <c r="AD317" s="210"/>
      <c r="AE317" s="210"/>
      <c r="AF317" s="210"/>
      <c r="AG317" s="210" t="s">
        <v>3619</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
      <c r="A318" s="239">
        <v>199</v>
      </c>
      <c r="B318" s="240" t="s">
        <v>3969</v>
      </c>
      <c r="C318" s="249" t="s">
        <v>3970</v>
      </c>
      <c r="D318" s="241" t="s">
        <v>3848</v>
      </c>
      <c r="E318" s="242">
        <v>1850</v>
      </c>
      <c r="F318" s="243"/>
      <c r="G318" s="244">
        <f>ROUND(E318*F318,2)</f>
        <v>0</v>
      </c>
      <c r="H318" s="243"/>
      <c r="I318" s="244">
        <f>ROUND(E318*H318,2)</f>
        <v>0</v>
      </c>
      <c r="J318" s="243"/>
      <c r="K318" s="244">
        <f>ROUND(E318*J318,2)</f>
        <v>0</v>
      </c>
      <c r="L318" s="244">
        <v>21</v>
      </c>
      <c r="M318" s="244">
        <f>G318*(1+L318/100)</f>
        <v>0</v>
      </c>
      <c r="N318" s="242">
        <v>0</v>
      </c>
      <c r="O318" s="242">
        <f>ROUND(E318*N318,2)</f>
        <v>0</v>
      </c>
      <c r="P318" s="242">
        <v>0</v>
      </c>
      <c r="Q318" s="242">
        <f>ROUND(E318*P318,2)</f>
        <v>0</v>
      </c>
      <c r="R318" s="244"/>
      <c r="S318" s="244" t="s">
        <v>313</v>
      </c>
      <c r="T318" s="245" t="s">
        <v>303</v>
      </c>
      <c r="U318" s="220">
        <v>0</v>
      </c>
      <c r="V318" s="220">
        <f>ROUND(E318*U318,2)</f>
        <v>0</v>
      </c>
      <c r="W318" s="220"/>
      <c r="X318" s="220" t="s">
        <v>653</v>
      </c>
      <c r="Y318" s="220" t="s">
        <v>305</v>
      </c>
      <c r="Z318" s="210"/>
      <c r="AA318" s="210"/>
      <c r="AB318" s="210"/>
      <c r="AC318" s="210"/>
      <c r="AD318" s="210"/>
      <c r="AE318" s="210"/>
      <c r="AF318" s="210"/>
      <c r="AG318" s="210" t="s">
        <v>3619</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39">
        <v>200</v>
      </c>
      <c r="B319" s="240" t="s">
        <v>3971</v>
      </c>
      <c r="C319" s="249" t="s">
        <v>3972</v>
      </c>
      <c r="D319" s="241" t="s">
        <v>3848</v>
      </c>
      <c r="E319" s="242">
        <v>2850</v>
      </c>
      <c r="F319" s="243"/>
      <c r="G319" s="244">
        <f>ROUND(E319*F319,2)</f>
        <v>0</v>
      </c>
      <c r="H319" s="243"/>
      <c r="I319" s="244">
        <f>ROUND(E319*H319,2)</f>
        <v>0</v>
      </c>
      <c r="J319" s="243"/>
      <c r="K319" s="244">
        <f>ROUND(E319*J319,2)</f>
        <v>0</v>
      </c>
      <c r="L319" s="244">
        <v>21</v>
      </c>
      <c r="M319" s="244">
        <f>G319*(1+L319/100)</f>
        <v>0</v>
      </c>
      <c r="N319" s="242">
        <v>0</v>
      </c>
      <c r="O319" s="242">
        <f>ROUND(E319*N319,2)</f>
        <v>0</v>
      </c>
      <c r="P319" s="242">
        <v>0</v>
      </c>
      <c r="Q319" s="242">
        <f>ROUND(E319*P319,2)</f>
        <v>0</v>
      </c>
      <c r="R319" s="244"/>
      <c r="S319" s="244" t="s">
        <v>313</v>
      </c>
      <c r="T319" s="245" t="s">
        <v>303</v>
      </c>
      <c r="U319" s="220">
        <v>0</v>
      </c>
      <c r="V319" s="220">
        <f>ROUND(E319*U319,2)</f>
        <v>0</v>
      </c>
      <c r="W319" s="220"/>
      <c r="X319" s="220" t="s">
        <v>653</v>
      </c>
      <c r="Y319" s="220" t="s">
        <v>305</v>
      </c>
      <c r="Z319" s="210"/>
      <c r="AA319" s="210"/>
      <c r="AB319" s="210"/>
      <c r="AC319" s="210"/>
      <c r="AD319" s="210"/>
      <c r="AE319" s="210"/>
      <c r="AF319" s="210"/>
      <c r="AG319" s="210" t="s">
        <v>3619</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39">
        <v>201</v>
      </c>
      <c r="B320" s="240" t="s">
        <v>3973</v>
      </c>
      <c r="C320" s="249" t="s">
        <v>3974</v>
      </c>
      <c r="D320" s="241" t="s">
        <v>3848</v>
      </c>
      <c r="E320" s="242">
        <v>100</v>
      </c>
      <c r="F320" s="243"/>
      <c r="G320" s="244">
        <f>ROUND(E320*F320,2)</f>
        <v>0</v>
      </c>
      <c r="H320" s="243"/>
      <c r="I320" s="244">
        <f>ROUND(E320*H320,2)</f>
        <v>0</v>
      </c>
      <c r="J320" s="243"/>
      <c r="K320" s="244">
        <f>ROUND(E320*J320,2)</f>
        <v>0</v>
      </c>
      <c r="L320" s="244">
        <v>21</v>
      </c>
      <c r="M320" s="244">
        <f>G320*(1+L320/100)</f>
        <v>0</v>
      </c>
      <c r="N320" s="242">
        <v>0</v>
      </c>
      <c r="O320" s="242">
        <f>ROUND(E320*N320,2)</f>
        <v>0</v>
      </c>
      <c r="P320" s="242">
        <v>0</v>
      </c>
      <c r="Q320" s="242">
        <f>ROUND(E320*P320,2)</f>
        <v>0</v>
      </c>
      <c r="R320" s="244"/>
      <c r="S320" s="244" t="s">
        <v>313</v>
      </c>
      <c r="T320" s="245" t="s">
        <v>303</v>
      </c>
      <c r="U320" s="220">
        <v>0</v>
      </c>
      <c r="V320" s="220">
        <f>ROUND(E320*U320,2)</f>
        <v>0</v>
      </c>
      <c r="W320" s="220"/>
      <c r="X320" s="220" t="s">
        <v>653</v>
      </c>
      <c r="Y320" s="220" t="s">
        <v>305</v>
      </c>
      <c r="Z320" s="210"/>
      <c r="AA320" s="210"/>
      <c r="AB320" s="210"/>
      <c r="AC320" s="210"/>
      <c r="AD320" s="210"/>
      <c r="AE320" s="210"/>
      <c r="AF320" s="210"/>
      <c r="AG320" s="210" t="s">
        <v>3619</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39">
        <v>202</v>
      </c>
      <c r="B321" s="240" t="s">
        <v>3975</v>
      </c>
      <c r="C321" s="249" t="s">
        <v>3976</v>
      </c>
      <c r="D321" s="241" t="s">
        <v>3848</v>
      </c>
      <c r="E321" s="242">
        <v>750</v>
      </c>
      <c r="F321" s="243"/>
      <c r="G321" s="244">
        <f>ROUND(E321*F321,2)</f>
        <v>0</v>
      </c>
      <c r="H321" s="243"/>
      <c r="I321" s="244">
        <f>ROUND(E321*H321,2)</f>
        <v>0</v>
      </c>
      <c r="J321" s="243"/>
      <c r="K321" s="244">
        <f>ROUND(E321*J321,2)</f>
        <v>0</v>
      </c>
      <c r="L321" s="244">
        <v>21</v>
      </c>
      <c r="M321" s="244">
        <f>G321*(1+L321/100)</f>
        <v>0</v>
      </c>
      <c r="N321" s="242">
        <v>0</v>
      </c>
      <c r="O321" s="242">
        <f>ROUND(E321*N321,2)</f>
        <v>0</v>
      </c>
      <c r="P321" s="242">
        <v>0</v>
      </c>
      <c r="Q321" s="242">
        <f>ROUND(E321*P321,2)</f>
        <v>0</v>
      </c>
      <c r="R321" s="244"/>
      <c r="S321" s="244" t="s">
        <v>313</v>
      </c>
      <c r="T321" s="245" t="s">
        <v>303</v>
      </c>
      <c r="U321" s="220">
        <v>0</v>
      </c>
      <c r="V321" s="220">
        <f>ROUND(E321*U321,2)</f>
        <v>0</v>
      </c>
      <c r="W321" s="220"/>
      <c r="X321" s="220" t="s">
        <v>653</v>
      </c>
      <c r="Y321" s="220" t="s">
        <v>305</v>
      </c>
      <c r="Z321" s="210"/>
      <c r="AA321" s="210"/>
      <c r="AB321" s="210"/>
      <c r="AC321" s="210"/>
      <c r="AD321" s="210"/>
      <c r="AE321" s="210"/>
      <c r="AF321" s="210"/>
      <c r="AG321" s="210" t="s">
        <v>3619</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39">
        <v>203</v>
      </c>
      <c r="B322" s="240" t="s">
        <v>3977</v>
      </c>
      <c r="C322" s="249" t="s">
        <v>3978</v>
      </c>
      <c r="D322" s="241" t="s">
        <v>3711</v>
      </c>
      <c r="E322" s="242">
        <v>350</v>
      </c>
      <c r="F322" s="243"/>
      <c r="G322" s="244">
        <f>ROUND(E322*F322,2)</f>
        <v>0</v>
      </c>
      <c r="H322" s="243"/>
      <c r="I322" s="244">
        <f>ROUND(E322*H322,2)</f>
        <v>0</v>
      </c>
      <c r="J322" s="243"/>
      <c r="K322" s="244">
        <f>ROUND(E322*J322,2)</f>
        <v>0</v>
      </c>
      <c r="L322" s="244">
        <v>21</v>
      </c>
      <c r="M322" s="244">
        <f>G322*(1+L322/100)</f>
        <v>0</v>
      </c>
      <c r="N322" s="242">
        <v>0</v>
      </c>
      <c r="O322" s="242">
        <f>ROUND(E322*N322,2)</f>
        <v>0</v>
      </c>
      <c r="P322" s="242">
        <v>0</v>
      </c>
      <c r="Q322" s="242">
        <f>ROUND(E322*P322,2)</f>
        <v>0</v>
      </c>
      <c r="R322" s="244"/>
      <c r="S322" s="244" t="s">
        <v>313</v>
      </c>
      <c r="T322" s="245" t="s">
        <v>303</v>
      </c>
      <c r="U322" s="220">
        <v>0</v>
      </c>
      <c r="V322" s="220">
        <f>ROUND(E322*U322,2)</f>
        <v>0</v>
      </c>
      <c r="W322" s="220"/>
      <c r="X322" s="220" t="s">
        <v>653</v>
      </c>
      <c r="Y322" s="220" t="s">
        <v>305</v>
      </c>
      <c r="Z322" s="210"/>
      <c r="AA322" s="210"/>
      <c r="AB322" s="210"/>
      <c r="AC322" s="210"/>
      <c r="AD322" s="210"/>
      <c r="AE322" s="210"/>
      <c r="AF322" s="210"/>
      <c r="AG322" s="210" t="s">
        <v>3619</v>
      </c>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39">
        <v>204</v>
      </c>
      <c r="B323" s="240" t="s">
        <v>3979</v>
      </c>
      <c r="C323" s="249" t="s">
        <v>3980</v>
      </c>
      <c r="D323" s="241" t="s">
        <v>3119</v>
      </c>
      <c r="E323" s="242">
        <v>48</v>
      </c>
      <c r="F323" s="243"/>
      <c r="G323" s="244">
        <f>ROUND(E323*F323,2)</f>
        <v>0</v>
      </c>
      <c r="H323" s="243"/>
      <c r="I323" s="244">
        <f>ROUND(E323*H323,2)</f>
        <v>0</v>
      </c>
      <c r="J323" s="243"/>
      <c r="K323" s="244">
        <f>ROUND(E323*J323,2)</f>
        <v>0</v>
      </c>
      <c r="L323" s="244">
        <v>21</v>
      </c>
      <c r="M323" s="244">
        <f>G323*(1+L323/100)</f>
        <v>0</v>
      </c>
      <c r="N323" s="242">
        <v>0</v>
      </c>
      <c r="O323" s="242">
        <f>ROUND(E323*N323,2)</f>
        <v>0</v>
      </c>
      <c r="P323" s="242">
        <v>0</v>
      </c>
      <c r="Q323" s="242">
        <f>ROUND(E323*P323,2)</f>
        <v>0</v>
      </c>
      <c r="R323" s="244"/>
      <c r="S323" s="244" t="s">
        <v>313</v>
      </c>
      <c r="T323" s="245" t="s">
        <v>303</v>
      </c>
      <c r="U323" s="220">
        <v>0</v>
      </c>
      <c r="V323" s="220">
        <f>ROUND(E323*U323,2)</f>
        <v>0</v>
      </c>
      <c r="W323" s="220"/>
      <c r="X323" s="220" t="s">
        <v>653</v>
      </c>
      <c r="Y323" s="220" t="s">
        <v>305</v>
      </c>
      <c r="Z323" s="210"/>
      <c r="AA323" s="210"/>
      <c r="AB323" s="210"/>
      <c r="AC323" s="210"/>
      <c r="AD323" s="210"/>
      <c r="AE323" s="210"/>
      <c r="AF323" s="210"/>
      <c r="AG323" s="210" t="s">
        <v>3619</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39">
        <v>205</v>
      </c>
      <c r="B324" s="240" t="s">
        <v>3981</v>
      </c>
      <c r="C324" s="249" t="s">
        <v>3945</v>
      </c>
      <c r="D324" s="241" t="s">
        <v>3119</v>
      </c>
      <c r="E324" s="242">
        <v>1</v>
      </c>
      <c r="F324" s="243"/>
      <c r="G324" s="244">
        <f>ROUND(E324*F324,2)</f>
        <v>0</v>
      </c>
      <c r="H324" s="243"/>
      <c r="I324" s="244">
        <f>ROUND(E324*H324,2)</f>
        <v>0</v>
      </c>
      <c r="J324" s="243"/>
      <c r="K324" s="244">
        <f>ROUND(E324*J324,2)</f>
        <v>0</v>
      </c>
      <c r="L324" s="244">
        <v>21</v>
      </c>
      <c r="M324" s="244">
        <f>G324*(1+L324/100)</f>
        <v>0</v>
      </c>
      <c r="N324" s="242">
        <v>0</v>
      </c>
      <c r="O324" s="242">
        <f>ROUND(E324*N324,2)</f>
        <v>0</v>
      </c>
      <c r="P324" s="242">
        <v>0</v>
      </c>
      <c r="Q324" s="242">
        <f>ROUND(E324*P324,2)</f>
        <v>0</v>
      </c>
      <c r="R324" s="244"/>
      <c r="S324" s="244" t="s">
        <v>313</v>
      </c>
      <c r="T324" s="245" t="s">
        <v>303</v>
      </c>
      <c r="U324" s="220">
        <v>0</v>
      </c>
      <c r="V324" s="220">
        <f>ROUND(E324*U324,2)</f>
        <v>0</v>
      </c>
      <c r="W324" s="220"/>
      <c r="X324" s="220" t="s">
        <v>653</v>
      </c>
      <c r="Y324" s="220" t="s">
        <v>305</v>
      </c>
      <c r="Z324" s="210"/>
      <c r="AA324" s="210"/>
      <c r="AB324" s="210"/>
      <c r="AC324" s="210"/>
      <c r="AD324" s="210"/>
      <c r="AE324" s="210"/>
      <c r="AF324" s="210"/>
      <c r="AG324" s="210" t="s">
        <v>3619</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x14ac:dyDescent="0.2">
      <c r="A325" s="225" t="s">
        <v>297</v>
      </c>
      <c r="B325" s="226" t="s">
        <v>262</v>
      </c>
      <c r="C325" s="248" t="s">
        <v>263</v>
      </c>
      <c r="D325" s="227"/>
      <c r="E325" s="228"/>
      <c r="F325" s="229"/>
      <c r="G325" s="229">
        <f>SUMIF(AG326:AG555,"&lt;&gt;NOR",G326:G555)</f>
        <v>0</v>
      </c>
      <c r="H325" s="229"/>
      <c r="I325" s="229">
        <f>SUM(I326:I555)</f>
        <v>0</v>
      </c>
      <c r="J325" s="229"/>
      <c r="K325" s="229">
        <f>SUM(K326:K555)</f>
        <v>0</v>
      </c>
      <c r="L325" s="229"/>
      <c r="M325" s="229">
        <f>SUM(M326:M555)</f>
        <v>0</v>
      </c>
      <c r="N325" s="228"/>
      <c r="O325" s="228">
        <f>SUM(O326:O555)</f>
        <v>0</v>
      </c>
      <c r="P325" s="228"/>
      <c r="Q325" s="228">
        <f>SUM(Q326:Q555)</f>
        <v>0</v>
      </c>
      <c r="R325" s="229"/>
      <c r="S325" s="229"/>
      <c r="T325" s="230"/>
      <c r="U325" s="224"/>
      <c r="V325" s="224">
        <f>SUM(V326:V555)</f>
        <v>0</v>
      </c>
      <c r="W325" s="224"/>
      <c r="X325" s="224"/>
      <c r="Y325" s="224"/>
      <c r="AG325" t="s">
        <v>298</v>
      </c>
    </row>
    <row r="326" spans="1:60" outlineLevel="1" x14ac:dyDescent="0.2">
      <c r="A326" s="232">
        <v>206</v>
      </c>
      <c r="B326" s="233" t="s">
        <v>3982</v>
      </c>
      <c r="C326" s="250" t="s">
        <v>3983</v>
      </c>
      <c r="D326" s="234" t="s">
        <v>3606</v>
      </c>
      <c r="E326" s="235">
        <v>1</v>
      </c>
      <c r="F326" s="236"/>
      <c r="G326" s="237">
        <f>ROUND(E326*F326,2)</f>
        <v>0</v>
      </c>
      <c r="H326" s="236"/>
      <c r="I326" s="237">
        <f>ROUND(E326*H326,2)</f>
        <v>0</v>
      </c>
      <c r="J326" s="236"/>
      <c r="K326" s="237">
        <f>ROUND(E326*J326,2)</f>
        <v>0</v>
      </c>
      <c r="L326" s="237">
        <v>21</v>
      </c>
      <c r="M326" s="237">
        <f>G326*(1+L326/100)</f>
        <v>0</v>
      </c>
      <c r="N326" s="235">
        <v>0</v>
      </c>
      <c r="O326" s="235">
        <f>ROUND(E326*N326,2)</f>
        <v>0</v>
      </c>
      <c r="P326" s="235">
        <v>0</v>
      </c>
      <c r="Q326" s="235">
        <f>ROUND(E326*P326,2)</f>
        <v>0</v>
      </c>
      <c r="R326" s="237"/>
      <c r="S326" s="237" t="s">
        <v>313</v>
      </c>
      <c r="T326" s="238" t="s">
        <v>303</v>
      </c>
      <c r="U326" s="220">
        <v>0</v>
      </c>
      <c r="V326" s="220">
        <f>ROUND(E326*U326,2)</f>
        <v>0</v>
      </c>
      <c r="W326" s="220"/>
      <c r="X326" s="220" t="s">
        <v>314</v>
      </c>
      <c r="Y326" s="220" t="s">
        <v>305</v>
      </c>
      <c r="Z326" s="210"/>
      <c r="AA326" s="210"/>
      <c r="AB326" s="210"/>
      <c r="AC326" s="210"/>
      <c r="AD326" s="210"/>
      <c r="AE326" s="210"/>
      <c r="AF326" s="210"/>
      <c r="AG326" s="210" t="s">
        <v>315</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51" t="s">
        <v>3984</v>
      </c>
      <c r="D327" s="247"/>
      <c r="E327" s="247"/>
      <c r="F327" s="247"/>
      <c r="G327" s="247"/>
      <c r="H327" s="220"/>
      <c r="I327" s="220"/>
      <c r="J327" s="220"/>
      <c r="K327" s="220"/>
      <c r="L327" s="220"/>
      <c r="M327" s="220"/>
      <c r="N327" s="219"/>
      <c r="O327" s="219"/>
      <c r="P327" s="219"/>
      <c r="Q327" s="219"/>
      <c r="R327" s="220"/>
      <c r="S327" s="220"/>
      <c r="T327" s="220"/>
      <c r="U327" s="220"/>
      <c r="V327" s="220"/>
      <c r="W327" s="220"/>
      <c r="X327" s="220"/>
      <c r="Y327" s="220"/>
      <c r="Z327" s="210"/>
      <c r="AA327" s="210"/>
      <c r="AB327" s="210"/>
      <c r="AC327" s="210"/>
      <c r="AD327" s="210"/>
      <c r="AE327" s="210"/>
      <c r="AF327" s="210"/>
      <c r="AG327" s="210" t="s">
        <v>317</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
      <c r="A328" s="217"/>
      <c r="B328" s="218"/>
      <c r="C328" s="270" t="s">
        <v>3985</v>
      </c>
      <c r="D328" s="264"/>
      <c r="E328" s="264"/>
      <c r="F328" s="264"/>
      <c r="G328" s="264"/>
      <c r="H328" s="220"/>
      <c r="I328" s="220"/>
      <c r="J328" s="220"/>
      <c r="K328" s="220"/>
      <c r="L328" s="220"/>
      <c r="M328" s="220"/>
      <c r="N328" s="219"/>
      <c r="O328" s="219"/>
      <c r="P328" s="219"/>
      <c r="Q328" s="219"/>
      <c r="R328" s="220"/>
      <c r="S328" s="220"/>
      <c r="T328" s="220"/>
      <c r="U328" s="220"/>
      <c r="V328" s="220"/>
      <c r="W328" s="220"/>
      <c r="X328" s="220"/>
      <c r="Y328" s="220"/>
      <c r="Z328" s="210"/>
      <c r="AA328" s="210"/>
      <c r="AB328" s="210"/>
      <c r="AC328" s="210"/>
      <c r="AD328" s="210"/>
      <c r="AE328" s="210"/>
      <c r="AF328" s="210"/>
      <c r="AG328" s="210" t="s">
        <v>317</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46" t="str">
        <f>C328</f>
        <v>- Celý prostor: 100 / 75% / 50% / OFF + možnost kontinuální změny příkonu - při programování je možno změnit</v>
      </c>
      <c r="BB328" s="210"/>
      <c r="BC328" s="210"/>
      <c r="BD328" s="210"/>
      <c r="BE328" s="210"/>
      <c r="BF328" s="210"/>
      <c r="BG328" s="210"/>
      <c r="BH328" s="210"/>
    </row>
    <row r="329" spans="1:60" outlineLevel="3" x14ac:dyDescent="0.2">
      <c r="A329" s="217"/>
      <c r="B329" s="218"/>
      <c r="C329" s="270" t="s">
        <v>3986</v>
      </c>
      <c r="D329" s="264"/>
      <c r="E329" s="264"/>
      <c r="F329" s="264"/>
      <c r="G329" s="264"/>
      <c r="H329" s="220"/>
      <c r="I329" s="220"/>
      <c r="J329" s="220"/>
      <c r="K329" s="220"/>
      <c r="L329" s="220"/>
      <c r="M329" s="220"/>
      <c r="N329" s="219"/>
      <c r="O329" s="219"/>
      <c r="P329" s="219"/>
      <c r="Q329" s="219"/>
      <c r="R329" s="220"/>
      <c r="S329" s="220"/>
      <c r="T329" s="220"/>
      <c r="U329" s="220"/>
      <c r="V329" s="220"/>
      <c r="W329" s="220"/>
      <c r="X329" s="220"/>
      <c r="Y329" s="220"/>
      <c r="Z329" s="210"/>
      <c r="AA329" s="210"/>
      <c r="AB329" s="210"/>
      <c r="AC329" s="210"/>
      <c r="AD329" s="210"/>
      <c r="AE329" s="210"/>
      <c r="AF329" s="210"/>
      <c r="AG329" s="210" t="s">
        <v>317</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3" x14ac:dyDescent="0.2">
      <c r="A330" s="217"/>
      <c r="B330" s="218"/>
      <c r="C330" s="270" t="s">
        <v>3987</v>
      </c>
      <c r="D330" s="264"/>
      <c r="E330" s="264"/>
      <c r="F330" s="264"/>
      <c r="G330" s="264"/>
      <c r="H330" s="220"/>
      <c r="I330" s="220"/>
      <c r="J330" s="220"/>
      <c r="K330" s="220"/>
      <c r="L330" s="220"/>
      <c r="M330" s="220"/>
      <c r="N330" s="219"/>
      <c r="O330" s="219"/>
      <c r="P330" s="219"/>
      <c r="Q330" s="219"/>
      <c r="R330" s="220"/>
      <c r="S330" s="220"/>
      <c r="T330" s="220"/>
      <c r="U330" s="220"/>
      <c r="V330" s="220"/>
      <c r="W330" s="220"/>
      <c r="X330" s="220"/>
      <c r="Y330" s="220"/>
      <c r="Z330" s="210"/>
      <c r="AA330" s="210"/>
      <c r="AB330" s="210"/>
      <c r="AC330" s="210"/>
      <c r="AD330" s="210"/>
      <c r="AE330" s="210"/>
      <c r="AF330" s="210"/>
      <c r="AG330" s="210" t="s">
        <v>317</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3" x14ac:dyDescent="0.2">
      <c r="A331" s="217"/>
      <c r="B331" s="218"/>
      <c r="C331" s="270" t="s">
        <v>3988</v>
      </c>
      <c r="D331" s="264"/>
      <c r="E331" s="264"/>
      <c r="F331" s="264"/>
      <c r="G331" s="264"/>
      <c r="H331" s="220"/>
      <c r="I331" s="220"/>
      <c r="J331" s="220"/>
      <c r="K331" s="220"/>
      <c r="L331" s="220"/>
      <c r="M331" s="220"/>
      <c r="N331" s="219"/>
      <c r="O331" s="219"/>
      <c r="P331" s="219"/>
      <c r="Q331" s="219"/>
      <c r="R331" s="220"/>
      <c r="S331" s="220"/>
      <c r="T331" s="220"/>
      <c r="U331" s="220"/>
      <c r="V331" s="220"/>
      <c r="W331" s="220"/>
      <c r="X331" s="220"/>
      <c r="Y331" s="220"/>
      <c r="Z331" s="210"/>
      <c r="AA331" s="210"/>
      <c r="AB331" s="210"/>
      <c r="AC331" s="210"/>
      <c r="AD331" s="210"/>
      <c r="AE331" s="210"/>
      <c r="AF331" s="210"/>
      <c r="AG331" s="210" t="s">
        <v>317</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3" x14ac:dyDescent="0.2">
      <c r="A332" s="217"/>
      <c r="B332" s="218"/>
      <c r="C332" s="270" t="s">
        <v>3989</v>
      </c>
      <c r="D332" s="264"/>
      <c r="E332" s="264"/>
      <c r="F332" s="264"/>
      <c r="G332" s="264"/>
      <c r="H332" s="220"/>
      <c r="I332" s="220"/>
      <c r="J332" s="220"/>
      <c r="K332" s="220"/>
      <c r="L332" s="220"/>
      <c r="M332" s="220"/>
      <c r="N332" s="219"/>
      <c r="O332" s="219"/>
      <c r="P332" s="219"/>
      <c r="Q332" s="219"/>
      <c r="R332" s="220"/>
      <c r="S332" s="220"/>
      <c r="T332" s="220"/>
      <c r="U332" s="220"/>
      <c r="V332" s="220"/>
      <c r="W332" s="220"/>
      <c r="X332" s="220"/>
      <c r="Y332" s="220"/>
      <c r="Z332" s="210"/>
      <c r="AA332" s="210"/>
      <c r="AB332" s="210"/>
      <c r="AC332" s="210"/>
      <c r="AD332" s="210"/>
      <c r="AE332" s="210"/>
      <c r="AF332" s="210"/>
      <c r="AG332" s="210" t="s">
        <v>317</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3" x14ac:dyDescent="0.2">
      <c r="A333" s="217"/>
      <c r="B333" s="218"/>
      <c r="C333" s="270" t="s">
        <v>3990</v>
      </c>
      <c r="D333" s="264"/>
      <c r="E333" s="264"/>
      <c r="F333" s="264"/>
      <c r="G333" s="264"/>
      <c r="H333" s="220"/>
      <c r="I333" s="220"/>
      <c r="J333" s="220"/>
      <c r="K333" s="220"/>
      <c r="L333" s="220"/>
      <c r="M333" s="220"/>
      <c r="N333" s="219"/>
      <c r="O333" s="219"/>
      <c r="P333" s="219"/>
      <c r="Q333" s="219"/>
      <c r="R333" s="220"/>
      <c r="S333" s="220"/>
      <c r="T333" s="220"/>
      <c r="U333" s="220"/>
      <c r="V333" s="220"/>
      <c r="W333" s="220"/>
      <c r="X333" s="220"/>
      <c r="Y333" s="220"/>
      <c r="Z333" s="210"/>
      <c r="AA333" s="210"/>
      <c r="AB333" s="210"/>
      <c r="AC333" s="210"/>
      <c r="AD333" s="210"/>
      <c r="AE333" s="210"/>
      <c r="AF333" s="210"/>
      <c r="AG333" s="210" t="s">
        <v>317</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3" x14ac:dyDescent="0.2">
      <c r="A334" s="217"/>
      <c r="B334" s="218"/>
      <c r="C334" s="270" t="s">
        <v>3991</v>
      </c>
      <c r="D334" s="264"/>
      <c r="E334" s="264"/>
      <c r="F334" s="264"/>
      <c r="G334" s="264"/>
      <c r="H334" s="220"/>
      <c r="I334" s="220"/>
      <c r="J334" s="220"/>
      <c r="K334" s="220"/>
      <c r="L334" s="220"/>
      <c r="M334" s="220"/>
      <c r="N334" s="219"/>
      <c r="O334" s="219"/>
      <c r="P334" s="219"/>
      <c r="Q334" s="219"/>
      <c r="R334" s="220"/>
      <c r="S334" s="220"/>
      <c r="T334" s="220"/>
      <c r="U334" s="220"/>
      <c r="V334" s="220"/>
      <c r="W334" s="220"/>
      <c r="X334" s="220"/>
      <c r="Y334" s="220"/>
      <c r="Z334" s="210"/>
      <c r="AA334" s="210"/>
      <c r="AB334" s="210"/>
      <c r="AC334" s="210"/>
      <c r="AD334" s="210"/>
      <c r="AE334" s="210"/>
      <c r="AF334" s="210"/>
      <c r="AG334" s="210" t="s">
        <v>317</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3" x14ac:dyDescent="0.2">
      <c r="A335" s="217"/>
      <c r="B335" s="218"/>
      <c r="C335" s="270" t="s">
        <v>3992</v>
      </c>
      <c r="D335" s="264"/>
      <c r="E335" s="264"/>
      <c r="F335" s="264"/>
      <c r="G335" s="264"/>
      <c r="H335" s="220"/>
      <c r="I335" s="220"/>
      <c r="J335" s="220"/>
      <c r="K335" s="220"/>
      <c r="L335" s="220"/>
      <c r="M335" s="220"/>
      <c r="N335" s="219"/>
      <c r="O335" s="219"/>
      <c r="P335" s="219"/>
      <c r="Q335" s="219"/>
      <c r="R335" s="220"/>
      <c r="S335" s="220"/>
      <c r="T335" s="220"/>
      <c r="U335" s="220"/>
      <c r="V335" s="220"/>
      <c r="W335" s="220"/>
      <c r="X335" s="220"/>
      <c r="Y335" s="220"/>
      <c r="Z335" s="210"/>
      <c r="AA335" s="210"/>
      <c r="AB335" s="210"/>
      <c r="AC335" s="210"/>
      <c r="AD335" s="210"/>
      <c r="AE335" s="210"/>
      <c r="AF335" s="210"/>
      <c r="AG335" s="210" t="s">
        <v>317</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
      <c r="A336" s="217"/>
      <c r="B336" s="218"/>
      <c r="C336" s="270" t="s">
        <v>3993</v>
      </c>
      <c r="D336" s="264"/>
      <c r="E336" s="264"/>
      <c r="F336" s="264"/>
      <c r="G336" s="264"/>
      <c r="H336" s="220"/>
      <c r="I336" s="220"/>
      <c r="J336" s="220"/>
      <c r="K336" s="220"/>
      <c r="L336" s="220"/>
      <c r="M336" s="220"/>
      <c r="N336" s="219"/>
      <c r="O336" s="219"/>
      <c r="P336" s="219"/>
      <c r="Q336" s="219"/>
      <c r="R336" s="220"/>
      <c r="S336" s="220"/>
      <c r="T336" s="220"/>
      <c r="U336" s="220"/>
      <c r="V336" s="220"/>
      <c r="W336" s="220"/>
      <c r="X336" s="220"/>
      <c r="Y336" s="220"/>
      <c r="Z336" s="210"/>
      <c r="AA336" s="210"/>
      <c r="AB336" s="210"/>
      <c r="AC336" s="210"/>
      <c r="AD336" s="210"/>
      <c r="AE336" s="210"/>
      <c r="AF336" s="210"/>
      <c r="AG336" s="210" t="s">
        <v>317</v>
      </c>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3" x14ac:dyDescent="0.2">
      <c r="A337" s="217"/>
      <c r="B337" s="218"/>
      <c r="C337" s="270" t="s">
        <v>3994</v>
      </c>
      <c r="D337" s="264"/>
      <c r="E337" s="264"/>
      <c r="F337" s="264"/>
      <c r="G337" s="264"/>
      <c r="H337" s="220"/>
      <c r="I337" s="220"/>
      <c r="J337" s="220"/>
      <c r="K337" s="220"/>
      <c r="L337" s="220"/>
      <c r="M337" s="220"/>
      <c r="N337" s="219"/>
      <c r="O337" s="219"/>
      <c r="P337" s="219"/>
      <c r="Q337" s="219"/>
      <c r="R337" s="220"/>
      <c r="S337" s="220"/>
      <c r="T337" s="220"/>
      <c r="U337" s="220"/>
      <c r="V337" s="220"/>
      <c r="W337" s="220"/>
      <c r="X337" s="220"/>
      <c r="Y337" s="220"/>
      <c r="Z337" s="210"/>
      <c r="AA337" s="210"/>
      <c r="AB337" s="210"/>
      <c r="AC337" s="210"/>
      <c r="AD337" s="210"/>
      <c r="AE337" s="210"/>
      <c r="AF337" s="210"/>
      <c r="AG337" s="210" t="s">
        <v>317</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3" x14ac:dyDescent="0.2">
      <c r="A338" s="217"/>
      <c r="B338" s="218"/>
      <c r="C338" s="272" t="s">
        <v>3781</v>
      </c>
      <c r="D338" s="221"/>
      <c r="E338" s="222"/>
      <c r="F338" s="223"/>
      <c r="G338" s="223"/>
      <c r="H338" s="220"/>
      <c r="I338" s="220"/>
      <c r="J338" s="220"/>
      <c r="K338" s="220"/>
      <c r="L338" s="220"/>
      <c r="M338" s="220"/>
      <c r="N338" s="219"/>
      <c r="O338" s="219"/>
      <c r="P338" s="219"/>
      <c r="Q338" s="219"/>
      <c r="R338" s="220"/>
      <c r="S338" s="220"/>
      <c r="T338" s="220"/>
      <c r="U338" s="220"/>
      <c r="V338" s="220"/>
      <c r="W338" s="220"/>
      <c r="X338" s="220"/>
      <c r="Y338" s="220"/>
      <c r="Z338" s="210"/>
      <c r="AA338" s="210"/>
      <c r="AB338" s="210"/>
      <c r="AC338" s="210"/>
      <c r="AD338" s="210"/>
      <c r="AE338" s="210"/>
      <c r="AF338" s="210"/>
      <c r="AG338" s="210" t="s">
        <v>317</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3" x14ac:dyDescent="0.2">
      <c r="A339" s="217"/>
      <c r="B339" s="218"/>
      <c r="C339" s="270" t="s">
        <v>3995</v>
      </c>
      <c r="D339" s="264"/>
      <c r="E339" s="264"/>
      <c r="F339" s="264"/>
      <c r="G339" s="264"/>
      <c r="H339" s="220"/>
      <c r="I339" s="220"/>
      <c r="J339" s="220"/>
      <c r="K339" s="220"/>
      <c r="L339" s="220"/>
      <c r="M339" s="220"/>
      <c r="N339" s="219"/>
      <c r="O339" s="219"/>
      <c r="P339" s="219"/>
      <c r="Q339" s="219"/>
      <c r="R339" s="220"/>
      <c r="S339" s="220"/>
      <c r="T339" s="220"/>
      <c r="U339" s="220"/>
      <c r="V339" s="220"/>
      <c r="W339" s="220"/>
      <c r="X339" s="220"/>
      <c r="Y339" s="220"/>
      <c r="Z339" s="210"/>
      <c r="AA339" s="210"/>
      <c r="AB339" s="210"/>
      <c r="AC339" s="210"/>
      <c r="AD339" s="210"/>
      <c r="AE339" s="210"/>
      <c r="AF339" s="210"/>
      <c r="AG339" s="210" t="s">
        <v>317</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3" x14ac:dyDescent="0.2">
      <c r="A340" s="217"/>
      <c r="B340" s="218"/>
      <c r="C340" s="270" t="s">
        <v>3996</v>
      </c>
      <c r="D340" s="264"/>
      <c r="E340" s="264"/>
      <c r="F340" s="264"/>
      <c r="G340" s="264"/>
      <c r="H340" s="220"/>
      <c r="I340" s="220"/>
      <c r="J340" s="220"/>
      <c r="K340" s="220"/>
      <c r="L340" s="220"/>
      <c r="M340" s="220"/>
      <c r="N340" s="219"/>
      <c r="O340" s="219"/>
      <c r="P340" s="219"/>
      <c r="Q340" s="219"/>
      <c r="R340" s="220"/>
      <c r="S340" s="220"/>
      <c r="T340" s="220"/>
      <c r="U340" s="220"/>
      <c r="V340" s="220"/>
      <c r="W340" s="220"/>
      <c r="X340" s="220"/>
      <c r="Y340" s="220"/>
      <c r="Z340" s="210"/>
      <c r="AA340" s="210"/>
      <c r="AB340" s="210"/>
      <c r="AC340" s="210"/>
      <c r="AD340" s="210"/>
      <c r="AE340" s="210"/>
      <c r="AF340" s="210"/>
      <c r="AG340" s="210" t="s">
        <v>317</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3" x14ac:dyDescent="0.2">
      <c r="A341" s="217"/>
      <c r="B341" s="218"/>
      <c r="C341" s="270" t="s">
        <v>3997</v>
      </c>
      <c r="D341" s="264"/>
      <c r="E341" s="264"/>
      <c r="F341" s="264"/>
      <c r="G341" s="264"/>
      <c r="H341" s="220"/>
      <c r="I341" s="220"/>
      <c r="J341" s="220"/>
      <c r="K341" s="220"/>
      <c r="L341" s="220"/>
      <c r="M341" s="220"/>
      <c r="N341" s="219"/>
      <c r="O341" s="219"/>
      <c r="P341" s="219"/>
      <c r="Q341" s="219"/>
      <c r="R341" s="220"/>
      <c r="S341" s="220"/>
      <c r="T341" s="220"/>
      <c r="U341" s="220"/>
      <c r="V341" s="220"/>
      <c r="W341" s="220"/>
      <c r="X341" s="220"/>
      <c r="Y341" s="220"/>
      <c r="Z341" s="210"/>
      <c r="AA341" s="210"/>
      <c r="AB341" s="210"/>
      <c r="AC341" s="210"/>
      <c r="AD341" s="210"/>
      <c r="AE341" s="210"/>
      <c r="AF341" s="210"/>
      <c r="AG341" s="210" t="s">
        <v>317</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3" x14ac:dyDescent="0.2">
      <c r="A342" s="217"/>
      <c r="B342" s="218"/>
      <c r="C342" s="270" t="s">
        <v>3998</v>
      </c>
      <c r="D342" s="264"/>
      <c r="E342" s="264"/>
      <c r="F342" s="264"/>
      <c r="G342" s="264"/>
      <c r="H342" s="220"/>
      <c r="I342" s="220"/>
      <c r="J342" s="220"/>
      <c r="K342" s="220"/>
      <c r="L342" s="220"/>
      <c r="M342" s="220"/>
      <c r="N342" s="219"/>
      <c r="O342" s="219"/>
      <c r="P342" s="219"/>
      <c r="Q342" s="219"/>
      <c r="R342" s="220"/>
      <c r="S342" s="220"/>
      <c r="T342" s="220"/>
      <c r="U342" s="220"/>
      <c r="V342" s="220"/>
      <c r="W342" s="220"/>
      <c r="X342" s="220"/>
      <c r="Y342" s="220"/>
      <c r="Z342" s="210"/>
      <c r="AA342" s="210"/>
      <c r="AB342" s="210"/>
      <c r="AC342" s="210"/>
      <c r="AD342" s="210"/>
      <c r="AE342" s="210"/>
      <c r="AF342" s="210"/>
      <c r="AG342" s="210" t="s">
        <v>317</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3" x14ac:dyDescent="0.2">
      <c r="A343" s="217"/>
      <c r="B343" s="218"/>
      <c r="C343" s="270" t="s">
        <v>3999</v>
      </c>
      <c r="D343" s="264"/>
      <c r="E343" s="264"/>
      <c r="F343" s="264"/>
      <c r="G343" s="264"/>
      <c r="H343" s="220"/>
      <c r="I343" s="220"/>
      <c r="J343" s="220"/>
      <c r="K343" s="220"/>
      <c r="L343" s="220"/>
      <c r="M343" s="220"/>
      <c r="N343" s="219"/>
      <c r="O343" s="219"/>
      <c r="P343" s="219"/>
      <c r="Q343" s="219"/>
      <c r="R343" s="220"/>
      <c r="S343" s="220"/>
      <c r="T343" s="220"/>
      <c r="U343" s="220"/>
      <c r="V343" s="220"/>
      <c r="W343" s="220"/>
      <c r="X343" s="220"/>
      <c r="Y343" s="220"/>
      <c r="Z343" s="210"/>
      <c r="AA343" s="210"/>
      <c r="AB343" s="210"/>
      <c r="AC343" s="210"/>
      <c r="AD343" s="210"/>
      <c r="AE343" s="210"/>
      <c r="AF343" s="210"/>
      <c r="AG343" s="210" t="s">
        <v>317</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3" x14ac:dyDescent="0.2">
      <c r="A344" s="217"/>
      <c r="B344" s="218"/>
      <c r="C344" s="270" t="s">
        <v>4000</v>
      </c>
      <c r="D344" s="264"/>
      <c r="E344" s="264"/>
      <c r="F344" s="264"/>
      <c r="G344" s="264"/>
      <c r="H344" s="220"/>
      <c r="I344" s="220"/>
      <c r="J344" s="220"/>
      <c r="K344" s="220"/>
      <c r="L344" s="220"/>
      <c r="M344" s="220"/>
      <c r="N344" s="219"/>
      <c r="O344" s="219"/>
      <c r="P344" s="219"/>
      <c r="Q344" s="219"/>
      <c r="R344" s="220"/>
      <c r="S344" s="220"/>
      <c r="T344" s="220"/>
      <c r="U344" s="220"/>
      <c r="V344" s="220"/>
      <c r="W344" s="220"/>
      <c r="X344" s="220"/>
      <c r="Y344" s="220"/>
      <c r="Z344" s="210"/>
      <c r="AA344" s="210"/>
      <c r="AB344" s="210"/>
      <c r="AC344" s="210"/>
      <c r="AD344" s="210"/>
      <c r="AE344" s="210"/>
      <c r="AF344" s="210"/>
      <c r="AG344" s="210" t="s">
        <v>317</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3" x14ac:dyDescent="0.2">
      <c r="A345" s="217"/>
      <c r="B345" s="218"/>
      <c r="C345" s="270" t="s">
        <v>4001</v>
      </c>
      <c r="D345" s="264"/>
      <c r="E345" s="264"/>
      <c r="F345" s="264"/>
      <c r="G345" s="264"/>
      <c r="H345" s="220"/>
      <c r="I345" s="220"/>
      <c r="J345" s="220"/>
      <c r="K345" s="220"/>
      <c r="L345" s="220"/>
      <c r="M345" s="220"/>
      <c r="N345" s="219"/>
      <c r="O345" s="219"/>
      <c r="P345" s="219"/>
      <c r="Q345" s="219"/>
      <c r="R345" s="220"/>
      <c r="S345" s="220"/>
      <c r="T345" s="220"/>
      <c r="U345" s="220"/>
      <c r="V345" s="220"/>
      <c r="W345" s="220"/>
      <c r="X345" s="220"/>
      <c r="Y345" s="220"/>
      <c r="Z345" s="210"/>
      <c r="AA345" s="210"/>
      <c r="AB345" s="210"/>
      <c r="AC345" s="210"/>
      <c r="AD345" s="210"/>
      <c r="AE345" s="210"/>
      <c r="AF345" s="210"/>
      <c r="AG345" s="210" t="s">
        <v>317</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
      <c r="A346" s="217"/>
      <c r="B346" s="218"/>
      <c r="C346" s="270" t="s">
        <v>4002</v>
      </c>
      <c r="D346" s="264"/>
      <c r="E346" s="264"/>
      <c r="F346" s="264"/>
      <c r="G346" s="264"/>
      <c r="H346" s="220"/>
      <c r="I346" s="220"/>
      <c r="J346" s="220"/>
      <c r="K346" s="220"/>
      <c r="L346" s="220"/>
      <c r="M346" s="220"/>
      <c r="N346" s="219"/>
      <c r="O346" s="219"/>
      <c r="P346" s="219"/>
      <c r="Q346" s="219"/>
      <c r="R346" s="220"/>
      <c r="S346" s="220"/>
      <c r="T346" s="220"/>
      <c r="U346" s="220"/>
      <c r="V346" s="220"/>
      <c r="W346" s="220"/>
      <c r="X346" s="220"/>
      <c r="Y346" s="220"/>
      <c r="Z346" s="210"/>
      <c r="AA346" s="210"/>
      <c r="AB346" s="210"/>
      <c r="AC346" s="210"/>
      <c r="AD346" s="210"/>
      <c r="AE346" s="210"/>
      <c r="AF346" s="210"/>
      <c r="AG346" s="210" t="s">
        <v>317</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3" x14ac:dyDescent="0.2">
      <c r="A347" s="217"/>
      <c r="B347" s="218"/>
      <c r="C347" s="270" t="s">
        <v>4003</v>
      </c>
      <c r="D347" s="264"/>
      <c r="E347" s="264"/>
      <c r="F347" s="264"/>
      <c r="G347" s="264"/>
      <c r="H347" s="220"/>
      <c r="I347" s="220"/>
      <c r="J347" s="220"/>
      <c r="K347" s="220"/>
      <c r="L347" s="220"/>
      <c r="M347" s="220"/>
      <c r="N347" s="219"/>
      <c r="O347" s="219"/>
      <c r="P347" s="219"/>
      <c r="Q347" s="219"/>
      <c r="R347" s="220"/>
      <c r="S347" s="220"/>
      <c r="T347" s="220"/>
      <c r="U347" s="220"/>
      <c r="V347" s="220"/>
      <c r="W347" s="220"/>
      <c r="X347" s="220"/>
      <c r="Y347" s="220"/>
      <c r="Z347" s="210"/>
      <c r="AA347" s="210"/>
      <c r="AB347" s="210"/>
      <c r="AC347" s="210"/>
      <c r="AD347" s="210"/>
      <c r="AE347" s="210"/>
      <c r="AF347" s="210"/>
      <c r="AG347" s="210" t="s">
        <v>317</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3" x14ac:dyDescent="0.2">
      <c r="A348" s="217"/>
      <c r="B348" s="218"/>
      <c r="C348" s="270" t="s">
        <v>4004</v>
      </c>
      <c r="D348" s="264"/>
      <c r="E348" s="264"/>
      <c r="F348" s="264"/>
      <c r="G348" s="264"/>
      <c r="H348" s="220"/>
      <c r="I348" s="220"/>
      <c r="J348" s="220"/>
      <c r="K348" s="220"/>
      <c r="L348" s="220"/>
      <c r="M348" s="220"/>
      <c r="N348" s="219"/>
      <c r="O348" s="219"/>
      <c r="P348" s="219"/>
      <c r="Q348" s="219"/>
      <c r="R348" s="220"/>
      <c r="S348" s="220"/>
      <c r="T348" s="220"/>
      <c r="U348" s="220"/>
      <c r="V348" s="220"/>
      <c r="W348" s="220"/>
      <c r="X348" s="220"/>
      <c r="Y348" s="220"/>
      <c r="Z348" s="210"/>
      <c r="AA348" s="210"/>
      <c r="AB348" s="210"/>
      <c r="AC348" s="210"/>
      <c r="AD348" s="210"/>
      <c r="AE348" s="210"/>
      <c r="AF348" s="210"/>
      <c r="AG348" s="210" t="s">
        <v>317</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3" x14ac:dyDescent="0.2">
      <c r="A349" s="217"/>
      <c r="B349" s="218"/>
      <c r="C349" s="270" t="s">
        <v>4005</v>
      </c>
      <c r="D349" s="264"/>
      <c r="E349" s="264"/>
      <c r="F349" s="264"/>
      <c r="G349" s="264"/>
      <c r="H349" s="220"/>
      <c r="I349" s="220"/>
      <c r="J349" s="220"/>
      <c r="K349" s="220"/>
      <c r="L349" s="220"/>
      <c r="M349" s="220"/>
      <c r="N349" s="219"/>
      <c r="O349" s="219"/>
      <c r="P349" s="219"/>
      <c r="Q349" s="219"/>
      <c r="R349" s="220"/>
      <c r="S349" s="220"/>
      <c r="T349" s="220"/>
      <c r="U349" s="220"/>
      <c r="V349" s="220"/>
      <c r="W349" s="220"/>
      <c r="X349" s="220"/>
      <c r="Y349" s="220"/>
      <c r="Z349" s="210"/>
      <c r="AA349" s="210"/>
      <c r="AB349" s="210"/>
      <c r="AC349" s="210"/>
      <c r="AD349" s="210"/>
      <c r="AE349" s="210"/>
      <c r="AF349" s="210"/>
      <c r="AG349" s="210" t="s">
        <v>317</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3" x14ac:dyDescent="0.2">
      <c r="A350" s="217"/>
      <c r="B350" s="218"/>
      <c r="C350" s="272" t="s">
        <v>4006</v>
      </c>
      <c r="D350" s="221"/>
      <c r="E350" s="222"/>
      <c r="F350" s="223"/>
      <c r="G350" s="223"/>
      <c r="H350" s="220"/>
      <c r="I350" s="220"/>
      <c r="J350" s="220"/>
      <c r="K350" s="220"/>
      <c r="L350" s="220"/>
      <c r="M350" s="220"/>
      <c r="N350" s="219"/>
      <c r="O350" s="219"/>
      <c r="P350" s="219"/>
      <c r="Q350" s="219"/>
      <c r="R350" s="220"/>
      <c r="S350" s="220"/>
      <c r="T350" s="220"/>
      <c r="U350" s="220"/>
      <c r="V350" s="220"/>
      <c r="W350" s="220"/>
      <c r="X350" s="220"/>
      <c r="Y350" s="220"/>
      <c r="Z350" s="210"/>
      <c r="AA350" s="210"/>
      <c r="AB350" s="210"/>
      <c r="AC350" s="210"/>
      <c r="AD350" s="210"/>
      <c r="AE350" s="210"/>
      <c r="AF350" s="210"/>
      <c r="AG350" s="210" t="s">
        <v>317</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3" x14ac:dyDescent="0.2">
      <c r="A351" s="217"/>
      <c r="B351" s="218"/>
      <c r="C351" s="270" t="s">
        <v>4007</v>
      </c>
      <c r="D351" s="264"/>
      <c r="E351" s="264"/>
      <c r="F351" s="264"/>
      <c r="G351" s="264"/>
      <c r="H351" s="220"/>
      <c r="I351" s="220"/>
      <c r="J351" s="220"/>
      <c r="K351" s="220"/>
      <c r="L351" s="220"/>
      <c r="M351" s="220"/>
      <c r="N351" s="219"/>
      <c r="O351" s="219"/>
      <c r="P351" s="219"/>
      <c r="Q351" s="219"/>
      <c r="R351" s="220"/>
      <c r="S351" s="220"/>
      <c r="T351" s="220"/>
      <c r="U351" s="220"/>
      <c r="V351" s="220"/>
      <c r="W351" s="220"/>
      <c r="X351" s="220"/>
      <c r="Y351" s="220"/>
      <c r="Z351" s="210"/>
      <c r="AA351" s="210"/>
      <c r="AB351" s="210"/>
      <c r="AC351" s="210"/>
      <c r="AD351" s="210"/>
      <c r="AE351" s="210"/>
      <c r="AF351" s="210"/>
      <c r="AG351" s="210" t="s">
        <v>317</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3" x14ac:dyDescent="0.2">
      <c r="A352" s="217"/>
      <c r="B352" s="218"/>
      <c r="C352" s="270" t="s">
        <v>4008</v>
      </c>
      <c r="D352" s="264"/>
      <c r="E352" s="264"/>
      <c r="F352" s="264"/>
      <c r="G352" s="264"/>
      <c r="H352" s="220"/>
      <c r="I352" s="220"/>
      <c r="J352" s="220"/>
      <c r="K352" s="220"/>
      <c r="L352" s="220"/>
      <c r="M352" s="220"/>
      <c r="N352" s="219"/>
      <c r="O352" s="219"/>
      <c r="P352" s="219"/>
      <c r="Q352" s="219"/>
      <c r="R352" s="220"/>
      <c r="S352" s="220"/>
      <c r="T352" s="220"/>
      <c r="U352" s="220"/>
      <c r="V352" s="220"/>
      <c r="W352" s="220"/>
      <c r="X352" s="220"/>
      <c r="Y352" s="220"/>
      <c r="Z352" s="210"/>
      <c r="AA352" s="210"/>
      <c r="AB352" s="210"/>
      <c r="AC352" s="210"/>
      <c r="AD352" s="210"/>
      <c r="AE352" s="210"/>
      <c r="AF352" s="210"/>
      <c r="AG352" s="210" t="s">
        <v>317</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3" x14ac:dyDescent="0.2">
      <c r="A353" s="217"/>
      <c r="B353" s="218"/>
      <c r="C353" s="270" t="s">
        <v>4009</v>
      </c>
      <c r="D353" s="264"/>
      <c r="E353" s="264"/>
      <c r="F353" s="264"/>
      <c r="G353" s="264"/>
      <c r="H353" s="220"/>
      <c r="I353" s="220"/>
      <c r="J353" s="220"/>
      <c r="K353" s="220"/>
      <c r="L353" s="220"/>
      <c r="M353" s="220"/>
      <c r="N353" s="219"/>
      <c r="O353" s="219"/>
      <c r="P353" s="219"/>
      <c r="Q353" s="219"/>
      <c r="R353" s="220"/>
      <c r="S353" s="220"/>
      <c r="T353" s="220"/>
      <c r="U353" s="220"/>
      <c r="V353" s="220"/>
      <c r="W353" s="220"/>
      <c r="X353" s="220"/>
      <c r="Y353" s="220"/>
      <c r="Z353" s="210"/>
      <c r="AA353" s="210"/>
      <c r="AB353" s="210"/>
      <c r="AC353" s="210"/>
      <c r="AD353" s="210"/>
      <c r="AE353" s="210"/>
      <c r="AF353" s="210"/>
      <c r="AG353" s="210" t="s">
        <v>317</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3" x14ac:dyDescent="0.2">
      <c r="A354" s="217"/>
      <c r="B354" s="218"/>
      <c r="C354" s="270" t="s">
        <v>4010</v>
      </c>
      <c r="D354" s="264"/>
      <c r="E354" s="264"/>
      <c r="F354" s="264"/>
      <c r="G354" s="264"/>
      <c r="H354" s="220"/>
      <c r="I354" s="220"/>
      <c r="J354" s="220"/>
      <c r="K354" s="220"/>
      <c r="L354" s="220"/>
      <c r="M354" s="220"/>
      <c r="N354" s="219"/>
      <c r="O354" s="219"/>
      <c r="P354" s="219"/>
      <c r="Q354" s="219"/>
      <c r="R354" s="220"/>
      <c r="S354" s="220"/>
      <c r="T354" s="220"/>
      <c r="U354" s="220"/>
      <c r="V354" s="220"/>
      <c r="W354" s="220"/>
      <c r="X354" s="220"/>
      <c r="Y354" s="220"/>
      <c r="Z354" s="210"/>
      <c r="AA354" s="210"/>
      <c r="AB354" s="210"/>
      <c r="AC354" s="210"/>
      <c r="AD354" s="210"/>
      <c r="AE354" s="210"/>
      <c r="AF354" s="210"/>
      <c r="AG354" s="210" t="s">
        <v>317</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3" x14ac:dyDescent="0.2">
      <c r="A355" s="217"/>
      <c r="B355" s="218"/>
      <c r="C355" s="270" t="s">
        <v>4011</v>
      </c>
      <c r="D355" s="264"/>
      <c r="E355" s="264"/>
      <c r="F355" s="264"/>
      <c r="G355" s="264"/>
      <c r="H355" s="220"/>
      <c r="I355" s="220"/>
      <c r="J355" s="220"/>
      <c r="K355" s="220"/>
      <c r="L355" s="220"/>
      <c r="M355" s="220"/>
      <c r="N355" s="219"/>
      <c r="O355" s="219"/>
      <c r="P355" s="219"/>
      <c r="Q355" s="219"/>
      <c r="R355" s="220"/>
      <c r="S355" s="220"/>
      <c r="T355" s="220"/>
      <c r="U355" s="220"/>
      <c r="V355" s="220"/>
      <c r="W355" s="220"/>
      <c r="X355" s="220"/>
      <c r="Y355" s="220"/>
      <c r="Z355" s="210"/>
      <c r="AA355" s="210"/>
      <c r="AB355" s="210"/>
      <c r="AC355" s="210"/>
      <c r="AD355" s="210"/>
      <c r="AE355" s="210"/>
      <c r="AF355" s="210"/>
      <c r="AG355" s="210" t="s">
        <v>317</v>
      </c>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3" x14ac:dyDescent="0.2">
      <c r="A356" s="217"/>
      <c r="B356" s="218"/>
      <c r="C356" s="270" t="s">
        <v>4012</v>
      </c>
      <c r="D356" s="264"/>
      <c r="E356" s="264"/>
      <c r="F356" s="264"/>
      <c r="G356" s="264"/>
      <c r="H356" s="220"/>
      <c r="I356" s="220"/>
      <c r="J356" s="220"/>
      <c r="K356" s="220"/>
      <c r="L356" s="220"/>
      <c r="M356" s="220"/>
      <c r="N356" s="219"/>
      <c r="O356" s="219"/>
      <c r="P356" s="219"/>
      <c r="Q356" s="219"/>
      <c r="R356" s="220"/>
      <c r="S356" s="220"/>
      <c r="T356" s="220"/>
      <c r="U356" s="220"/>
      <c r="V356" s="220"/>
      <c r="W356" s="220"/>
      <c r="X356" s="220"/>
      <c r="Y356" s="220"/>
      <c r="Z356" s="210"/>
      <c r="AA356" s="210"/>
      <c r="AB356" s="210"/>
      <c r="AC356" s="210"/>
      <c r="AD356" s="210"/>
      <c r="AE356" s="210"/>
      <c r="AF356" s="210"/>
      <c r="AG356" s="210" t="s">
        <v>317</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3" x14ac:dyDescent="0.2">
      <c r="A357" s="217"/>
      <c r="B357" s="218"/>
      <c r="C357" s="270" t="s">
        <v>4013</v>
      </c>
      <c r="D357" s="264"/>
      <c r="E357" s="264"/>
      <c r="F357" s="264"/>
      <c r="G357" s="264"/>
      <c r="H357" s="220"/>
      <c r="I357" s="220"/>
      <c r="J357" s="220"/>
      <c r="K357" s="220"/>
      <c r="L357" s="220"/>
      <c r="M357" s="220"/>
      <c r="N357" s="219"/>
      <c r="O357" s="219"/>
      <c r="P357" s="219"/>
      <c r="Q357" s="219"/>
      <c r="R357" s="220"/>
      <c r="S357" s="220"/>
      <c r="T357" s="220"/>
      <c r="U357" s="220"/>
      <c r="V357" s="220"/>
      <c r="W357" s="220"/>
      <c r="X357" s="220"/>
      <c r="Y357" s="220"/>
      <c r="Z357" s="210"/>
      <c r="AA357" s="210"/>
      <c r="AB357" s="210"/>
      <c r="AC357" s="210"/>
      <c r="AD357" s="210"/>
      <c r="AE357" s="210"/>
      <c r="AF357" s="210"/>
      <c r="AG357" s="210" t="s">
        <v>317</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3" x14ac:dyDescent="0.2">
      <c r="A358" s="217"/>
      <c r="B358" s="218"/>
      <c r="C358" s="270" t="s">
        <v>4014</v>
      </c>
      <c r="D358" s="264"/>
      <c r="E358" s="264"/>
      <c r="F358" s="264"/>
      <c r="G358" s="264"/>
      <c r="H358" s="220"/>
      <c r="I358" s="220"/>
      <c r="J358" s="220"/>
      <c r="K358" s="220"/>
      <c r="L358" s="220"/>
      <c r="M358" s="220"/>
      <c r="N358" s="219"/>
      <c r="O358" s="219"/>
      <c r="P358" s="219"/>
      <c r="Q358" s="219"/>
      <c r="R358" s="220"/>
      <c r="S358" s="220"/>
      <c r="T358" s="220"/>
      <c r="U358" s="220"/>
      <c r="V358" s="220"/>
      <c r="W358" s="220"/>
      <c r="X358" s="220"/>
      <c r="Y358" s="220"/>
      <c r="Z358" s="210"/>
      <c r="AA358" s="210"/>
      <c r="AB358" s="210"/>
      <c r="AC358" s="210"/>
      <c r="AD358" s="210"/>
      <c r="AE358" s="210"/>
      <c r="AF358" s="210"/>
      <c r="AG358" s="210" t="s">
        <v>317</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32">
        <v>207</v>
      </c>
      <c r="B359" s="233" t="s">
        <v>4015</v>
      </c>
      <c r="C359" s="250" t="s">
        <v>4016</v>
      </c>
      <c r="D359" s="234" t="s">
        <v>3606</v>
      </c>
      <c r="E359" s="235">
        <v>1</v>
      </c>
      <c r="F359" s="236"/>
      <c r="G359" s="237">
        <f>ROUND(E359*F359,2)</f>
        <v>0</v>
      </c>
      <c r="H359" s="236"/>
      <c r="I359" s="237">
        <f>ROUND(E359*H359,2)</f>
        <v>0</v>
      </c>
      <c r="J359" s="236"/>
      <c r="K359" s="237">
        <f>ROUND(E359*J359,2)</f>
        <v>0</v>
      </c>
      <c r="L359" s="237">
        <v>21</v>
      </c>
      <c r="M359" s="237">
        <f>G359*(1+L359/100)</f>
        <v>0</v>
      </c>
      <c r="N359" s="235">
        <v>0</v>
      </c>
      <c r="O359" s="235">
        <f>ROUND(E359*N359,2)</f>
        <v>0</v>
      </c>
      <c r="P359" s="235">
        <v>0</v>
      </c>
      <c r="Q359" s="235">
        <f>ROUND(E359*P359,2)</f>
        <v>0</v>
      </c>
      <c r="R359" s="237"/>
      <c r="S359" s="237" t="s">
        <v>313</v>
      </c>
      <c r="T359" s="238" t="s">
        <v>303</v>
      </c>
      <c r="U359" s="220">
        <v>0</v>
      </c>
      <c r="V359" s="220">
        <f>ROUND(E359*U359,2)</f>
        <v>0</v>
      </c>
      <c r="W359" s="220"/>
      <c r="X359" s="220" t="s">
        <v>314</v>
      </c>
      <c r="Y359" s="220" t="s">
        <v>305</v>
      </c>
      <c r="Z359" s="210"/>
      <c r="AA359" s="210"/>
      <c r="AB359" s="210"/>
      <c r="AC359" s="210"/>
      <c r="AD359" s="210"/>
      <c r="AE359" s="210"/>
      <c r="AF359" s="210"/>
      <c r="AG359" s="210" t="s">
        <v>315</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2" x14ac:dyDescent="0.2">
      <c r="A360" s="217"/>
      <c r="B360" s="218"/>
      <c r="C360" s="251" t="s">
        <v>4017</v>
      </c>
      <c r="D360" s="247"/>
      <c r="E360" s="247"/>
      <c r="F360" s="247"/>
      <c r="G360" s="247"/>
      <c r="H360" s="220"/>
      <c r="I360" s="220"/>
      <c r="J360" s="220"/>
      <c r="K360" s="220"/>
      <c r="L360" s="220"/>
      <c r="M360" s="220"/>
      <c r="N360" s="219"/>
      <c r="O360" s="219"/>
      <c r="P360" s="219"/>
      <c r="Q360" s="219"/>
      <c r="R360" s="220"/>
      <c r="S360" s="220"/>
      <c r="T360" s="220"/>
      <c r="U360" s="220"/>
      <c r="V360" s="220"/>
      <c r="W360" s="220"/>
      <c r="X360" s="220"/>
      <c r="Y360" s="220"/>
      <c r="Z360" s="210"/>
      <c r="AA360" s="210"/>
      <c r="AB360" s="210"/>
      <c r="AC360" s="210"/>
      <c r="AD360" s="210"/>
      <c r="AE360" s="210"/>
      <c r="AF360" s="210"/>
      <c r="AG360" s="210" t="s">
        <v>317</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46" t="str">
        <f>C360</f>
        <v>1x Hlavní hodiny- Řízené radiosignálem DCF77 nebo satelitním signálem GPS, v plastové nástěnné skříni 146x238x111</v>
      </c>
      <c r="BB360" s="210"/>
      <c r="BC360" s="210"/>
      <c r="BD360" s="210"/>
      <c r="BE360" s="210"/>
      <c r="BF360" s="210"/>
      <c r="BG360" s="210"/>
      <c r="BH360" s="210"/>
    </row>
    <row r="361" spans="1:60" outlineLevel="3" x14ac:dyDescent="0.2">
      <c r="A361" s="217"/>
      <c r="B361" s="218"/>
      <c r="C361" s="272" t="s">
        <v>3781</v>
      </c>
      <c r="D361" s="221"/>
      <c r="E361" s="222"/>
      <c r="F361" s="223"/>
      <c r="G361" s="223"/>
      <c r="H361" s="220"/>
      <c r="I361" s="220"/>
      <c r="J361" s="220"/>
      <c r="K361" s="220"/>
      <c r="L361" s="220"/>
      <c r="M361" s="220"/>
      <c r="N361" s="219"/>
      <c r="O361" s="219"/>
      <c r="P361" s="219"/>
      <c r="Q361" s="219"/>
      <c r="R361" s="220"/>
      <c r="S361" s="220"/>
      <c r="T361" s="220"/>
      <c r="U361" s="220"/>
      <c r="V361" s="220"/>
      <c r="W361" s="220"/>
      <c r="X361" s="220"/>
      <c r="Y361" s="220"/>
      <c r="Z361" s="210"/>
      <c r="AA361" s="210"/>
      <c r="AB361" s="210"/>
      <c r="AC361" s="210"/>
      <c r="AD361" s="210"/>
      <c r="AE361" s="210"/>
      <c r="AF361" s="210"/>
      <c r="AG361" s="210" t="s">
        <v>317</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ht="33.75" outlineLevel="3" x14ac:dyDescent="0.2">
      <c r="A362" s="217"/>
      <c r="B362" s="218"/>
      <c r="C362" s="270" t="s">
        <v>4018</v>
      </c>
      <c r="D362" s="264"/>
      <c r="E362" s="264"/>
      <c r="F362" s="264"/>
      <c r="G362" s="264"/>
      <c r="H362" s="220"/>
      <c r="I362" s="220"/>
      <c r="J362" s="220"/>
      <c r="K362" s="220"/>
      <c r="L362" s="220"/>
      <c r="M362" s="220"/>
      <c r="N362" s="219"/>
      <c r="O362" s="219"/>
      <c r="P362" s="219"/>
      <c r="Q362" s="219"/>
      <c r="R362" s="220"/>
      <c r="S362" s="220"/>
      <c r="T362" s="220"/>
      <c r="U362" s="220"/>
      <c r="V362" s="220"/>
      <c r="W362" s="220"/>
      <c r="X362" s="220"/>
      <c r="Y362" s="220"/>
      <c r="Z362" s="210"/>
      <c r="AA362" s="210"/>
      <c r="AB362" s="210"/>
      <c r="AC362" s="210"/>
      <c r="AD362" s="210"/>
      <c r="AE362" s="210"/>
      <c r="AF362" s="210"/>
      <c r="AG362" s="210" t="s">
        <v>317</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46" t="str">
        <f>C362</f>
        <v>3x Univerzální analogové hodiny s průměrem číselníku 28 cm. Nežádoucím odrazům světla zabraňuje pevné krycí sklo. Rám hodin je zhotoven z nárazuvzdorného termoplastu odolného proti UV záření. Zapojení je možné jak k rozvodu jednotného času, tak i autonomní poháněné baterií. Další předností je výběr z mnoha typů číselníků.</v>
      </c>
      <c r="BB362" s="210"/>
      <c r="BC362" s="210"/>
      <c r="BD362" s="210"/>
      <c r="BE362" s="210"/>
      <c r="BF362" s="210"/>
      <c r="BG362" s="210"/>
      <c r="BH362" s="210"/>
    </row>
    <row r="363" spans="1:60" outlineLevel="1" x14ac:dyDescent="0.2">
      <c r="A363" s="239">
        <v>208</v>
      </c>
      <c r="B363" s="240" t="s">
        <v>4019</v>
      </c>
      <c r="C363" s="249" t="s">
        <v>4020</v>
      </c>
      <c r="D363" s="241" t="s">
        <v>3119</v>
      </c>
      <c r="E363" s="242">
        <v>6</v>
      </c>
      <c r="F363" s="243"/>
      <c r="G363" s="244">
        <f>ROUND(E363*F363,2)</f>
        <v>0</v>
      </c>
      <c r="H363" s="243"/>
      <c r="I363" s="244">
        <f>ROUND(E363*H363,2)</f>
        <v>0</v>
      </c>
      <c r="J363" s="243"/>
      <c r="K363" s="244">
        <f>ROUND(E363*J363,2)</f>
        <v>0</v>
      </c>
      <c r="L363" s="244">
        <v>21</v>
      </c>
      <c r="M363" s="244">
        <f>G363*(1+L363/100)</f>
        <v>0</v>
      </c>
      <c r="N363" s="242">
        <v>0</v>
      </c>
      <c r="O363" s="242">
        <f>ROUND(E363*N363,2)</f>
        <v>0</v>
      </c>
      <c r="P363" s="242">
        <v>0</v>
      </c>
      <c r="Q363" s="242">
        <f>ROUND(E363*P363,2)</f>
        <v>0</v>
      </c>
      <c r="R363" s="244"/>
      <c r="S363" s="244" t="s">
        <v>313</v>
      </c>
      <c r="T363" s="245" t="s">
        <v>303</v>
      </c>
      <c r="U363" s="220">
        <v>0</v>
      </c>
      <c r="V363" s="220">
        <f>ROUND(E363*U363,2)</f>
        <v>0</v>
      </c>
      <c r="W363" s="220"/>
      <c r="X363" s="220" t="s">
        <v>3629</v>
      </c>
      <c r="Y363" s="220" t="s">
        <v>305</v>
      </c>
      <c r="Z363" s="210"/>
      <c r="AA363" s="210"/>
      <c r="AB363" s="210"/>
      <c r="AC363" s="210"/>
      <c r="AD363" s="210"/>
      <c r="AE363" s="210"/>
      <c r="AF363" s="210"/>
      <c r="AG363" s="210" t="s">
        <v>3728</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39">
        <v>209</v>
      </c>
      <c r="B364" s="240" t="s">
        <v>4021</v>
      </c>
      <c r="C364" s="249" t="s">
        <v>4022</v>
      </c>
      <c r="D364" s="241" t="s">
        <v>3119</v>
      </c>
      <c r="E364" s="242">
        <v>4</v>
      </c>
      <c r="F364" s="243"/>
      <c r="G364" s="244">
        <f>ROUND(E364*F364,2)</f>
        <v>0</v>
      </c>
      <c r="H364" s="243"/>
      <c r="I364" s="244">
        <f>ROUND(E364*H364,2)</f>
        <v>0</v>
      </c>
      <c r="J364" s="243"/>
      <c r="K364" s="244">
        <f>ROUND(E364*J364,2)</f>
        <v>0</v>
      </c>
      <c r="L364" s="244">
        <v>21</v>
      </c>
      <c r="M364" s="244">
        <f>G364*(1+L364/100)</f>
        <v>0</v>
      </c>
      <c r="N364" s="242">
        <v>0</v>
      </c>
      <c r="O364" s="242">
        <f>ROUND(E364*N364,2)</f>
        <v>0</v>
      </c>
      <c r="P364" s="242">
        <v>0</v>
      </c>
      <c r="Q364" s="242">
        <f>ROUND(E364*P364,2)</f>
        <v>0</v>
      </c>
      <c r="R364" s="244"/>
      <c r="S364" s="244" t="s">
        <v>313</v>
      </c>
      <c r="T364" s="245" t="s">
        <v>303</v>
      </c>
      <c r="U364" s="220">
        <v>0</v>
      </c>
      <c r="V364" s="220">
        <f>ROUND(E364*U364,2)</f>
        <v>0</v>
      </c>
      <c r="W364" s="220"/>
      <c r="X364" s="220" t="s">
        <v>3629</v>
      </c>
      <c r="Y364" s="220" t="s">
        <v>305</v>
      </c>
      <c r="Z364" s="210"/>
      <c r="AA364" s="210"/>
      <c r="AB364" s="210"/>
      <c r="AC364" s="210"/>
      <c r="AD364" s="210"/>
      <c r="AE364" s="210"/>
      <c r="AF364" s="210"/>
      <c r="AG364" s="210" t="s">
        <v>3728</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
      <c r="A365" s="239">
        <v>210</v>
      </c>
      <c r="B365" s="240" t="s">
        <v>59</v>
      </c>
      <c r="C365" s="249" t="s">
        <v>4023</v>
      </c>
      <c r="D365" s="241" t="s">
        <v>3119</v>
      </c>
      <c r="E365" s="242">
        <v>75</v>
      </c>
      <c r="F365" s="243"/>
      <c r="G365" s="244">
        <f>ROUND(E365*F365,2)</f>
        <v>0</v>
      </c>
      <c r="H365" s="243"/>
      <c r="I365" s="244">
        <f>ROUND(E365*H365,2)</f>
        <v>0</v>
      </c>
      <c r="J365" s="243"/>
      <c r="K365" s="244">
        <f>ROUND(E365*J365,2)</f>
        <v>0</v>
      </c>
      <c r="L365" s="244">
        <v>21</v>
      </c>
      <c r="M365" s="244">
        <f>G365*(1+L365/100)</f>
        <v>0</v>
      </c>
      <c r="N365" s="242">
        <v>0</v>
      </c>
      <c r="O365" s="242">
        <f>ROUND(E365*N365,2)</f>
        <v>0</v>
      </c>
      <c r="P365" s="242">
        <v>0</v>
      </c>
      <c r="Q365" s="242">
        <f>ROUND(E365*P365,2)</f>
        <v>0</v>
      </c>
      <c r="R365" s="244"/>
      <c r="S365" s="244" t="s">
        <v>313</v>
      </c>
      <c r="T365" s="245" t="s">
        <v>303</v>
      </c>
      <c r="U365" s="220">
        <v>0</v>
      </c>
      <c r="V365" s="220">
        <f>ROUND(E365*U365,2)</f>
        <v>0</v>
      </c>
      <c r="W365" s="220"/>
      <c r="X365" s="220" t="s">
        <v>653</v>
      </c>
      <c r="Y365" s="220" t="s">
        <v>305</v>
      </c>
      <c r="Z365" s="210"/>
      <c r="AA365" s="210"/>
      <c r="AB365" s="210"/>
      <c r="AC365" s="210"/>
      <c r="AD365" s="210"/>
      <c r="AE365" s="210"/>
      <c r="AF365" s="210"/>
      <c r="AG365" s="210" t="s">
        <v>1114</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39">
        <v>211</v>
      </c>
      <c r="B366" s="240" t="s">
        <v>4024</v>
      </c>
      <c r="C366" s="249" t="s">
        <v>4025</v>
      </c>
      <c r="D366" s="241" t="s">
        <v>3119</v>
      </c>
      <c r="E366" s="242">
        <v>41</v>
      </c>
      <c r="F366" s="243"/>
      <c r="G366" s="244">
        <f>ROUND(E366*F366,2)</f>
        <v>0</v>
      </c>
      <c r="H366" s="243"/>
      <c r="I366" s="244">
        <f>ROUND(E366*H366,2)</f>
        <v>0</v>
      </c>
      <c r="J366" s="243"/>
      <c r="K366" s="244">
        <f>ROUND(E366*J366,2)</f>
        <v>0</v>
      </c>
      <c r="L366" s="244">
        <v>21</v>
      </c>
      <c r="M366" s="244">
        <f>G366*(1+L366/100)</f>
        <v>0</v>
      </c>
      <c r="N366" s="242">
        <v>0</v>
      </c>
      <c r="O366" s="242">
        <f>ROUND(E366*N366,2)</f>
        <v>0</v>
      </c>
      <c r="P366" s="242">
        <v>0</v>
      </c>
      <c r="Q366" s="242">
        <f>ROUND(E366*P366,2)</f>
        <v>0</v>
      </c>
      <c r="R366" s="244"/>
      <c r="S366" s="244" t="s">
        <v>313</v>
      </c>
      <c r="T366" s="245" t="s">
        <v>303</v>
      </c>
      <c r="U366" s="220">
        <v>0</v>
      </c>
      <c r="V366" s="220">
        <f>ROUND(E366*U366,2)</f>
        <v>0</v>
      </c>
      <c r="W366" s="220"/>
      <c r="X366" s="220" t="s">
        <v>653</v>
      </c>
      <c r="Y366" s="220" t="s">
        <v>305</v>
      </c>
      <c r="Z366" s="210"/>
      <c r="AA366" s="210"/>
      <c r="AB366" s="210"/>
      <c r="AC366" s="210"/>
      <c r="AD366" s="210"/>
      <c r="AE366" s="210"/>
      <c r="AF366" s="210"/>
      <c r="AG366" s="210" t="s">
        <v>1114</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39">
        <v>212</v>
      </c>
      <c r="B367" s="240" t="s">
        <v>4026</v>
      </c>
      <c r="C367" s="249" t="s">
        <v>4027</v>
      </c>
      <c r="D367" s="241" t="s">
        <v>3119</v>
      </c>
      <c r="E367" s="242">
        <v>4</v>
      </c>
      <c r="F367" s="243"/>
      <c r="G367" s="244">
        <f>ROUND(E367*F367,2)</f>
        <v>0</v>
      </c>
      <c r="H367" s="243"/>
      <c r="I367" s="244">
        <f>ROUND(E367*H367,2)</f>
        <v>0</v>
      </c>
      <c r="J367" s="243"/>
      <c r="K367" s="244">
        <f>ROUND(E367*J367,2)</f>
        <v>0</v>
      </c>
      <c r="L367" s="244">
        <v>21</v>
      </c>
      <c r="M367" s="244">
        <f>G367*(1+L367/100)</f>
        <v>0</v>
      </c>
      <c r="N367" s="242">
        <v>0</v>
      </c>
      <c r="O367" s="242">
        <f>ROUND(E367*N367,2)</f>
        <v>0</v>
      </c>
      <c r="P367" s="242">
        <v>0</v>
      </c>
      <c r="Q367" s="242">
        <f>ROUND(E367*P367,2)</f>
        <v>0</v>
      </c>
      <c r="R367" s="244"/>
      <c r="S367" s="244" t="s">
        <v>313</v>
      </c>
      <c r="T367" s="245" t="s">
        <v>303</v>
      </c>
      <c r="U367" s="220">
        <v>0</v>
      </c>
      <c r="V367" s="220">
        <f>ROUND(E367*U367,2)</f>
        <v>0</v>
      </c>
      <c r="W367" s="220"/>
      <c r="X367" s="220" t="s">
        <v>653</v>
      </c>
      <c r="Y367" s="220" t="s">
        <v>305</v>
      </c>
      <c r="Z367" s="210"/>
      <c r="AA367" s="210"/>
      <c r="AB367" s="210"/>
      <c r="AC367" s="210"/>
      <c r="AD367" s="210"/>
      <c r="AE367" s="210"/>
      <c r="AF367" s="210"/>
      <c r="AG367" s="210" t="s">
        <v>3619</v>
      </c>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39">
        <v>213</v>
      </c>
      <c r="B368" s="240" t="s">
        <v>4028</v>
      </c>
      <c r="C368" s="249" t="s">
        <v>4029</v>
      </c>
      <c r="D368" s="241" t="s">
        <v>3119</v>
      </c>
      <c r="E368" s="242">
        <v>21</v>
      </c>
      <c r="F368" s="243"/>
      <c r="G368" s="244">
        <f>ROUND(E368*F368,2)</f>
        <v>0</v>
      </c>
      <c r="H368" s="243"/>
      <c r="I368" s="244">
        <f>ROUND(E368*H368,2)</f>
        <v>0</v>
      </c>
      <c r="J368" s="243"/>
      <c r="K368" s="244">
        <f>ROUND(E368*J368,2)</f>
        <v>0</v>
      </c>
      <c r="L368" s="244">
        <v>21</v>
      </c>
      <c r="M368" s="244">
        <f>G368*(1+L368/100)</f>
        <v>0</v>
      </c>
      <c r="N368" s="242">
        <v>0</v>
      </c>
      <c r="O368" s="242">
        <f>ROUND(E368*N368,2)</f>
        <v>0</v>
      </c>
      <c r="P368" s="242">
        <v>0</v>
      </c>
      <c r="Q368" s="242">
        <f>ROUND(E368*P368,2)</f>
        <v>0</v>
      </c>
      <c r="R368" s="244"/>
      <c r="S368" s="244" t="s">
        <v>313</v>
      </c>
      <c r="T368" s="245" t="s">
        <v>303</v>
      </c>
      <c r="U368" s="220">
        <v>0</v>
      </c>
      <c r="V368" s="220">
        <f>ROUND(E368*U368,2)</f>
        <v>0</v>
      </c>
      <c r="W368" s="220"/>
      <c r="X368" s="220" t="s">
        <v>653</v>
      </c>
      <c r="Y368" s="220" t="s">
        <v>305</v>
      </c>
      <c r="Z368" s="210"/>
      <c r="AA368" s="210"/>
      <c r="AB368" s="210"/>
      <c r="AC368" s="210"/>
      <c r="AD368" s="210"/>
      <c r="AE368" s="210"/>
      <c r="AF368" s="210"/>
      <c r="AG368" s="210" t="s">
        <v>3619</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
      <c r="A369" s="239">
        <v>214</v>
      </c>
      <c r="B369" s="240" t="s">
        <v>4030</v>
      </c>
      <c r="C369" s="249" t="s">
        <v>4031</v>
      </c>
      <c r="D369" s="241" t="s">
        <v>3119</v>
      </c>
      <c r="E369" s="242">
        <v>4</v>
      </c>
      <c r="F369" s="243"/>
      <c r="G369" s="244">
        <f>ROUND(E369*F369,2)</f>
        <v>0</v>
      </c>
      <c r="H369" s="243"/>
      <c r="I369" s="244">
        <f>ROUND(E369*H369,2)</f>
        <v>0</v>
      </c>
      <c r="J369" s="243"/>
      <c r="K369" s="244">
        <f>ROUND(E369*J369,2)</f>
        <v>0</v>
      </c>
      <c r="L369" s="244">
        <v>21</v>
      </c>
      <c r="M369" s="244">
        <f>G369*(1+L369/100)</f>
        <v>0</v>
      </c>
      <c r="N369" s="242">
        <v>0</v>
      </c>
      <c r="O369" s="242">
        <f>ROUND(E369*N369,2)</f>
        <v>0</v>
      </c>
      <c r="P369" s="242">
        <v>0</v>
      </c>
      <c r="Q369" s="242">
        <f>ROUND(E369*P369,2)</f>
        <v>0</v>
      </c>
      <c r="R369" s="244"/>
      <c r="S369" s="244" t="s">
        <v>313</v>
      </c>
      <c r="T369" s="245" t="s">
        <v>303</v>
      </c>
      <c r="U369" s="220">
        <v>0</v>
      </c>
      <c r="V369" s="220">
        <f>ROUND(E369*U369,2)</f>
        <v>0</v>
      </c>
      <c r="W369" s="220"/>
      <c r="X369" s="220" t="s">
        <v>653</v>
      </c>
      <c r="Y369" s="220" t="s">
        <v>305</v>
      </c>
      <c r="Z369" s="210"/>
      <c r="AA369" s="210"/>
      <c r="AB369" s="210"/>
      <c r="AC369" s="210"/>
      <c r="AD369" s="210"/>
      <c r="AE369" s="210"/>
      <c r="AF369" s="210"/>
      <c r="AG369" s="210" t="s">
        <v>3619</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39">
        <v>215</v>
      </c>
      <c r="B370" s="240" t="s">
        <v>4032</v>
      </c>
      <c r="C370" s="249" t="s">
        <v>4033</v>
      </c>
      <c r="D370" s="241" t="s">
        <v>3119</v>
      </c>
      <c r="E370" s="242">
        <v>18</v>
      </c>
      <c r="F370" s="243"/>
      <c r="G370" s="244">
        <f>ROUND(E370*F370,2)</f>
        <v>0</v>
      </c>
      <c r="H370" s="243"/>
      <c r="I370" s="244">
        <f>ROUND(E370*H370,2)</f>
        <v>0</v>
      </c>
      <c r="J370" s="243"/>
      <c r="K370" s="244">
        <f>ROUND(E370*J370,2)</f>
        <v>0</v>
      </c>
      <c r="L370" s="244">
        <v>21</v>
      </c>
      <c r="M370" s="244">
        <f>G370*(1+L370/100)</f>
        <v>0</v>
      </c>
      <c r="N370" s="242">
        <v>0</v>
      </c>
      <c r="O370" s="242">
        <f>ROUND(E370*N370,2)</f>
        <v>0</v>
      </c>
      <c r="P370" s="242">
        <v>0</v>
      </c>
      <c r="Q370" s="242">
        <f>ROUND(E370*P370,2)</f>
        <v>0</v>
      </c>
      <c r="R370" s="244"/>
      <c r="S370" s="244" t="s">
        <v>313</v>
      </c>
      <c r="T370" s="245" t="s">
        <v>303</v>
      </c>
      <c r="U370" s="220">
        <v>0</v>
      </c>
      <c r="V370" s="220">
        <f>ROUND(E370*U370,2)</f>
        <v>0</v>
      </c>
      <c r="W370" s="220"/>
      <c r="X370" s="220" t="s">
        <v>653</v>
      </c>
      <c r="Y370" s="220" t="s">
        <v>305</v>
      </c>
      <c r="Z370" s="210"/>
      <c r="AA370" s="210"/>
      <c r="AB370" s="210"/>
      <c r="AC370" s="210"/>
      <c r="AD370" s="210"/>
      <c r="AE370" s="210"/>
      <c r="AF370" s="210"/>
      <c r="AG370" s="210" t="s">
        <v>3619</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
      <c r="A371" s="239">
        <v>216</v>
      </c>
      <c r="B371" s="240" t="s">
        <v>4021</v>
      </c>
      <c r="C371" s="249" t="s">
        <v>4034</v>
      </c>
      <c r="D371" s="241" t="s">
        <v>3119</v>
      </c>
      <c r="E371" s="242">
        <v>4</v>
      </c>
      <c r="F371" s="243"/>
      <c r="G371" s="244">
        <f>ROUND(E371*F371,2)</f>
        <v>0</v>
      </c>
      <c r="H371" s="243"/>
      <c r="I371" s="244">
        <f>ROUND(E371*H371,2)</f>
        <v>0</v>
      </c>
      <c r="J371" s="243"/>
      <c r="K371" s="244">
        <f>ROUND(E371*J371,2)</f>
        <v>0</v>
      </c>
      <c r="L371" s="244">
        <v>21</v>
      </c>
      <c r="M371" s="244">
        <f>G371*(1+L371/100)</f>
        <v>0</v>
      </c>
      <c r="N371" s="242">
        <v>0</v>
      </c>
      <c r="O371" s="242">
        <f>ROUND(E371*N371,2)</f>
        <v>0</v>
      </c>
      <c r="P371" s="242">
        <v>0</v>
      </c>
      <c r="Q371" s="242">
        <f>ROUND(E371*P371,2)</f>
        <v>0</v>
      </c>
      <c r="R371" s="244"/>
      <c r="S371" s="244" t="s">
        <v>313</v>
      </c>
      <c r="T371" s="245" t="s">
        <v>303</v>
      </c>
      <c r="U371" s="220">
        <v>0</v>
      </c>
      <c r="V371" s="220">
        <f>ROUND(E371*U371,2)</f>
        <v>0</v>
      </c>
      <c r="W371" s="220"/>
      <c r="X371" s="220" t="s">
        <v>653</v>
      </c>
      <c r="Y371" s="220" t="s">
        <v>305</v>
      </c>
      <c r="Z371" s="210"/>
      <c r="AA371" s="210"/>
      <c r="AB371" s="210"/>
      <c r="AC371" s="210"/>
      <c r="AD371" s="210"/>
      <c r="AE371" s="210"/>
      <c r="AF371" s="210"/>
      <c r="AG371" s="210" t="s">
        <v>3619</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1" x14ac:dyDescent="0.2">
      <c r="A372" s="239">
        <v>217</v>
      </c>
      <c r="B372" s="240" t="s">
        <v>4035</v>
      </c>
      <c r="C372" s="249" t="s">
        <v>4036</v>
      </c>
      <c r="D372" s="241" t="s">
        <v>3119</v>
      </c>
      <c r="E372" s="242">
        <v>5</v>
      </c>
      <c r="F372" s="243"/>
      <c r="G372" s="244">
        <f>ROUND(E372*F372,2)</f>
        <v>0</v>
      </c>
      <c r="H372" s="243"/>
      <c r="I372" s="244">
        <f>ROUND(E372*H372,2)</f>
        <v>0</v>
      </c>
      <c r="J372" s="243"/>
      <c r="K372" s="244">
        <f>ROUND(E372*J372,2)</f>
        <v>0</v>
      </c>
      <c r="L372" s="244">
        <v>21</v>
      </c>
      <c r="M372" s="244">
        <f>G372*(1+L372/100)</f>
        <v>0</v>
      </c>
      <c r="N372" s="242">
        <v>0</v>
      </c>
      <c r="O372" s="242">
        <f>ROUND(E372*N372,2)</f>
        <v>0</v>
      </c>
      <c r="P372" s="242">
        <v>0</v>
      </c>
      <c r="Q372" s="242">
        <f>ROUND(E372*P372,2)</f>
        <v>0</v>
      </c>
      <c r="R372" s="244"/>
      <c r="S372" s="244" t="s">
        <v>313</v>
      </c>
      <c r="T372" s="245" t="s">
        <v>303</v>
      </c>
      <c r="U372" s="220">
        <v>0</v>
      </c>
      <c r="V372" s="220">
        <f>ROUND(E372*U372,2)</f>
        <v>0</v>
      </c>
      <c r="W372" s="220"/>
      <c r="X372" s="220" t="s">
        <v>653</v>
      </c>
      <c r="Y372" s="220" t="s">
        <v>305</v>
      </c>
      <c r="Z372" s="210"/>
      <c r="AA372" s="210"/>
      <c r="AB372" s="210"/>
      <c r="AC372" s="210"/>
      <c r="AD372" s="210"/>
      <c r="AE372" s="210"/>
      <c r="AF372" s="210"/>
      <c r="AG372" s="210" t="s">
        <v>3619</v>
      </c>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39">
        <v>218</v>
      </c>
      <c r="B373" s="240" t="s">
        <v>4037</v>
      </c>
      <c r="C373" s="249" t="s">
        <v>4038</v>
      </c>
      <c r="D373" s="241" t="s">
        <v>3119</v>
      </c>
      <c r="E373" s="242">
        <v>3</v>
      </c>
      <c r="F373" s="243"/>
      <c r="G373" s="244">
        <f>ROUND(E373*F373,2)</f>
        <v>0</v>
      </c>
      <c r="H373" s="243"/>
      <c r="I373" s="244">
        <f>ROUND(E373*H373,2)</f>
        <v>0</v>
      </c>
      <c r="J373" s="243"/>
      <c r="K373" s="244">
        <f>ROUND(E373*J373,2)</f>
        <v>0</v>
      </c>
      <c r="L373" s="244">
        <v>21</v>
      </c>
      <c r="M373" s="244">
        <f>G373*(1+L373/100)</f>
        <v>0</v>
      </c>
      <c r="N373" s="242">
        <v>0</v>
      </c>
      <c r="O373" s="242">
        <f>ROUND(E373*N373,2)</f>
        <v>0</v>
      </c>
      <c r="P373" s="242">
        <v>0</v>
      </c>
      <c r="Q373" s="242">
        <f>ROUND(E373*P373,2)</f>
        <v>0</v>
      </c>
      <c r="R373" s="244"/>
      <c r="S373" s="244" t="s">
        <v>313</v>
      </c>
      <c r="T373" s="245" t="s">
        <v>303</v>
      </c>
      <c r="U373" s="220">
        <v>0</v>
      </c>
      <c r="V373" s="220">
        <f>ROUND(E373*U373,2)</f>
        <v>0</v>
      </c>
      <c r="W373" s="220"/>
      <c r="X373" s="220" t="s">
        <v>653</v>
      </c>
      <c r="Y373" s="220" t="s">
        <v>305</v>
      </c>
      <c r="Z373" s="210"/>
      <c r="AA373" s="210"/>
      <c r="AB373" s="210"/>
      <c r="AC373" s="210"/>
      <c r="AD373" s="210"/>
      <c r="AE373" s="210"/>
      <c r="AF373" s="210"/>
      <c r="AG373" s="210" t="s">
        <v>3619</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39">
        <v>219</v>
      </c>
      <c r="B374" s="240" t="s">
        <v>146</v>
      </c>
      <c r="C374" s="249" t="s">
        <v>4039</v>
      </c>
      <c r="D374" s="241" t="s">
        <v>3119</v>
      </c>
      <c r="E374" s="242">
        <v>16</v>
      </c>
      <c r="F374" s="243"/>
      <c r="G374" s="244">
        <f>ROUND(E374*F374,2)</f>
        <v>0</v>
      </c>
      <c r="H374" s="243"/>
      <c r="I374" s="244">
        <f>ROUND(E374*H374,2)</f>
        <v>0</v>
      </c>
      <c r="J374" s="243"/>
      <c r="K374" s="244">
        <f>ROUND(E374*J374,2)</f>
        <v>0</v>
      </c>
      <c r="L374" s="244">
        <v>21</v>
      </c>
      <c r="M374" s="244">
        <f>G374*(1+L374/100)</f>
        <v>0</v>
      </c>
      <c r="N374" s="242">
        <v>0</v>
      </c>
      <c r="O374" s="242">
        <f>ROUND(E374*N374,2)</f>
        <v>0</v>
      </c>
      <c r="P374" s="242">
        <v>0</v>
      </c>
      <c r="Q374" s="242">
        <f>ROUND(E374*P374,2)</f>
        <v>0</v>
      </c>
      <c r="R374" s="244"/>
      <c r="S374" s="244" t="s">
        <v>313</v>
      </c>
      <c r="T374" s="245" t="s">
        <v>303</v>
      </c>
      <c r="U374" s="220">
        <v>0</v>
      </c>
      <c r="V374" s="220">
        <f>ROUND(E374*U374,2)</f>
        <v>0</v>
      </c>
      <c r="W374" s="220"/>
      <c r="X374" s="220" t="s">
        <v>653</v>
      </c>
      <c r="Y374" s="220" t="s">
        <v>305</v>
      </c>
      <c r="Z374" s="210"/>
      <c r="AA374" s="210"/>
      <c r="AB374" s="210"/>
      <c r="AC374" s="210"/>
      <c r="AD374" s="210"/>
      <c r="AE374" s="210"/>
      <c r="AF374" s="210"/>
      <c r="AG374" s="210" t="s">
        <v>3619</v>
      </c>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
      <c r="A375" s="239">
        <v>220</v>
      </c>
      <c r="B375" s="240" t="s">
        <v>4040</v>
      </c>
      <c r="C375" s="249" t="s">
        <v>4041</v>
      </c>
      <c r="D375" s="241" t="s">
        <v>3119</v>
      </c>
      <c r="E375" s="242">
        <v>2</v>
      </c>
      <c r="F375" s="243"/>
      <c r="G375" s="244">
        <f>ROUND(E375*F375,2)</f>
        <v>0</v>
      </c>
      <c r="H375" s="243"/>
      <c r="I375" s="244">
        <f>ROUND(E375*H375,2)</f>
        <v>0</v>
      </c>
      <c r="J375" s="243"/>
      <c r="K375" s="244">
        <f>ROUND(E375*J375,2)</f>
        <v>0</v>
      </c>
      <c r="L375" s="244">
        <v>21</v>
      </c>
      <c r="M375" s="244">
        <f>G375*(1+L375/100)</f>
        <v>0</v>
      </c>
      <c r="N375" s="242">
        <v>0</v>
      </c>
      <c r="O375" s="242">
        <f>ROUND(E375*N375,2)</f>
        <v>0</v>
      </c>
      <c r="P375" s="242">
        <v>0</v>
      </c>
      <c r="Q375" s="242">
        <f>ROUND(E375*P375,2)</f>
        <v>0</v>
      </c>
      <c r="R375" s="244"/>
      <c r="S375" s="244" t="s">
        <v>313</v>
      </c>
      <c r="T375" s="245" t="s">
        <v>303</v>
      </c>
      <c r="U375" s="220">
        <v>0</v>
      </c>
      <c r="V375" s="220">
        <f>ROUND(E375*U375,2)</f>
        <v>0</v>
      </c>
      <c r="W375" s="220"/>
      <c r="X375" s="220" t="s">
        <v>653</v>
      </c>
      <c r="Y375" s="220" t="s">
        <v>305</v>
      </c>
      <c r="Z375" s="210"/>
      <c r="AA375" s="210"/>
      <c r="AB375" s="210"/>
      <c r="AC375" s="210"/>
      <c r="AD375" s="210"/>
      <c r="AE375" s="210"/>
      <c r="AF375" s="210"/>
      <c r="AG375" s="210" t="s">
        <v>3619</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39">
        <v>221</v>
      </c>
      <c r="B376" s="240" t="s">
        <v>4042</v>
      </c>
      <c r="C376" s="249" t="s">
        <v>4043</v>
      </c>
      <c r="D376" s="241" t="s">
        <v>3119</v>
      </c>
      <c r="E376" s="242">
        <v>6</v>
      </c>
      <c r="F376" s="243"/>
      <c r="G376" s="244">
        <f>ROUND(E376*F376,2)</f>
        <v>0</v>
      </c>
      <c r="H376" s="243"/>
      <c r="I376" s="244">
        <f>ROUND(E376*H376,2)</f>
        <v>0</v>
      </c>
      <c r="J376" s="243"/>
      <c r="K376" s="244">
        <f>ROUND(E376*J376,2)</f>
        <v>0</v>
      </c>
      <c r="L376" s="244">
        <v>21</v>
      </c>
      <c r="M376" s="244">
        <f>G376*(1+L376/100)</f>
        <v>0</v>
      </c>
      <c r="N376" s="242">
        <v>0</v>
      </c>
      <c r="O376" s="242">
        <f>ROUND(E376*N376,2)</f>
        <v>0</v>
      </c>
      <c r="P376" s="242">
        <v>0</v>
      </c>
      <c r="Q376" s="242">
        <f>ROUND(E376*P376,2)</f>
        <v>0</v>
      </c>
      <c r="R376" s="244"/>
      <c r="S376" s="244" t="s">
        <v>313</v>
      </c>
      <c r="T376" s="245" t="s">
        <v>303</v>
      </c>
      <c r="U376" s="220">
        <v>0</v>
      </c>
      <c r="V376" s="220">
        <f>ROUND(E376*U376,2)</f>
        <v>0</v>
      </c>
      <c r="W376" s="220"/>
      <c r="X376" s="220" t="s">
        <v>653</v>
      </c>
      <c r="Y376" s="220" t="s">
        <v>305</v>
      </c>
      <c r="Z376" s="210"/>
      <c r="AA376" s="210"/>
      <c r="AB376" s="210"/>
      <c r="AC376" s="210"/>
      <c r="AD376" s="210"/>
      <c r="AE376" s="210"/>
      <c r="AF376" s="210"/>
      <c r="AG376" s="210" t="s">
        <v>3619</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39">
        <v>222</v>
      </c>
      <c r="B377" s="240" t="s">
        <v>4044</v>
      </c>
      <c r="C377" s="249" t="s">
        <v>4045</v>
      </c>
      <c r="D377" s="241" t="s">
        <v>3119</v>
      </c>
      <c r="E377" s="242">
        <v>2</v>
      </c>
      <c r="F377" s="243"/>
      <c r="G377" s="244">
        <f>ROUND(E377*F377,2)</f>
        <v>0</v>
      </c>
      <c r="H377" s="243"/>
      <c r="I377" s="244">
        <f>ROUND(E377*H377,2)</f>
        <v>0</v>
      </c>
      <c r="J377" s="243"/>
      <c r="K377" s="244">
        <f>ROUND(E377*J377,2)</f>
        <v>0</v>
      </c>
      <c r="L377" s="244">
        <v>21</v>
      </c>
      <c r="M377" s="244">
        <f>G377*(1+L377/100)</f>
        <v>0</v>
      </c>
      <c r="N377" s="242">
        <v>0</v>
      </c>
      <c r="O377" s="242">
        <f>ROUND(E377*N377,2)</f>
        <v>0</v>
      </c>
      <c r="P377" s="242">
        <v>0</v>
      </c>
      <c r="Q377" s="242">
        <f>ROUND(E377*P377,2)</f>
        <v>0</v>
      </c>
      <c r="R377" s="244"/>
      <c r="S377" s="244" t="s">
        <v>313</v>
      </c>
      <c r="T377" s="245" t="s">
        <v>303</v>
      </c>
      <c r="U377" s="220">
        <v>0</v>
      </c>
      <c r="V377" s="220">
        <f>ROUND(E377*U377,2)</f>
        <v>0</v>
      </c>
      <c r="W377" s="220"/>
      <c r="X377" s="220" t="s">
        <v>653</v>
      </c>
      <c r="Y377" s="220" t="s">
        <v>305</v>
      </c>
      <c r="Z377" s="210"/>
      <c r="AA377" s="210"/>
      <c r="AB377" s="210"/>
      <c r="AC377" s="210"/>
      <c r="AD377" s="210"/>
      <c r="AE377" s="210"/>
      <c r="AF377" s="210"/>
      <c r="AG377" s="210" t="s">
        <v>3619</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
      <c r="A378" s="239">
        <v>223</v>
      </c>
      <c r="B378" s="240" t="s">
        <v>4046</v>
      </c>
      <c r="C378" s="249" t="s">
        <v>4047</v>
      </c>
      <c r="D378" s="241" t="s">
        <v>3606</v>
      </c>
      <c r="E378" s="242">
        <v>1</v>
      </c>
      <c r="F378" s="243"/>
      <c r="G378" s="244">
        <f>ROUND(E378*F378,2)</f>
        <v>0</v>
      </c>
      <c r="H378" s="243"/>
      <c r="I378" s="244">
        <f>ROUND(E378*H378,2)</f>
        <v>0</v>
      </c>
      <c r="J378" s="243"/>
      <c r="K378" s="244">
        <f>ROUND(E378*J378,2)</f>
        <v>0</v>
      </c>
      <c r="L378" s="244">
        <v>21</v>
      </c>
      <c r="M378" s="244">
        <f>G378*(1+L378/100)</f>
        <v>0</v>
      </c>
      <c r="N378" s="242">
        <v>0</v>
      </c>
      <c r="O378" s="242">
        <f>ROUND(E378*N378,2)</f>
        <v>0</v>
      </c>
      <c r="P378" s="242">
        <v>0</v>
      </c>
      <c r="Q378" s="242">
        <f>ROUND(E378*P378,2)</f>
        <v>0</v>
      </c>
      <c r="R378" s="244"/>
      <c r="S378" s="244" t="s">
        <v>313</v>
      </c>
      <c r="T378" s="245" t="s">
        <v>303</v>
      </c>
      <c r="U378" s="220">
        <v>0</v>
      </c>
      <c r="V378" s="220">
        <f>ROUND(E378*U378,2)</f>
        <v>0</v>
      </c>
      <c r="W378" s="220"/>
      <c r="X378" s="220" t="s">
        <v>653</v>
      </c>
      <c r="Y378" s="220" t="s">
        <v>305</v>
      </c>
      <c r="Z378" s="210"/>
      <c r="AA378" s="210"/>
      <c r="AB378" s="210"/>
      <c r="AC378" s="210"/>
      <c r="AD378" s="210"/>
      <c r="AE378" s="210"/>
      <c r="AF378" s="210"/>
      <c r="AG378" s="210" t="s">
        <v>3619</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ht="22.5" outlineLevel="1" x14ac:dyDescent="0.2">
      <c r="A379" s="239">
        <v>224</v>
      </c>
      <c r="B379" s="240" t="s">
        <v>4048</v>
      </c>
      <c r="C379" s="249" t="s">
        <v>4049</v>
      </c>
      <c r="D379" s="241" t="s">
        <v>3711</v>
      </c>
      <c r="E379" s="242">
        <v>1</v>
      </c>
      <c r="F379" s="243"/>
      <c r="G379" s="244">
        <f>ROUND(E379*F379,2)</f>
        <v>0</v>
      </c>
      <c r="H379" s="243"/>
      <c r="I379" s="244">
        <f>ROUND(E379*H379,2)</f>
        <v>0</v>
      </c>
      <c r="J379" s="243"/>
      <c r="K379" s="244">
        <f>ROUND(E379*J379,2)</f>
        <v>0</v>
      </c>
      <c r="L379" s="244">
        <v>21</v>
      </c>
      <c r="M379" s="244">
        <f>G379*(1+L379/100)</f>
        <v>0</v>
      </c>
      <c r="N379" s="242">
        <v>0</v>
      </c>
      <c r="O379" s="242">
        <f>ROUND(E379*N379,2)</f>
        <v>0</v>
      </c>
      <c r="P379" s="242">
        <v>0</v>
      </c>
      <c r="Q379" s="242">
        <f>ROUND(E379*P379,2)</f>
        <v>0</v>
      </c>
      <c r="R379" s="244"/>
      <c r="S379" s="244" t="s">
        <v>313</v>
      </c>
      <c r="T379" s="245" t="s">
        <v>303</v>
      </c>
      <c r="U379" s="220">
        <v>0</v>
      </c>
      <c r="V379" s="220">
        <f>ROUND(E379*U379,2)</f>
        <v>0</v>
      </c>
      <c r="W379" s="220"/>
      <c r="X379" s="220" t="s">
        <v>653</v>
      </c>
      <c r="Y379" s="220" t="s">
        <v>305</v>
      </c>
      <c r="Z379" s="210"/>
      <c r="AA379" s="210"/>
      <c r="AB379" s="210"/>
      <c r="AC379" s="210"/>
      <c r="AD379" s="210"/>
      <c r="AE379" s="210"/>
      <c r="AF379" s="210"/>
      <c r="AG379" s="210" t="s">
        <v>3619</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32">
        <v>225</v>
      </c>
      <c r="B380" s="233" t="s">
        <v>4050</v>
      </c>
      <c r="C380" s="250" t="s">
        <v>4051</v>
      </c>
      <c r="D380" s="234" t="s">
        <v>3119</v>
      </c>
      <c r="E380" s="235">
        <v>1</v>
      </c>
      <c r="F380" s="236"/>
      <c r="G380" s="237">
        <f>ROUND(E380*F380,2)</f>
        <v>0</v>
      </c>
      <c r="H380" s="236"/>
      <c r="I380" s="237">
        <f>ROUND(E380*H380,2)</f>
        <v>0</v>
      </c>
      <c r="J380" s="236"/>
      <c r="K380" s="237">
        <f>ROUND(E380*J380,2)</f>
        <v>0</v>
      </c>
      <c r="L380" s="237">
        <v>21</v>
      </c>
      <c r="M380" s="237">
        <f>G380*(1+L380/100)</f>
        <v>0</v>
      </c>
      <c r="N380" s="235">
        <v>0</v>
      </c>
      <c r="O380" s="235">
        <f>ROUND(E380*N380,2)</f>
        <v>0</v>
      </c>
      <c r="P380" s="235">
        <v>0</v>
      </c>
      <c r="Q380" s="235">
        <f>ROUND(E380*P380,2)</f>
        <v>0</v>
      </c>
      <c r="R380" s="237"/>
      <c r="S380" s="237" t="s">
        <v>313</v>
      </c>
      <c r="T380" s="238" t="s">
        <v>303</v>
      </c>
      <c r="U380" s="220">
        <v>0</v>
      </c>
      <c r="V380" s="220">
        <f>ROUND(E380*U380,2)</f>
        <v>0</v>
      </c>
      <c r="W380" s="220"/>
      <c r="X380" s="220" t="s">
        <v>653</v>
      </c>
      <c r="Y380" s="220" t="s">
        <v>305</v>
      </c>
      <c r="Z380" s="210"/>
      <c r="AA380" s="210"/>
      <c r="AB380" s="210"/>
      <c r="AC380" s="210"/>
      <c r="AD380" s="210"/>
      <c r="AE380" s="210"/>
      <c r="AF380" s="210"/>
      <c r="AG380" s="210" t="s">
        <v>3619</v>
      </c>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2" x14ac:dyDescent="0.2">
      <c r="A381" s="217"/>
      <c r="B381" s="218"/>
      <c r="C381" s="251" t="s">
        <v>4052</v>
      </c>
      <c r="D381" s="247"/>
      <c r="E381" s="247"/>
      <c r="F381" s="247"/>
      <c r="G381" s="247"/>
      <c r="H381" s="220"/>
      <c r="I381" s="220"/>
      <c r="J381" s="220"/>
      <c r="K381" s="220"/>
      <c r="L381" s="220"/>
      <c r="M381" s="220"/>
      <c r="N381" s="219"/>
      <c r="O381" s="219"/>
      <c r="P381" s="219"/>
      <c r="Q381" s="219"/>
      <c r="R381" s="220"/>
      <c r="S381" s="220"/>
      <c r="T381" s="220"/>
      <c r="U381" s="220"/>
      <c r="V381" s="220"/>
      <c r="W381" s="220"/>
      <c r="X381" s="220"/>
      <c r="Y381" s="220"/>
      <c r="Z381" s="210"/>
      <c r="AA381" s="210"/>
      <c r="AB381" s="210"/>
      <c r="AC381" s="210"/>
      <c r="AD381" s="210"/>
      <c r="AE381" s="210"/>
      <c r="AF381" s="210"/>
      <c r="AG381" s="210" t="s">
        <v>317</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46" t="str">
        <f>C381</f>
        <v>Stručný popis: 2 × 300 W RMS / 8 ?, 2 × 500 W / 4 ?, 1 × 800 W / 8 ?, třída H, 20 – 20 000 Hz, S/N 100 dB, nízké zkreslení &lt; 0,03 %, 13 kg</v>
      </c>
      <c r="BB381" s="210"/>
      <c r="BC381" s="210"/>
      <c r="BD381" s="210"/>
      <c r="BE381" s="210"/>
      <c r="BF381" s="210"/>
      <c r="BG381" s="210"/>
      <c r="BH381" s="210"/>
    </row>
    <row r="382" spans="1:60" outlineLevel="3" x14ac:dyDescent="0.2">
      <c r="A382" s="217"/>
      <c r="B382" s="218"/>
      <c r="C382" s="270" t="s">
        <v>4053</v>
      </c>
      <c r="D382" s="264"/>
      <c r="E382" s="264"/>
      <c r="F382" s="264"/>
      <c r="G382" s="264"/>
      <c r="H382" s="220"/>
      <c r="I382" s="220"/>
      <c r="J382" s="220"/>
      <c r="K382" s="220"/>
      <c r="L382" s="220"/>
      <c r="M382" s="220"/>
      <c r="N382" s="219"/>
      <c r="O382" s="219"/>
      <c r="P382" s="219"/>
      <c r="Q382" s="219"/>
      <c r="R382" s="220"/>
      <c r="S382" s="220"/>
      <c r="T382" s="220"/>
      <c r="U382" s="220"/>
      <c r="V382" s="220"/>
      <c r="W382" s="220"/>
      <c r="X382" s="220"/>
      <c r="Y382" s="220"/>
      <c r="Z382" s="210"/>
      <c r="AA382" s="210"/>
      <c r="AB382" s="210"/>
      <c r="AC382" s="210"/>
      <c r="AD382" s="210"/>
      <c r="AE382" s="210"/>
      <c r="AF382" s="210"/>
      <c r="AG382" s="210" t="s">
        <v>317</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3" x14ac:dyDescent="0.2">
      <c r="A383" s="217"/>
      <c r="B383" s="218"/>
      <c r="C383" s="270" t="s">
        <v>4054</v>
      </c>
      <c r="D383" s="264"/>
      <c r="E383" s="264"/>
      <c r="F383" s="264"/>
      <c r="G383" s="264"/>
      <c r="H383" s="220"/>
      <c r="I383" s="220"/>
      <c r="J383" s="220"/>
      <c r="K383" s="220"/>
      <c r="L383" s="220"/>
      <c r="M383" s="220"/>
      <c r="N383" s="219"/>
      <c r="O383" s="219"/>
      <c r="P383" s="219"/>
      <c r="Q383" s="219"/>
      <c r="R383" s="220"/>
      <c r="S383" s="220"/>
      <c r="T383" s="220"/>
      <c r="U383" s="220"/>
      <c r="V383" s="220"/>
      <c r="W383" s="220"/>
      <c r="X383" s="220"/>
      <c r="Y383" s="220"/>
      <c r="Z383" s="210"/>
      <c r="AA383" s="210"/>
      <c r="AB383" s="210"/>
      <c r="AC383" s="210"/>
      <c r="AD383" s="210"/>
      <c r="AE383" s="210"/>
      <c r="AF383" s="210"/>
      <c r="AG383" s="210" t="s">
        <v>317</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3" x14ac:dyDescent="0.2">
      <c r="A384" s="217"/>
      <c r="B384" s="218"/>
      <c r="C384" s="270" t="s">
        <v>4055</v>
      </c>
      <c r="D384" s="264"/>
      <c r="E384" s="264"/>
      <c r="F384" s="264"/>
      <c r="G384" s="264"/>
      <c r="H384" s="220"/>
      <c r="I384" s="220"/>
      <c r="J384" s="220"/>
      <c r="K384" s="220"/>
      <c r="L384" s="220"/>
      <c r="M384" s="220"/>
      <c r="N384" s="219"/>
      <c r="O384" s="219"/>
      <c r="P384" s="219"/>
      <c r="Q384" s="219"/>
      <c r="R384" s="220"/>
      <c r="S384" s="220"/>
      <c r="T384" s="220"/>
      <c r="U384" s="220"/>
      <c r="V384" s="220"/>
      <c r="W384" s="220"/>
      <c r="X384" s="220"/>
      <c r="Y384" s="220"/>
      <c r="Z384" s="210"/>
      <c r="AA384" s="210"/>
      <c r="AB384" s="210"/>
      <c r="AC384" s="210"/>
      <c r="AD384" s="210"/>
      <c r="AE384" s="210"/>
      <c r="AF384" s="210"/>
      <c r="AG384" s="210" t="s">
        <v>317</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3" x14ac:dyDescent="0.2">
      <c r="A385" s="217"/>
      <c r="B385" s="218"/>
      <c r="C385" s="270" t="s">
        <v>4056</v>
      </c>
      <c r="D385" s="264"/>
      <c r="E385" s="264"/>
      <c r="F385" s="264"/>
      <c r="G385" s="264"/>
      <c r="H385" s="220"/>
      <c r="I385" s="220"/>
      <c r="J385" s="220"/>
      <c r="K385" s="220"/>
      <c r="L385" s="220"/>
      <c r="M385" s="220"/>
      <c r="N385" s="219"/>
      <c r="O385" s="219"/>
      <c r="P385" s="219"/>
      <c r="Q385" s="219"/>
      <c r="R385" s="220"/>
      <c r="S385" s="220"/>
      <c r="T385" s="220"/>
      <c r="U385" s="220"/>
      <c r="V385" s="220"/>
      <c r="W385" s="220"/>
      <c r="X385" s="220"/>
      <c r="Y385" s="220"/>
      <c r="Z385" s="210"/>
      <c r="AA385" s="210"/>
      <c r="AB385" s="210"/>
      <c r="AC385" s="210"/>
      <c r="AD385" s="210"/>
      <c r="AE385" s="210"/>
      <c r="AF385" s="210"/>
      <c r="AG385" s="210" t="s">
        <v>317</v>
      </c>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
      <c r="A386" s="217"/>
      <c r="B386" s="218"/>
      <c r="C386" s="270" t="s">
        <v>4057</v>
      </c>
      <c r="D386" s="264"/>
      <c r="E386" s="264"/>
      <c r="F386" s="264"/>
      <c r="G386" s="264"/>
      <c r="H386" s="220"/>
      <c r="I386" s="220"/>
      <c r="J386" s="220"/>
      <c r="K386" s="220"/>
      <c r="L386" s="220"/>
      <c r="M386" s="220"/>
      <c r="N386" s="219"/>
      <c r="O386" s="219"/>
      <c r="P386" s="219"/>
      <c r="Q386" s="219"/>
      <c r="R386" s="220"/>
      <c r="S386" s="220"/>
      <c r="T386" s="220"/>
      <c r="U386" s="220"/>
      <c r="V386" s="220"/>
      <c r="W386" s="220"/>
      <c r="X386" s="220"/>
      <c r="Y386" s="220"/>
      <c r="Z386" s="210"/>
      <c r="AA386" s="210"/>
      <c r="AB386" s="210"/>
      <c r="AC386" s="210"/>
      <c r="AD386" s="210"/>
      <c r="AE386" s="210"/>
      <c r="AF386" s="210"/>
      <c r="AG386" s="210" t="s">
        <v>317</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3" x14ac:dyDescent="0.2">
      <c r="A387" s="217"/>
      <c r="B387" s="218"/>
      <c r="C387" s="270" t="s">
        <v>4058</v>
      </c>
      <c r="D387" s="264"/>
      <c r="E387" s="264"/>
      <c r="F387" s="264"/>
      <c r="G387" s="264"/>
      <c r="H387" s="220"/>
      <c r="I387" s="220"/>
      <c r="J387" s="220"/>
      <c r="K387" s="220"/>
      <c r="L387" s="220"/>
      <c r="M387" s="220"/>
      <c r="N387" s="219"/>
      <c r="O387" s="219"/>
      <c r="P387" s="219"/>
      <c r="Q387" s="219"/>
      <c r="R387" s="220"/>
      <c r="S387" s="220"/>
      <c r="T387" s="220"/>
      <c r="U387" s="220"/>
      <c r="V387" s="220"/>
      <c r="W387" s="220"/>
      <c r="X387" s="220"/>
      <c r="Y387" s="220"/>
      <c r="Z387" s="210"/>
      <c r="AA387" s="210"/>
      <c r="AB387" s="210"/>
      <c r="AC387" s="210"/>
      <c r="AD387" s="210"/>
      <c r="AE387" s="210"/>
      <c r="AF387" s="210"/>
      <c r="AG387" s="210" t="s">
        <v>317</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3" x14ac:dyDescent="0.2">
      <c r="A388" s="217"/>
      <c r="B388" s="218"/>
      <c r="C388" s="270" t="s">
        <v>4059</v>
      </c>
      <c r="D388" s="264"/>
      <c r="E388" s="264"/>
      <c r="F388" s="264"/>
      <c r="G388" s="264"/>
      <c r="H388" s="220"/>
      <c r="I388" s="220"/>
      <c r="J388" s="220"/>
      <c r="K388" s="220"/>
      <c r="L388" s="220"/>
      <c r="M388" s="220"/>
      <c r="N388" s="219"/>
      <c r="O388" s="219"/>
      <c r="P388" s="219"/>
      <c r="Q388" s="219"/>
      <c r="R388" s="220"/>
      <c r="S388" s="220"/>
      <c r="T388" s="220"/>
      <c r="U388" s="220"/>
      <c r="V388" s="220"/>
      <c r="W388" s="220"/>
      <c r="X388" s="220"/>
      <c r="Y388" s="220"/>
      <c r="Z388" s="210"/>
      <c r="AA388" s="210"/>
      <c r="AB388" s="210"/>
      <c r="AC388" s="210"/>
      <c r="AD388" s="210"/>
      <c r="AE388" s="210"/>
      <c r="AF388" s="210"/>
      <c r="AG388" s="210" t="s">
        <v>317</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3" x14ac:dyDescent="0.2">
      <c r="A389" s="217"/>
      <c r="B389" s="218"/>
      <c r="C389" s="270" t="s">
        <v>4060</v>
      </c>
      <c r="D389" s="264"/>
      <c r="E389" s="264"/>
      <c r="F389" s="264"/>
      <c r="G389" s="264"/>
      <c r="H389" s="220"/>
      <c r="I389" s="220"/>
      <c r="J389" s="220"/>
      <c r="K389" s="220"/>
      <c r="L389" s="220"/>
      <c r="M389" s="220"/>
      <c r="N389" s="219"/>
      <c r="O389" s="219"/>
      <c r="P389" s="219"/>
      <c r="Q389" s="219"/>
      <c r="R389" s="220"/>
      <c r="S389" s="220"/>
      <c r="T389" s="220"/>
      <c r="U389" s="220"/>
      <c r="V389" s="220"/>
      <c r="W389" s="220"/>
      <c r="X389" s="220"/>
      <c r="Y389" s="220"/>
      <c r="Z389" s="210"/>
      <c r="AA389" s="210"/>
      <c r="AB389" s="210"/>
      <c r="AC389" s="210"/>
      <c r="AD389" s="210"/>
      <c r="AE389" s="210"/>
      <c r="AF389" s="210"/>
      <c r="AG389" s="210" t="s">
        <v>317</v>
      </c>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3" x14ac:dyDescent="0.2">
      <c r="A390" s="217"/>
      <c r="B390" s="218"/>
      <c r="C390" s="270" t="s">
        <v>4061</v>
      </c>
      <c r="D390" s="264"/>
      <c r="E390" s="264"/>
      <c r="F390" s="264"/>
      <c r="G390" s="264"/>
      <c r="H390" s="220"/>
      <c r="I390" s="220"/>
      <c r="J390" s="220"/>
      <c r="K390" s="220"/>
      <c r="L390" s="220"/>
      <c r="M390" s="220"/>
      <c r="N390" s="219"/>
      <c r="O390" s="219"/>
      <c r="P390" s="219"/>
      <c r="Q390" s="219"/>
      <c r="R390" s="220"/>
      <c r="S390" s="220"/>
      <c r="T390" s="220"/>
      <c r="U390" s="220"/>
      <c r="V390" s="220"/>
      <c r="W390" s="220"/>
      <c r="X390" s="220"/>
      <c r="Y390" s="220"/>
      <c r="Z390" s="210"/>
      <c r="AA390" s="210"/>
      <c r="AB390" s="210"/>
      <c r="AC390" s="210"/>
      <c r="AD390" s="210"/>
      <c r="AE390" s="210"/>
      <c r="AF390" s="210"/>
      <c r="AG390" s="210" t="s">
        <v>317</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3" x14ac:dyDescent="0.2">
      <c r="A391" s="217"/>
      <c r="B391" s="218"/>
      <c r="C391" s="270" t="s">
        <v>4062</v>
      </c>
      <c r="D391" s="264"/>
      <c r="E391" s="264"/>
      <c r="F391" s="264"/>
      <c r="G391" s="264"/>
      <c r="H391" s="220"/>
      <c r="I391" s="220"/>
      <c r="J391" s="220"/>
      <c r="K391" s="220"/>
      <c r="L391" s="220"/>
      <c r="M391" s="220"/>
      <c r="N391" s="219"/>
      <c r="O391" s="219"/>
      <c r="P391" s="219"/>
      <c r="Q391" s="219"/>
      <c r="R391" s="220"/>
      <c r="S391" s="220"/>
      <c r="T391" s="220"/>
      <c r="U391" s="220"/>
      <c r="V391" s="220"/>
      <c r="W391" s="220"/>
      <c r="X391" s="220"/>
      <c r="Y391" s="220"/>
      <c r="Z391" s="210"/>
      <c r="AA391" s="210"/>
      <c r="AB391" s="210"/>
      <c r="AC391" s="210"/>
      <c r="AD391" s="210"/>
      <c r="AE391" s="210"/>
      <c r="AF391" s="210"/>
      <c r="AG391" s="210" t="s">
        <v>317</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3" x14ac:dyDescent="0.2">
      <c r="A392" s="217"/>
      <c r="B392" s="218"/>
      <c r="C392" s="270" t="s">
        <v>4063</v>
      </c>
      <c r="D392" s="264"/>
      <c r="E392" s="264"/>
      <c r="F392" s="264"/>
      <c r="G392" s="264"/>
      <c r="H392" s="220"/>
      <c r="I392" s="220"/>
      <c r="J392" s="220"/>
      <c r="K392" s="220"/>
      <c r="L392" s="220"/>
      <c r="M392" s="220"/>
      <c r="N392" s="219"/>
      <c r="O392" s="219"/>
      <c r="P392" s="219"/>
      <c r="Q392" s="219"/>
      <c r="R392" s="220"/>
      <c r="S392" s="220"/>
      <c r="T392" s="220"/>
      <c r="U392" s="220"/>
      <c r="V392" s="220"/>
      <c r="W392" s="220"/>
      <c r="X392" s="220"/>
      <c r="Y392" s="220"/>
      <c r="Z392" s="210"/>
      <c r="AA392" s="210"/>
      <c r="AB392" s="210"/>
      <c r="AC392" s="210"/>
      <c r="AD392" s="210"/>
      <c r="AE392" s="210"/>
      <c r="AF392" s="210"/>
      <c r="AG392" s="210" t="s">
        <v>317</v>
      </c>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3" x14ac:dyDescent="0.2">
      <c r="A393" s="217"/>
      <c r="B393" s="218"/>
      <c r="C393" s="270" t="s">
        <v>4064</v>
      </c>
      <c r="D393" s="264"/>
      <c r="E393" s="264"/>
      <c r="F393" s="264"/>
      <c r="G393" s="264"/>
      <c r="H393" s="220"/>
      <c r="I393" s="220"/>
      <c r="J393" s="220"/>
      <c r="K393" s="220"/>
      <c r="L393" s="220"/>
      <c r="M393" s="220"/>
      <c r="N393" s="219"/>
      <c r="O393" s="219"/>
      <c r="P393" s="219"/>
      <c r="Q393" s="219"/>
      <c r="R393" s="220"/>
      <c r="S393" s="220"/>
      <c r="T393" s="220"/>
      <c r="U393" s="220"/>
      <c r="V393" s="220"/>
      <c r="W393" s="220"/>
      <c r="X393" s="220"/>
      <c r="Y393" s="220"/>
      <c r="Z393" s="210"/>
      <c r="AA393" s="210"/>
      <c r="AB393" s="210"/>
      <c r="AC393" s="210"/>
      <c r="AD393" s="210"/>
      <c r="AE393" s="210"/>
      <c r="AF393" s="210"/>
      <c r="AG393" s="210" t="s">
        <v>317</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3" x14ac:dyDescent="0.2">
      <c r="A394" s="217"/>
      <c r="B394" s="218"/>
      <c r="C394" s="270" t="s">
        <v>4065</v>
      </c>
      <c r="D394" s="264"/>
      <c r="E394" s="264"/>
      <c r="F394" s="264"/>
      <c r="G394" s="264"/>
      <c r="H394" s="220"/>
      <c r="I394" s="220"/>
      <c r="J394" s="220"/>
      <c r="K394" s="220"/>
      <c r="L394" s="220"/>
      <c r="M394" s="220"/>
      <c r="N394" s="219"/>
      <c r="O394" s="219"/>
      <c r="P394" s="219"/>
      <c r="Q394" s="219"/>
      <c r="R394" s="220"/>
      <c r="S394" s="220"/>
      <c r="T394" s="220"/>
      <c r="U394" s="220"/>
      <c r="V394" s="220"/>
      <c r="W394" s="220"/>
      <c r="X394" s="220"/>
      <c r="Y394" s="220"/>
      <c r="Z394" s="210"/>
      <c r="AA394" s="210"/>
      <c r="AB394" s="210"/>
      <c r="AC394" s="210"/>
      <c r="AD394" s="210"/>
      <c r="AE394" s="210"/>
      <c r="AF394" s="210"/>
      <c r="AG394" s="210" t="s">
        <v>317</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
      <c r="A395" s="217"/>
      <c r="B395" s="218"/>
      <c r="C395" s="270" t="s">
        <v>4066</v>
      </c>
      <c r="D395" s="264"/>
      <c r="E395" s="264"/>
      <c r="F395" s="264"/>
      <c r="G395" s="264"/>
      <c r="H395" s="220"/>
      <c r="I395" s="220"/>
      <c r="J395" s="220"/>
      <c r="K395" s="220"/>
      <c r="L395" s="220"/>
      <c r="M395" s="220"/>
      <c r="N395" s="219"/>
      <c r="O395" s="219"/>
      <c r="P395" s="219"/>
      <c r="Q395" s="219"/>
      <c r="R395" s="220"/>
      <c r="S395" s="220"/>
      <c r="T395" s="220"/>
      <c r="U395" s="220"/>
      <c r="V395" s="220"/>
      <c r="W395" s="220"/>
      <c r="X395" s="220"/>
      <c r="Y395" s="220"/>
      <c r="Z395" s="210"/>
      <c r="AA395" s="210"/>
      <c r="AB395" s="210"/>
      <c r="AC395" s="210"/>
      <c r="AD395" s="210"/>
      <c r="AE395" s="210"/>
      <c r="AF395" s="210"/>
      <c r="AG395" s="210" t="s">
        <v>317</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3" x14ac:dyDescent="0.2">
      <c r="A396" s="217"/>
      <c r="B396" s="218"/>
      <c r="C396" s="270" t="s">
        <v>4067</v>
      </c>
      <c r="D396" s="264"/>
      <c r="E396" s="264"/>
      <c r="F396" s="264"/>
      <c r="G396" s="264"/>
      <c r="H396" s="220"/>
      <c r="I396" s="220"/>
      <c r="J396" s="220"/>
      <c r="K396" s="220"/>
      <c r="L396" s="220"/>
      <c r="M396" s="220"/>
      <c r="N396" s="219"/>
      <c r="O396" s="219"/>
      <c r="P396" s="219"/>
      <c r="Q396" s="219"/>
      <c r="R396" s="220"/>
      <c r="S396" s="220"/>
      <c r="T396" s="220"/>
      <c r="U396" s="220"/>
      <c r="V396" s="220"/>
      <c r="W396" s="220"/>
      <c r="X396" s="220"/>
      <c r="Y396" s="220"/>
      <c r="Z396" s="210"/>
      <c r="AA396" s="210"/>
      <c r="AB396" s="210"/>
      <c r="AC396" s="210"/>
      <c r="AD396" s="210"/>
      <c r="AE396" s="210"/>
      <c r="AF396" s="210"/>
      <c r="AG396" s="210" t="s">
        <v>317</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3" x14ac:dyDescent="0.2">
      <c r="A397" s="217"/>
      <c r="B397" s="218"/>
      <c r="C397" s="270" t="s">
        <v>4068</v>
      </c>
      <c r="D397" s="264"/>
      <c r="E397" s="264"/>
      <c r="F397" s="264"/>
      <c r="G397" s="264"/>
      <c r="H397" s="220"/>
      <c r="I397" s="220"/>
      <c r="J397" s="220"/>
      <c r="K397" s="220"/>
      <c r="L397" s="220"/>
      <c r="M397" s="220"/>
      <c r="N397" s="219"/>
      <c r="O397" s="219"/>
      <c r="P397" s="219"/>
      <c r="Q397" s="219"/>
      <c r="R397" s="220"/>
      <c r="S397" s="220"/>
      <c r="T397" s="220"/>
      <c r="U397" s="220"/>
      <c r="V397" s="220"/>
      <c r="W397" s="220"/>
      <c r="X397" s="220"/>
      <c r="Y397" s="220"/>
      <c r="Z397" s="210"/>
      <c r="AA397" s="210"/>
      <c r="AB397" s="210"/>
      <c r="AC397" s="210"/>
      <c r="AD397" s="210"/>
      <c r="AE397" s="210"/>
      <c r="AF397" s="210"/>
      <c r="AG397" s="210" t="s">
        <v>317</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
      <c r="A398" s="217"/>
      <c r="B398" s="218"/>
      <c r="C398" s="270" t="s">
        <v>4069</v>
      </c>
      <c r="D398" s="264"/>
      <c r="E398" s="264"/>
      <c r="F398" s="264"/>
      <c r="G398" s="264"/>
      <c r="H398" s="220"/>
      <c r="I398" s="220"/>
      <c r="J398" s="220"/>
      <c r="K398" s="220"/>
      <c r="L398" s="220"/>
      <c r="M398" s="220"/>
      <c r="N398" s="219"/>
      <c r="O398" s="219"/>
      <c r="P398" s="219"/>
      <c r="Q398" s="219"/>
      <c r="R398" s="220"/>
      <c r="S398" s="220"/>
      <c r="T398" s="220"/>
      <c r="U398" s="220"/>
      <c r="V398" s="220"/>
      <c r="W398" s="220"/>
      <c r="X398" s="220"/>
      <c r="Y398" s="220"/>
      <c r="Z398" s="210"/>
      <c r="AA398" s="210"/>
      <c r="AB398" s="210"/>
      <c r="AC398" s="210"/>
      <c r="AD398" s="210"/>
      <c r="AE398" s="210"/>
      <c r="AF398" s="210"/>
      <c r="AG398" s="210" t="s">
        <v>317</v>
      </c>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3" x14ac:dyDescent="0.2">
      <c r="A399" s="217"/>
      <c r="B399" s="218"/>
      <c r="C399" s="270" t="s">
        <v>4070</v>
      </c>
      <c r="D399" s="264"/>
      <c r="E399" s="264"/>
      <c r="F399" s="264"/>
      <c r="G399" s="264"/>
      <c r="H399" s="220"/>
      <c r="I399" s="220"/>
      <c r="J399" s="220"/>
      <c r="K399" s="220"/>
      <c r="L399" s="220"/>
      <c r="M399" s="220"/>
      <c r="N399" s="219"/>
      <c r="O399" s="219"/>
      <c r="P399" s="219"/>
      <c r="Q399" s="219"/>
      <c r="R399" s="220"/>
      <c r="S399" s="220"/>
      <c r="T399" s="220"/>
      <c r="U399" s="220"/>
      <c r="V399" s="220"/>
      <c r="W399" s="220"/>
      <c r="X399" s="220"/>
      <c r="Y399" s="220"/>
      <c r="Z399" s="210"/>
      <c r="AA399" s="210"/>
      <c r="AB399" s="210"/>
      <c r="AC399" s="210"/>
      <c r="AD399" s="210"/>
      <c r="AE399" s="210"/>
      <c r="AF399" s="210"/>
      <c r="AG399" s="210" t="s">
        <v>317</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3" x14ac:dyDescent="0.2">
      <c r="A400" s="217"/>
      <c r="B400" s="218"/>
      <c r="C400" s="270" t="s">
        <v>4071</v>
      </c>
      <c r="D400" s="264"/>
      <c r="E400" s="264"/>
      <c r="F400" s="264"/>
      <c r="G400" s="264"/>
      <c r="H400" s="220"/>
      <c r="I400" s="220"/>
      <c r="J400" s="220"/>
      <c r="K400" s="220"/>
      <c r="L400" s="220"/>
      <c r="M400" s="220"/>
      <c r="N400" s="219"/>
      <c r="O400" s="219"/>
      <c r="P400" s="219"/>
      <c r="Q400" s="219"/>
      <c r="R400" s="220"/>
      <c r="S400" s="220"/>
      <c r="T400" s="220"/>
      <c r="U400" s="220"/>
      <c r="V400" s="220"/>
      <c r="W400" s="220"/>
      <c r="X400" s="220"/>
      <c r="Y400" s="220"/>
      <c r="Z400" s="210"/>
      <c r="AA400" s="210"/>
      <c r="AB400" s="210"/>
      <c r="AC400" s="210"/>
      <c r="AD400" s="210"/>
      <c r="AE400" s="210"/>
      <c r="AF400" s="210"/>
      <c r="AG400" s="210" t="s">
        <v>317</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3" x14ac:dyDescent="0.2">
      <c r="A401" s="217"/>
      <c r="B401" s="218"/>
      <c r="C401" s="270" t="s">
        <v>4072</v>
      </c>
      <c r="D401" s="264"/>
      <c r="E401" s="264"/>
      <c r="F401" s="264"/>
      <c r="G401" s="264"/>
      <c r="H401" s="220"/>
      <c r="I401" s="220"/>
      <c r="J401" s="220"/>
      <c r="K401" s="220"/>
      <c r="L401" s="220"/>
      <c r="M401" s="220"/>
      <c r="N401" s="219"/>
      <c r="O401" s="219"/>
      <c r="P401" s="219"/>
      <c r="Q401" s="219"/>
      <c r="R401" s="220"/>
      <c r="S401" s="220"/>
      <c r="T401" s="220"/>
      <c r="U401" s="220"/>
      <c r="V401" s="220"/>
      <c r="W401" s="220"/>
      <c r="X401" s="220"/>
      <c r="Y401" s="220"/>
      <c r="Z401" s="210"/>
      <c r="AA401" s="210"/>
      <c r="AB401" s="210"/>
      <c r="AC401" s="210"/>
      <c r="AD401" s="210"/>
      <c r="AE401" s="210"/>
      <c r="AF401" s="210"/>
      <c r="AG401" s="210" t="s">
        <v>317</v>
      </c>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3" x14ac:dyDescent="0.2">
      <c r="A402" s="217"/>
      <c r="B402" s="218"/>
      <c r="C402" s="270" t="s">
        <v>4073</v>
      </c>
      <c r="D402" s="264"/>
      <c r="E402" s="264"/>
      <c r="F402" s="264"/>
      <c r="G402" s="264"/>
      <c r="H402" s="220"/>
      <c r="I402" s="220"/>
      <c r="J402" s="220"/>
      <c r="K402" s="220"/>
      <c r="L402" s="220"/>
      <c r="M402" s="220"/>
      <c r="N402" s="219"/>
      <c r="O402" s="219"/>
      <c r="P402" s="219"/>
      <c r="Q402" s="219"/>
      <c r="R402" s="220"/>
      <c r="S402" s="220"/>
      <c r="T402" s="220"/>
      <c r="U402" s="220"/>
      <c r="V402" s="220"/>
      <c r="W402" s="220"/>
      <c r="X402" s="220"/>
      <c r="Y402" s="220"/>
      <c r="Z402" s="210"/>
      <c r="AA402" s="210"/>
      <c r="AB402" s="210"/>
      <c r="AC402" s="210"/>
      <c r="AD402" s="210"/>
      <c r="AE402" s="210"/>
      <c r="AF402" s="210"/>
      <c r="AG402" s="210" t="s">
        <v>317</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3" x14ac:dyDescent="0.2">
      <c r="A403" s="217"/>
      <c r="B403" s="218"/>
      <c r="C403" s="270" t="s">
        <v>4074</v>
      </c>
      <c r="D403" s="264"/>
      <c r="E403" s="264"/>
      <c r="F403" s="264"/>
      <c r="G403" s="264"/>
      <c r="H403" s="220"/>
      <c r="I403" s="220"/>
      <c r="J403" s="220"/>
      <c r="K403" s="220"/>
      <c r="L403" s="220"/>
      <c r="M403" s="220"/>
      <c r="N403" s="219"/>
      <c r="O403" s="219"/>
      <c r="P403" s="219"/>
      <c r="Q403" s="219"/>
      <c r="R403" s="220"/>
      <c r="S403" s="220"/>
      <c r="T403" s="220"/>
      <c r="U403" s="220"/>
      <c r="V403" s="220"/>
      <c r="W403" s="220"/>
      <c r="X403" s="220"/>
      <c r="Y403" s="220"/>
      <c r="Z403" s="210"/>
      <c r="AA403" s="210"/>
      <c r="AB403" s="210"/>
      <c r="AC403" s="210"/>
      <c r="AD403" s="210"/>
      <c r="AE403" s="210"/>
      <c r="AF403" s="210"/>
      <c r="AG403" s="210" t="s">
        <v>317</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3" x14ac:dyDescent="0.2">
      <c r="A404" s="217"/>
      <c r="B404" s="218"/>
      <c r="C404" s="270" t="s">
        <v>4075</v>
      </c>
      <c r="D404" s="264"/>
      <c r="E404" s="264"/>
      <c r="F404" s="264"/>
      <c r="G404" s="264"/>
      <c r="H404" s="220"/>
      <c r="I404" s="220"/>
      <c r="J404" s="220"/>
      <c r="K404" s="220"/>
      <c r="L404" s="220"/>
      <c r="M404" s="220"/>
      <c r="N404" s="219"/>
      <c r="O404" s="219"/>
      <c r="P404" s="219"/>
      <c r="Q404" s="219"/>
      <c r="R404" s="220"/>
      <c r="S404" s="220"/>
      <c r="T404" s="220"/>
      <c r="U404" s="220"/>
      <c r="V404" s="220"/>
      <c r="W404" s="220"/>
      <c r="X404" s="220"/>
      <c r="Y404" s="220"/>
      <c r="Z404" s="210"/>
      <c r="AA404" s="210"/>
      <c r="AB404" s="210"/>
      <c r="AC404" s="210"/>
      <c r="AD404" s="210"/>
      <c r="AE404" s="210"/>
      <c r="AF404" s="210"/>
      <c r="AG404" s="210" t="s">
        <v>317</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3" x14ac:dyDescent="0.2">
      <c r="A405" s="217"/>
      <c r="B405" s="218"/>
      <c r="C405" s="270" t="s">
        <v>4076</v>
      </c>
      <c r="D405" s="264"/>
      <c r="E405" s="264"/>
      <c r="F405" s="264"/>
      <c r="G405" s="264"/>
      <c r="H405" s="220"/>
      <c r="I405" s="220"/>
      <c r="J405" s="220"/>
      <c r="K405" s="220"/>
      <c r="L405" s="220"/>
      <c r="M405" s="220"/>
      <c r="N405" s="219"/>
      <c r="O405" s="219"/>
      <c r="P405" s="219"/>
      <c r="Q405" s="219"/>
      <c r="R405" s="220"/>
      <c r="S405" s="220"/>
      <c r="T405" s="220"/>
      <c r="U405" s="220"/>
      <c r="V405" s="220"/>
      <c r="W405" s="220"/>
      <c r="X405" s="220"/>
      <c r="Y405" s="220"/>
      <c r="Z405" s="210"/>
      <c r="AA405" s="210"/>
      <c r="AB405" s="210"/>
      <c r="AC405" s="210"/>
      <c r="AD405" s="210"/>
      <c r="AE405" s="210"/>
      <c r="AF405" s="210"/>
      <c r="AG405" s="210" t="s">
        <v>317</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
      <c r="A406" s="217"/>
      <c r="B406" s="218"/>
      <c r="C406" s="270" t="s">
        <v>4077</v>
      </c>
      <c r="D406" s="264"/>
      <c r="E406" s="264"/>
      <c r="F406" s="264"/>
      <c r="G406" s="264"/>
      <c r="H406" s="220"/>
      <c r="I406" s="220"/>
      <c r="J406" s="220"/>
      <c r="K406" s="220"/>
      <c r="L406" s="220"/>
      <c r="M406" s="220"/>
      <c r="N406" s="219"/>
      <c r="O406" s="219"/>
      <c r="P406" s="219"/>
      <c r="Q406" s="219"/>
      <c r="R406" s="220"/>
      <c r="S406" s="220"/>
      <c r="T406" s="220"/>
      <c r="U406" s="220"/>
      <c r="V406" s="220"/>
      <c r="W406" s="220"/>
      <c r="X406" s="220"/>
      <c r="Y406" s="220"/>
      <c r="Z406" s="210"/>
      <c r="AA406" s="210"/>
      <c r="AB406" s="210"/>
      <c r="AC406" s="210"/>
      <c r="AD406" s="210"/>
      <c r="AE406" s="210"/>
      <c r="AF406" s="210"/>
      <c r="AG406" s="210" t="s">
        <v>317</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3" x14ac:dyDescent="0.2">
      <c r="A407" s="217"/>
      <c r="B407" s="218"/>
      <c r="C407" s="270" t="s">
        <v>4078</v>
      </c>
      <c r="D407" s="264"/>
      <c r="E407" s="264"/>
      <c r="F407" s="264"/>
      <c r="G407" s="264"/>
      <c r="H407" s="220"/>
      <c r="I407" s="220"/>
      <c r="J407" s="220"/>
      <c r="K407" s="220"/>
      <c r="L407" s="220"/>
      <c r="M407" s="220"/>
      <c r="N407" s="219"/>
      <c r="O407" s="219"/>
      <c r="P407" s="219"/>
      <c r="Q407" s="219"/>
      <c r="R407" s="220"/>
      <c r="S407" s="220"/>
      <c r="T407" s="220"/>
      <c r="U407" s="220"/>
      <c r="V407" s="220"/>
      <c r="W407" s="220"/>
      <c r="X407" s="220"/>
      <c r="Y407" s="220"/>
      <c r="Z407" s="210"/>
      <c r="AA407" s="210"/>
      <c r="AB407" s="210"/>
      <c r="AC407" s="210"/>
      <c r="AD407" s="210"/>
      <c r="AE407" s="210"/>
      <c r="AF407" s="210"/>
      <c r="AG407" s="210" t="s">
        <v>317</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3" x14ac:dyDescent="0.2">
      <c r="A408" s="217"/>
      <c r="B408" s="218"/>
      <c r="C408" s="270" t="s">
        <v>4079</v>
      </c>
      <c r="D408" s="264"/>
      <c r="E408" s="264"/>
      <c r="F408" s="264"/>
      <c r="G408" s="264"/>
      <c r="H408" s="220"/>
      <c r="I408" s="220"/>
      <c r="J408" s="220"/>
      <c r="K408" s="220"/>
      <c r="L408" s="220"/>
      <c r="M408" s="220"/>
      <c r="N408" s="219"/>
      <c r="O408" s="219"/>
      <c r="P408" s="219"/>
      <c r="Q408" s="219"/>
      <c r="R408" s="220"/>
      <c r="S408" s="220"/>
      <c r="T408" s="220"/>
      <c r="U408" s="220"/>
      <c r="V408" s="220"/>
      <c r="W408" s="220"/>
      <c r="X408" s="220"/>
      <c r="Y408" s="220"/>
      <c r="Z408" s="210"/>
      <c r="AA408" s="210"/>
      <c r="AB408" s="210"/>
      <c r="AC408" s="210"/>
      <c r="AD408" s="210"/>
      <c r="AE408" s="210"/>
      <c r="AF408" s="210"/>
      <c r="AG408" s="210" t="s">
        <v>317</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3" x14ac:dyDescent="0.2">
      <c r="A409" s="217"/>
      <c r="B409" s="218"/>
      <c r="C409" s="270" t="s">
        <v>4080</v>
      </c>
      <c r="D409" s="264"/>
      <c r="E409" s="264"/>
      <c r="F409" s="264"/>
      <c r="G409" s="264"/>
      <c r="H409" s="220"/>
      <c r="I409" s="220"/>
      <c r="J409" s="220"/>
      <c r="K409" s="220"/>
      <c r="L409" s="220"/>
      <c r="M409" s="220"/>
      <c r="N409" s="219"/>
      <c r="O409" s="219"/>
      <c r="P409" s="219"/>
      <c r="Q409" s="219"/>
      <c r="R409" s="220"/>
      <c r="S409" s="220"/>
      <c r="T409" s="220"/>
      <c r="U409" s="220"/>
      <c r="V409" s="220"/>
      <c r="W409" s="220"/>
      <c r="X409" s="220"/>
      <c r="Y409" s="220"/>
      <c r="Z409" s="210"/>
      <c r="AA409" s="210"/>
      <c r="AB409" s="210"/>
      <c r="AC409" s="210"/>
      <c r="AD409" s="210"/>
      <c r="AE409" s="210"/>
      <c r="AF409" s="210"/>
      <c r="AG409" s="210" t="s">
        <v>317</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3" x14ac:dyDescent="0.2">
      <c r="A410" s="217"/>
      <c r="B410" s="218"/>
      <c r="C410" s="270" t="s">
        <v>4081</v>
      </c>
      <c r="D410" s="264"/>
      <c r="E410" s="264"/>
      <c r="F410" s="264"/>
      <c r="G410" s="264"/>
      <c r="H410" s="220"/>
      <c r="I410" s="220"/>
      <c r="J410" s="220"/>
      <c r="K410" s="220"/>
      <c r="L410" s="220"/>
      <c r="M410" s="220"/>
      <c r="N410" s="219"/>
      <c r="O410" s="219"/>
      <c r="P410" s="219"/>
      <c r="Q410" s="219"/>
      <c r="R410" s="220"/>
      <c r="S410" s="220"/>
      <c r="T410" s="220"/>
      <c r="U410" s="220"/>
      <c r="V410" s="220"/>
      <c r="W410" s="220"/>
      <c r="X410" s="220"/>
      <c r="Y410" s="220"/>
      <c r="Z410" s="210"/>
      <c r="AA410" s="210"/>
      <c r="AB410" s="210"/>
      <c r="AC410" s="210"/>
      <c r="AD410" s="210"/>
      <c r="AE410" s="210"/>
      <c r="AF410" s="210"/>
      <c r="AG410" s="210" t="s">
        <v>317</v>
      </c>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1" x14ac:dyDescent="0.2">
      <c r="A411" s="232">
        <v>226</v>
      </c>
      <c r="B411" s="233" t="s">
        <v>4082</v>
      </c>
      <c r="C411" s="250" t="s">
        <v>4083</v>
      </c>
      <c r="D411" s="234" t="s">
        <v>3119</v>
      </c>
      <c r="E411" s="235">
        <v>1</v>
      </c>
      <c r="F411" s="236"/>
      <c r="G411" s="237">
        <f>ROUND(E411*F411,2)</f>
        <v>0</v>
      </c>
      <c r="H411" s="236"/>
      <c r="I411" s="237">
        <f>ROUND(E411*H411,2)</f>
        <v>0</v>
      </c>
      <c r="J411" s="236"/>
      <c r="K411" s="237">
        <f>ROUND(E411*J411,2)</f>
        <v>0</v>
      </c>
      <c r="L411" s="237">
        <v>21</v>
      </c>
      <c r="M411" s="237">
        <f>G411*(1+L411/100)</f>
        <v>0</v>
      </c>
      <c r="N411" s="235">
        <v>0</v>
      </c>
      <c r="O411" s="235">
        <f>ROUND(E411*N411,2)</f>
        <v>0</v>
      </c>
      <c r="P411" s="235">
        <v>0</v>
      </c>
      <c r="Q411" s="235">
        <f>ROUND(E411*P411,2)</f>
        <v>0</v>
      </c>
      <c r="R411" s="237"/>
      <c r="S411" s="237" t="s">
        <v>313</v>
      </c>
      <c r="T411" s="238" t="s">
        <v>303</v>
      </c>
      <c r="U411" s="220">
        <v>0</v>
      </c>
      <c r="V411" s="220">
        <f>ROUND(E411*U411,2)</f>
        <v>0</v>
      </c>
      <c r="W411" s="220"/>
      <c r="X411" s="220" t="s">
        <v>653</v>
      </c>
      <c r="Y411" s="220" t="s">
        <v>305</v>
      </c>
      <c r="Z411" s="210"/>
      <c r="AA411" s="210"/>
      <c r="AB411" s="210"/>
      <c r="AC411" s="210"/>
      <c r="AD411" s="210"/>
      <c r="AE411" s="210"/>
      <c r="AF411" s="210"/>
      <c r="AG411" s="210" t="s">
        <v>3619</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ht="22.5" outlineLevel="2" x14ac:dyDescent="0.2">
      <c r="A412" s="217"/>
      <c r="B412" s="218"/>
      <c r="C412" s="251" t="s">
        <v>4084</v>
      </c>
      <c r="D412" s="247"/>
      <c r="E412" s="247"/>
      <c r="F412" s="247"/>
      <c r="G412" s="247"/>
      <c r="H412" s="220"/>
      <c r="I412" s="220"/>
      <c r="J412" s="220"/>
      <c r="K412" s="220"/>
      <c r="L412" s="220"/>
      <c r="M412" s="220"/>
      <c r="N412" s="219"/>
      <c r="O412" s="219"/>
      <c r="P412" s="219"/>
      <c r="Q412" s="219"/>
      <c r="R412" s="220"/>
      <c r="S412" s="220"/>
      <c r="T412" s="220"/>
      <c r="U412" s="220"/>
      <c r="V412" s="220"/>
      <c r="W412" s="220"/>
      <c r="X412" s="220"/>
      <c r="Y412" s="220"/>
      <c r="Z412" s="210"/>
      <c r="AA412" s="210"/>
      <c r="AB412" s="210"/>
      <c r="AC412" s="210"/>
      <c r="AD412" s="210"/>
      <c r="AE412" s="210"/>
      <c r="AF412" s="210"/>
      <c r="AG412" s="210" t="s">
        <v>317</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46" t="str">
        <f>C412</f>
        <v>Stručný popis: 2 sym. vstupy MIC/LINE, 2 stereo vstupy AUX, linkové symetrické i nesymetrické mono i stereo výstupy, Mp3 přehrávač z SD karty a USB, FM tuner, Bluetooth, frekvenční korektor, IR dálkové ovládání, instalační plastová skříň, elegantní vzhled</v>
      </c>
      <c r="BB412" s="210"/>
      <c r="BC412" s="210"/>
      <c r="BD412" s="210"/>
      <c r="BE412" s="210"/>
      <c r="BF412" s="210"/>
      <c r="BG412" s="210"/>
      <c r="BH412" s="210"/>
    </row>
    <row r="413" spans="1:60" ht="22.5" outlineLevel="3" x14ac:dyDescent="0.2">
      <c r="A413" s="217"/>
      <c r="B413" s="218"/>
      <c r="C413" s="270" t="s">
        <v>4085</v>
      </c>
      <c r="D413" s="264"/>
      <c r="E413" s="264"/>
      <c r="F413" s="264"/>
      <c r="G413" s="264"/>
      <c r="H413" s="220"/>
      <c r="I413" s="220"/>
      <c r="J413" s="220"/>
      <c r="K413" s="220"/>
      <c r="L413" s="220"/>
      <c r="M413" s="220"/>
      <c r="N413" s="219"/>
      <c r="O413" s="219"/>
      <c r="P413" s="219"/>
      <c r="Q413" s="219"/>
      <c r="R413" s="220"/>
      <c r="S413" s="220"/>
      <c r="T413" s="220"/>
      <c r="U413" s="220"/>
      <c r="V413" s="220"/>
      <c r="W413" s="220"/>
      <c r="X413" s="220"/>
      <c r="Y413" s="220"/>
      <c r="Z413" s="210"/>
      <c r="AA413" s="210"/>
      <c r="AB413" s="210"/>
      <c r="AC413" s="210"/>
      <c r="AD413" s="210"/>
      <c r="AE413" s="210"/>
      <c r="AF413" s="210"/>
      <c r="AG413" s="210" t="s">
        <v>317</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46" t="str">
        <f>C413</f>
        <v>2 univerzální mono vstupy Mic / Line konektory XLR / Jack 6,3, symetricky i nesymetricky, nastavitelná hlasitost, sepnutelné fantómové napájení, převod do stereo formátu, vstupní citlivost 3,5 / 350 mV, vstupní impedance 2,5 / 5 k?</v>
      </c>
      <c r="BB413" s="210"/>
      <c r="BC413" s="210"/>
      <c r="BD413" s="210"/>
      <c r="BE413" s="210"/>
      <c r="BF413" s="210"/>
      <c r="BG413" s="210"/>
      <c r="BH413" s="210"/>
    </row>
    <row r="414" spans="1:60" ht="22.5" outlineLevel="3" x14ac:dyDescent="0.2">
      <c r="A414" s="217"/>
      <c r="B414" s="218"/>
      <c r="C414" s="270" t="s">
        <v>4086</v>
      </c>
      <c r="D414" s="264"/>
      <c r="E414" s="264"/>
      <c r="F414" s="264"/>
      <c r="G414" s="264"/>
      <c r="H414" s="220"/>
      <c r="I414" s="220"/>
      <c r="J414" s="220"/>
      <c r="K414" s="220"/>
      <c r="L414" s="220"/>
      <c r="M414" s="220"/>
      <c r="N414" s="219"/>
      <c r="O414" s="219"/>
      <c r="P414" s="219"/>
      <c r="Q414" s="219"/>
      <c r="R414" s="220"/>
      <c r="S414" s="220"/>
      <c r="T414" s="220"/>
      <c r="U414" s="220"/>
      <c r="V414" s="220"/>
      <c r="W414" s="220"/>
      <c r="X414" s="220"/>
      <c r="Y414" s="220"/>
      <c r="Z414" s="210"/>
      <c r="AA414" s="210"/>
      <c r="AB414" s="210"/>
      <c r="AC414" s="210"/>
      <c r="AD414" s="210"/>
      <c r="AE414" s="210"/>
      <c r="AF414" s="210"/>
      <c r="AG414" s="210" t="s">
        <v>317</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46" t="str">
        <f>C414</f>
        <v>1 vstup Line stereo, konektor Jack 3,5 stereo, vstupní citlivost 350 mV, vstupní impedance 5 k?, např. pro napojení chytrého telefonu, tabletu nebo notebooku</v>
      </c>
      <c r="BB414" s="210"/>
      <c r="BC414" s="210"/>
      <c r="BD414" s="210"/>
      <c r="BE414" s="210"/>
      <c r="BF414" s="210"/>
      <c r="BG414" s="210"/>
      <c r="BH414" s="210"/>
    </row>
    <row r="415" spans="1:60" ht="22.5" outlineLevel="3" x14ac:dyDescent="0.2">
      <c r="A415" s="217"/>
      <c r="B415" s="218"/>
      <c r="C415" s="270" t="s">
        <v>4087</v>
      </c>
      <c r="D415" s="264"/>
      <c r="E415" s="264"/>
      <c r="F415" s="264"/>
      <c r="G415" s="264"/>
      <c r="H415" s="220"/>
      <c r="I415" s="220"/>
      <c r="J415" s="220"/>
      <c r="K415" s="220"/>
      <c r="L415" s="220"/>
      <c r="M415" s="220"/>
      <c r="N415" s="219"/>
      <c r="O415" s="219"/>
      <c r="P415" s="219"/>
      <c r="Q415" s="219"/>
      <c r="R415" s="220"/>
      <c r="S415" s="220"/>
      <c r="T415" s="220"/>
      <c r="U415" s="220"/>
      <c r="V415" s="220"/>
      <c r="W415" s="220"/>
      <c r="X415" s="220"/>
      <c r="Y415" s="220"/>
      <c r="Z415" s="210"/>
      <c r="AA415" s="210"/>
      <c r="AB415" s="210"/>
      <c r="AC415" s="210"/>
      <c r="AD415" s="210"/>
      <c r="AE415" s="210"/>
      <c r="AF415" s="210"/>
      <c r="AG415" s="210" t="s">
        <v>317</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46" t="str">
        <f>C415</f>
        <v>1 vstup Line stereo, konektory RCA Cinch, vstupní citlivost 350 mV, vstupní impedance 5 k?, např. pro napojení DVD přehrávače, nebo projektoru</v>
      </c>
      <c r="BB415" s="210"/>
      <c r="BC415" s="210"/>
      <c r="BD415" s="210"/>
      <c r="BE415" s="210"/>
      <c r="BF415" s="210"/>
      <c r="BG415" s="210"/>
      <c r="BH415" s="210"/>
    </row>
    <row r="416" spans="1:60" ht="22.5" outlineLevel="3" x14ac:dyDescent="0.2">
      <c r="A416" s="217"/>
      <c r="B416" s="218"/>
      <c r="C416" s="270" t="s">
        <v>4088</v>
      </c>
      <c r="D416" s="264"/>
      <c r="E416" s="264"/>
      <c r="F416" s="264"/>
      <c r="G416" s="264"/>
      <c r="H416" s="220"/>
      <c r="I416" s="220"/>
      <c r="J416" s="220"/>
      <c r="K416" s="220"/>
      <c r="L416" s="220"/>
      <c r="M416" s="220"/>
      <c r="N416" s="219"/>
      <c r="O416" s="219"/>
      <c r="P416" s="219"/>
      <c r="Q416" s="219"/>
      <c r="R416" s="220"/>
      <c r="S416" s="220"/>
      <c r="T416" s="220"/>
      <c r="U416" s="220"/>
      <c r="V416" s="220"/>
      <c r="W416" s="220"/>
      <c r="X416" s="220"/>
      <c r="Y416" s="220"/>
      <c r="Z416" s="210"/>
      <c r="AA416" s="210"/>
      <c r="AB416" s="210"/>
      <c r="AC416" s="210"/>
      <c r="AD416" s="210"/>
      <c r="AE416" s="210"/>
      <c r="AF416" s="210"/>
      <c r="AG416" s="210" t="s">
        <v>317</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46" t="str">
        <f>C416</f>
        <v>1 stereofonní výstup Line Out na předním panelu konektory RCA Cinch, pro nahrávání a další lokální zesílení, výstupní úroveň 0 dB, min. zatěžovací impedance 500 ?</v>
      </c>
      <c r="BB416" s="210"/>
      <c r="BC416" s="210"/>
      <c r="BD416" s="210"/>
      <c r="BE416" s="210"/>
      <c r="BF416" s="210"/>
      <c r="BG416" s="210"/>
      <c r="BH416" s="210"/>
    </row>
    <row r="417" spans="1:60" ht="67.5" outlineLevel="3" x14ac:dyDescent="0.2">
      <c r="A417" s="217"/>
      <c r="B417" s="218"/>
      <c r="C417" s="270" t="s">
        <v>4089</v>
      </c>
      <c r="D417" s="264"/>
      <c r="E417" s="264"/>
      <c r="F417" s="264"/>
      <c r="G417" s="264"/>
      <c r="H417" s="220"/>
      <c r="I417" s="220"/>
      <c r="J417" s="220"/>
      <c r="K417" s="220"/>
      <c r="L417" s="220"/>
      <c r="M417" s="220"/>
      <c r="N417" s="219"/>
      <c r="O417" s="219"/>
      <c r="P417" s="219"/>
      <c r="Q417" s="219"/>
      <c r="R417" s="220"/>
      <c r="S417" s="220"/>
      <c r="T417" s="220"/>
      <c r="U417" s="220"/>
      <c r="V417" s="220"/>
      <c r="W417" s="220"/>
      <c r="X417" s="220"/>
      <c r="Y417" s="220"/>
      <c r="Z417" s="210"/>
      <c r="AA417" s="210"/>
      <c r="AB417" s="210"/>
      <c r="AC417" s="210"/>
      <c r="AD417" s="210"/>
      <c r="AE417" s="210"/>
      <c r="AF417" s="210"/>
      <c r="AG417" s="210" t="s">
        <v>317</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46" t="str">
        <f>C417</f>
        <v>hlavní stereofonní symetrický výstup šroubovací svorkovnicí uvnitř přístroje (piny L+,L-,GND, R+, R-, GND), výstupní úroveň 0 dB, min. zatěžovací impedance 300 ?, hlavní stereofonní nesymetrický výstup šroubovací svorkovnicí uvnitř přístroje (piny L, R, GND), výstupní úroveň 0 dB, min. zatěžovací impedance 300 ?, přepínač typu výstupního signálu (stereofonní / monofonní) uvnitř přístroje, oddělené nastavení hlasitostí pro každý vstup, 2 pásmový frekvenční korektor +5 / –10 dB na 100 Hz a 10 kHz, digitální modul přehrávače Mp3 souborů z USB (Flash paměti) nebo SD / MMC paměťové karty s podporou kapacity až 32 GB, digitální nastavení hlasitosti přehrávače, zobrazení stavu, režimu a časů přehrávání, vestavěný Bluetooth receiver, pro snadné přehrávání z chytrého telefonu nebo tabletu</v>
      </c>
      <c r="BB417" s="210"/>
      <c r="BC417" s="210"/>
      <c r="BD417" s="210"/>
      <c r="BE417" s="210"/>
      <c r="BF417" s="210"/>
      <c r="BG417" s="210"/>
      <c r="BH417" s="210"/>
    </row>
    <row r="418" spans="1:60" ht="78.75" outlineLevel="3" x14ac:dyDescent="0.2">
      <c r="A418" s="217"/>
      <c r="B418" s="218"/>
      <c r="C418" s="270" t="s">
        <v>4090</v>
      </c>
      <c r="D418" s="264"/>
      <c r="E418" s="264"/>
      <c r="F418" s="264"/>
      <c r="G418" s="264"/>
      <c r="H418" s="220"/>
      <c r="I418" s="220"/>
      <c r="J418" s="220"/>
      <c r="K418" s="220"/>
      <c r="L418" s="220"/>
      <c r="M418" s="220"/>
      <c r="N418" s="219"/>
      <c r="O418" s="219"/>
      <c r="P418" s="219"/>
      <c r="Q418" s="219"/>
      <c r="R418" s="220"/>
      <c r="S418" s="220"/>
      <c r="T418" s="220"/>
      <c r="U418" s="220"/>
      <c r="V418" s="220"/>
      <c r="W418" s="220"/>
      <c r="X418" s="220"/>
      <c r="Y418" s="220"/>
      <c r="Z418" s="210"/>
      <c r="AA418" s="210"/>
      <c r="AB418" s="210"/>
      <c r="AC418" s="210"/>
      <c r="AD418" s="210"/>
      <c r="AE418" s="210"/>
      <c r="AF418" s="210"/>
      <c r="AG418" s="210" t="s">
        <v>317</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46" t="str">
        <f>C418</f>
        <v>podpora zpětného ovládání (např. posun po skladbách) Bluetooth vysílajícího zařízení, vestavěný FM tuner s rozsahy FM 87,5 – 108 MHz, 99 paměťových míst FM tuneru, vestavěný softwarový equalizér, LCD display multifunkčního přehrávače s podsvícením, možnosti opakování přehrávání All (vše z USB i SD), Drive (vše jen z aktuálního slotu, jen z USB nebo jen z SD), One (právě jeden), Random (nahodile), Folder (vše ve složce), možnost automatického nalazení tuneru, ukládání stanic do paměti, konektor (typu F) pro napojení 75? koaxiálního kabelu antény, pro tuner multifunkčního přehrávače. Anténa tedy musí pracovat v pásmu FM 87,5 – 108 MHz., IR dálkové ovládání, dosah IR dálkového ovládání 10 m, LED indikátor výstupní úrovně, indikace zapnutí, zcela tiché pasivní chlazení bez ventilátoru, frekvenční rozsah 20 – 20 000 Hz / – 0,2 dB, zkreslení THD+N &lt; 0,01 %</v>
      </c>
      <c r="BB418" s="210"/>
      <c r="BC418" s="210"/>
      <c r="BD418" s="210"/>
      <c r="BE418" s="210"/>
      <c r="BF418" s="210"/>
      <c r="BG418" s="210"/>
      <c r="BH418" s="210"/>
    </row>
    <row r="419" spans="1:60" outlineLevel="3" x14ac:dyDescent="0.2">
      <c r="A419" s="217"/>
      <c r="B419" s="218"/>
      <c r="C419" s="270" t="s">
        <v>4091</v>
      </c>
      <c r="D419" s="264"/>
      <c r="E419" s="264"/>
      <c r="F419" s="264"/>
      <c r="G419" s="264"/>
      <c r="H419" s="220"/>
      <c r="I419" s="220"/>
      <c r="J419" s="220"/>
      <c r="K419" s="220"/>
      <c r="L419" s="220"/>
      <c r="M419" s="220"/>
      <c r="N419" s="219"/>
      <c r="O419" s="219"/>
      <c r="P419" s="219"/>
      <c r="Q419" s="219"/>
      <c r="R419" s="220"/>
      <c r="S419" s="220"/>
      <c r="T419" s="220"/>
      <c r="U419" s="220"/>
      <c r="V419" s="220"/>
      <c r="W419" s="220"/>
      <c r="X419" s="220"/>
      <c r="Y419" s="220"/>
      <c r="Z419" s="210"/>
      <c r="AA419" s="210"/>
      <c r="AB419" s="210"/>
      <c r="AC419" s="210"/>
      <c r="AD419" s="210"/>
      <c r="AE419" s="210"/>
      <c r="AF419" s="210"/>
      <c r="AG419" s="210" t="s">
        <v>317</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3" x14ac:dyDescent="0.2">
      <c r="A420" s="217"/>
      <c r="B420" s="218"/>
      <c r="C420" s="270" t="s">
        <v>4092</v>
      </c>
      <c r="D420" s="264"/>
      <c r="E420" s="264"/>
      <c r="F420" s="264"/>
      <c r="G420" s="264"/>
      <c r="H420" s="220"/>
      <c r="I420" s="220"/>
      <c r="J420" s="220"/>
      <c r="K420" s="220"/>
      <c r="L420" s="220"/>
      <c r="M420" s="220"/>
      <c r="N420" s="219"/>
      <c r="O420" s="219"/>
      <c r="P420" s="219"/>
      <c r="Q420" s="219"/>
      <c r="R420" s="220"/>
      <c r="S420" s="220"/>
      <c r="T420" s="220"/>
      <c r="U420" s="220"/>
      <c r="V420" s="220"/>
      <c r="W420" s="220"/>
      <c r="X420" s="220"/>
      <c r="Y420" s="220"/>
      <c r="Z420" s="210"/>
      <c r="AA420" s="210"/>
      <c r="AB420" s="210"/>
      <c r="AC420" s="210"/>
      <c r="AD420" s="210"/>
      <c r="AE420" s="210"/>
      <c r="AF420" s="210"/>
      <c r="AG420" s="210" t="s">
        <v>317</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45" outlineLevel="3" x14ac:dyDescent="0.2">
      <c r="A421" s="217"/>
      <c r="B421" s="218"/>
      <c r="C421" s="270" t="s">
        <v>4093</v>
      </c>
      <c r="D421" s="264"/>
      <c r="E421" s="264"/>
      <c r="F421" s="264"/>
      <c r="G421" s="264"/>
      <c r="H421" s="220"/>
      <c r="I421" s="220"/>
      <c r="J421" s="220"/>
      <c r="K421" s="220"/>
      <c r="L421" s="220"/>
      <c r="M421" s="220"/>
      <c r="N421" s="219"/>
      <c r="O421" s="219"/>
      <c r="P421" s="219"/>
      <c r="Q421" s="219"/>
      <c r="R421" s="220"/>
      <c r="S421" s="220"/>
      <c r="T421" s="220"/>
      <c r="U421" s="220"/>
      <c r="V421" s="220"/>
      <c r="W421" s="220"/>
      <c r="X421" s="220"/>
      <c r="Y421" s="220"/>
      <c r="Z421" s="210"/>
      <c r="AA421" s="210"/>
      <c r="AB421" s="210"/>
      <c r="AC421" s="210"/>
      <c r="AD421" s="210"/>
      <c r="AE421" s="210"/>
      <c r="AF421" s="210"/>
      <c r="AG421" s="210" t="s">
        <v>317</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46" t="str">
        <f>C421</f>
        <v>kompaktní provedení pro zabudování do stěny nebo nábytku, v kterém získáváte jak mixážní pult, tak i zdroj signálu – přehrávač, vhodné jako dedikovaný uživatelský vstup do plošného ozvučení budovy, např. v banketkách, salóncích, jednacích, prezentačních a školících místností, režií atp., pracovní teplota – 10 – + 40 °C, dodáváno vč. plastové instalační krabice pro montáž do zděných stěn, vnější rozměry samotné konzoly 205 × 180 × 78 mm, vnější rozměry konzoly vč. instalační krabice 205 × 180 × 86 mm, hmotnost s instalační krabicí 0,5 kg</v>
      </c>
      <c r="BB421" s="210"/>
      <c r="BC421" s="210"/>
      <c r="BD421" s="210"/>
      <c r="BE421" s="210"/>
      <c r="BF421" s="210"/>
      <c r="BG421" s="210"/>
      <c r="BH421" s="210"/>
    </row>
    <row r="422" spans="1:60" outlineLevel="1" x14ac:dyDescent="0.2">
      <c r="A422" s="232">
        <v>227</v>
      </c>
      <c r="B422" s="233" t="s">
        <v>4094</v>
      </c>
      <c r="C422" s="250" t="s">
        <v>4095</v>
      </c>
      <c r="D422" s="234" t="s">
        <v>3119</v>
      </c>
      <c r="E422" s="235">
        <v>1</v>
      </c>
      <c r="F422" s="236"/>
      <c r="G422" s="237">
        <f>ROUND(E422*F422,2)</f>
        <v>0</v>
      </c>
      <c r="H422" s="236"/>
      <c r="I422" s="237">
        <f>ROUND(E422*H422,2)</f>
        <v>0</v>
      </c>
      <c r="J422" s="236"/>
      <c r="K422" s="237">
        <f>ROUND(E422*J422,2)</f>
        <v>0</v>
      </c>
      <c r="L422" s="237">
        <v>21</v>
      </c>
      <c r="M422" s="237">
        <f>G422*(1+L422/100)</f>
        <v>0</v>
      </c>
      <c r="N422" s="235">
        <v>0</v>
      </c>
      <c r="O422" s="235">
        <f>ROUND(E422*N422,2)</f>
        <v>0</v>
      </c>
      <c r="P422" s="235">
        <v>0</v>
      </c>
      <c r="Q422" s="235">
        <f>ROUND(E422*P422,2)</f>
        <v>0</v>
      </c>
      <c r="R422" s="237"/>
      <c r="S422" s="237" t="s">
        <v>313</v>
      </c>
      <c r="T422" s="238" t="s">
        <v>303</v>
      </c>
      <c r="U422" s="220">
        <v>0</v>
      </c>
      <c r="V422" s="220">
        <f>ROUND(E422*U422,2)</f>
        <v>0</v>
      </c>
      <c r="W422" s="220"/>
      <c r="X422" s="220" t="s">
        <v>653</v>
      </c>
      <c r="Y422" s="220" t="s">
        <v>305</v>
      </c>
      <c r="Z422" s="210"/>
      <c r="AA422" s="210"/>
      <c r="AB422" s="210"/>
      <c r="AC422" s="210"/>
      <c r="AD422" s="210"/>
      <c r="AE422" s="210"/>
      <c r="AF422" s="210"/>
      <c r="AG422" s="210" t="s">
        <v>3619</v>
      </c>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ht="33.75" outlineLevel="2" x14ac:dyDescent="0.2">
      <c r="A423" s="217"/>
      <c r="B423" s="218"/>
      <c r="C423" s="251" t="s">
        <v>4096</v>
      </c>
      <c r="D423" s="247"/>
      <c r="E423" s="247"/>
      <c r="F423" s="247"/>
      <c r="G423" s="247"/>
      <c r="H423" s="220"/>
      <c r="I423" s="220"/>
      <c r="J423" s="220"/>
      <c r="K423" s="220"/>
      <c r="L423" s="220"/>
      <c r="M423" s="220"/>
      <c r="N423" s="219"/>
      <c r="O423" s="219"/>
      <c r="P423" s="219"/>
      <c r="Q423" s="219"/>
      <c r="R423" s="220"/>
      <c r="S423" s="220"/>
      <c r="T423" s="220"/>
      <c r="U423" s="220"/>
      <c r="V423" s="220"/>
      <c r="W423" s="220"/>
      <c r="X423" s="220"/>
      <c r="Y423" s="220"/>
      <c r="Z423" s="210"/>
      <c r="AA423" s="210"/>
      <c r="AB423" s="210"/>
      <c r="AC423" s="210"/>
      <c r="AD423" s="210"/>
      <c r="AE423" s="210"/>
      <c r="AF423" s="210"/>
      <c r="AG423" s="210" t="s">
        <v>317</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46" t="str">
        <f>C423</f>
        <v>Stručný popis: kompletní sada, true-diverzitní, UHF, PLL, IR zpětný přenos, automatické nalazení, spárování, skenování, ladění ze 100 frekvencí, nastavitelný výkon, dosah 130 m, digitální klíčování pomocí ID a dig. filtrování, kompresor, expander, 2 šumové brány, squelch, kovový transportní kufr</v>
      </c>
      <c r="BB423" s="210"/>
      <c r="BC423" s="210"/>
      <c r="BD423" s="210"/>
      <c r="BE423" s="210"/>
      <c r="BF423" s="210"/>
      <c r="BG423" s="210"/>
      <c r="BH423" s="210"/>
    </row>
    <row r="424" spans="1:60" outlineLevel="3" x14ac:dyDescent="0.2">
      <c r="A424" s="217"/>
      <c r="B424" s="218"/>
      <c r="C424" s="270" t="s">
        <v>4097</v>
      </c>
      <c r="D424" s="264"/>
      <c r="E424" s="264"/>
      <c r="F424" s="264"/>
      <c r="G424" s="264"/>
      <c r="H424" s="220"/>
      <c r="I424" s="220"/>
      <c r="J424" s="220"/>
      <c r="K424" s="220"/>
      <c r="L424" s="220"/>
      <c r="M424" s="220"/>
      <c r="N424" s="219"/>
      <c r="O424" s="219"/>
      <c r="P424" s="219"/>
      <c r="Q424" s="219"/>
      <c r="R424" s="220"/>
      <c r="S424" s="220"/>
      <c r="T424" s="220"/>
      <c r="U424" s="220"/>
      <c r="V424" s="220"/>
      <c r="W424" s="220"/>
      <c r="X424" s="220"/>
      <c r="Y424" s="220"/>
      <c r="Z424" s="210"/>
      <c r="AA424" s="210"/>
      <c r="AB424" s="210"/>
      <c r="AC424" s="210"/>
      <c r="AD424" s="210"/>
      <c r="AE424" s="210"/>
      <c r="AF424" s="210"/>
      <c r="AG424" s="210" t="s">
        <v>317</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3" x14ac:dyDescent="0.2">
      <c r="A425" s="217"/>
      <c r="B425" s="218"/>
      <c r="C425" s="270" t="s">
        <v>4098</v>
      </c>
      <c r="D425" s="264"/>
      <c r="E425" s="264"/>
      <c r="F425" s="264"/>
      <c r="G425" s="264"/>
      <c r="H425" s="220"/>
      <c r="I425" s="220"/>
      <c r="J425" s="220"/>
      <c r="K425" s="220"/>
      <c r="L425" s="220"/>
      <c r="M425" s="220"/>
      <c r="N425" s="219"/>
      <c r="O425" s="219"/>
      <c r="P425" s="219"/>
      <c r="Q425" s="219"/>
      <c r="R425" s="220"/>
      <c r="S425" s="220"/>
      <c r="T425" s="220"/>
      <c r="U425" s="220"/>
      <c r="V425" s="220"/>
      <c r="W425" s="220"/>
      <c r="X425" s="220"/>
      <c r="Y425" s="220"/>
      <c r="Z425" s="210"/>
      <c r="AA425" s="210"/>
      <c r="AB425" s="210"/>
      <c r="AC425" s="210"/>
      <c r="AD425" s="210"/>
      <c r="AE425" s="210"/>
      <c r="AF425" s="210"/>
      <c r="AG425" s="210" t="s">
        <v>317</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3" x14ac:dyDescent="0.2">
      <c r="A426" s="217"/>
      <c r="B426" s="218"/>
      <c r="C426" s="270" t="s">
        <v>4099</v>
      </c>
      <c r="D426" s="264"/>
      <c r="E426" s="264"/>
      <c r="F426" s="264"/>
      <c r="G426" s="264"/>
      <c r="H426" s="220"/>
      <c r="I426" s="220"/>
      <c r="J426" s="220"/>
      <c r="K426" s="220"/>
      <c r="L426" s="220"/>
      <c r="M426" s="220"/>
      <c r="N426" s="219"/>
      <c r="O426" s="219"/>
      <c r="P426" s="219"/>
      <c r="Q426" s="219"/>
      <c r="R426" s="220"/>
      <c r="S426" s="220"/>
      <c r="T426" s="220"/>
      <c r="U426" s="220"/>
      <c r="V426" s="220"/>
      <c r="W426" s="220"/>
      <c r="X426" s="220"/>
      <c r="Y426" s="220"/>
      <c r="Z426" s="210"/>
      <c r="AA426" s="210"/>
      <c r="AB426" s="210"/>
      <c r="AC426" s="210"/>
      <c r="AD426" s="210"/>
      <c r="AE426" s="210"/>
      <c r="AF426" s="210"/>
      <c r="AG426" s="210" t="s">
        <v>317</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ht="22.5" outlineLevel="3" x14ac:dyDescent="0.2">
      <c r="A427" s="217"/>
      <c r="B427" s="218"/>
      <c r="C427" s="270" t="s">
        <v>4100</v>
      </c>
      <c r="D427" s="264"/>
      <c r="E427" s="264"/>
      <c r="F427" s="264"/>
      <c r="G427" s="264"/>
      <c r="H427" s="220"/>
      <c r="I427" s="220"/>
      <c r="J427" s="220"/>
      <c r="K427" s="220"/>
      <c r="L427" s="220"/>
      <c r="M427" s="220"/>
      <c r="N427" s="219"/>
      <c r="O427" s="219"/>
      <c r="P427" s="219"/>
      <c r="Q427" s="219"/>
      <c r="R427" s="220"/>
      <c r="S427" s="220"/>
      <c r="T427" s="220"/>
      <c r="U427" s="220"/>
      <c r="V427" s="220"/>
      <c r="W427" s="220"/>
      <c r="X427" s="220"/>
      <c r="Y427" s="220"/>
      <c r="Z427" s="210"/>
      <c r="AA427" s="210"/>
      <c r="AB427" s="210"/>
      <c r="AC427" s="210"/>
      <c r="AD427" s="210"/>
      <c r="AE427" s="210"/>
      <c r="AF427" s="210"/>
      <c r="AG427" s="210" t="s">
        <v>317</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46" t="str">
        <f>C427</f>
        <v>MBD 940 obsahuje přijímač, vysílač za oděv, náhlavní elektretový nenápadný mikrofon, náhlavní elektrodynamický mikrofon, klopový mikrofon</v>
      </c>
      <c r="BB427" s="210"/>
      <c r="BC427" s="210"/>
      <c r="BD427" s="210"/>
      <c r="BE427" s="210"/>
      <c r="BF427" s="210"/>
      <c r="BG427" s="210"/>
      <c r="BH427" s="210"/>
    </row>
    <row r="428" spans="1:60" outlineLevel="3" x14ac:dyDescent="0.2">
      <c r="A428" s="217"/>
      <c r="B428" s="218"/>
      <c r="C428" s="270" t="s">
        <v>4101</v>
      </c>
      <c r="D428" s="264"/>
      <c r="E428" s="264"/>
      <c r="F428" s="264"/>
      <c r="G428" s="264"/>
      <c r="H428" s="220"/>
      <c r="I428" s="220"/>
      <c r="J428" s="220"/>
      <c r="K428" s="220"/>
      <c r="L428" s="220"/>
      <c r="M428" s="220"/>
      <c r="N428" s="219"/>
      <c r="O428" s="219"/>
      <c r="P428" s="219"/>
      <c r="Q428" s="219"/>
      <c r="R428" s="220"/>
      <c r="S428" s="220"/>
      <c r="T428" s="220"/>
      <c r="U428" s="220"/>
      <c r="V428" s="220"/>
      <c r="W428" s="220"/>
      <c r="X428" s="220"/>
      <c r="Y428" s="220"/>
      <c r="Z428" s="210"/>
      <c r="AA428" s="210"/>
      <c r="AB428" s="210"/>
      <c r="AC428" s="210"/>
      <c r="AD428" s="210"/>
      <c r="AE428" s="210"/>
      <c r="AF428" s="210"/>
      <c r="AG428" s="210" t="s">
        <v>317</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ht="22.5" outlineLevel="3" x14ac:dyDescent="0.2">
      <c r="A429" s="217"/>
      <c r="B429" s="218"/>
      <c r="C429" s="270" t="s">
        <v>4102</v>
      </c>
      <c r="D429" s="264"/>
      <c r="E429" s="264"/>
      <c r="F429" s="264"/>
      <c r="G429" s="264"/>
      <c r="H429" s="220"/>
      <c r="I429" s="220"/>
      <c r="J429" s="220"/>
      <c r="K429" s="220"/>
      <c r="L429" s="220"/>
      <c r="M429" s="220"/>
      <c r="N429" s="219"/>
      <c r="O429" s="219"/>
      <c r="P429" s="219"/>
      <c r="Q429" s="219"/>
      <c r="R429" s="220"/>
      <c r="S429" s="220"/>
      <c r="T429" s="220"/>
      <c r="U429" s="220"/>
      <c r="V429" s="220"/>
      <c r="W429" s="220"/>
      <c r="X429" s="220"/>
      <c r="Y429" s="220"/>
      <c r="Z429" s="210"/>
      <c r="AA429" s="210"/>
      <c r="AB429" s="210"/>
      <c r="AC429" s="210"/>
      <c r="AD429" s="210"/>
      <c r="AE429" s="210"/>
      <c r="AF429" s="210"/>
      <c r="AG429" s="210" t="s">
        <v>317</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46" t="str">
        <f>C429</f>
        <v>indikace: síla VF signálu, audio úroveň, číslo frekv. kanálu, naladěná frekvence, využití tunerů diverzitního modu, stav baterie vysílajícího mikrofonu, uzamčení, umlčení, skenování, IR synchronizace, potenciometr pro snadné nastavení výstupní hlasitosti</v>
      </c>
      <c r="BB429" s="210"/>
      <c r="BC429" s="210"/>
      <c r="BD429" s="210"/>
      <c r="BE429" s="210"/>
      <c r="BF429" s="210"/>
      <c r="BG429" s="210"/>
      <c r="BH429" s="210"/>
    </row>
    <row r="430" spans="1:60" outlineLevel="3" x14ac:dyDescent="0.2">
      <c r="A430" s="217"/>
      <c r="B430" s="218"/>
      <c r="C430" s="270" t="s">
        <v>4103</v>
      </c>
      <c r="D430" s="264"/>
      <c r="E430" s="264"/>
      <c r="F430" s="264"/>
      <c r="G430" s="264"/>
      <c r="H430" s="220"/>
      <c r="I430" s="220"/>
      <c r="J430" s="220"/>
      <c r="K430" s="220"/>
      <c r="L430" s="220"/>
      <c r="M430" s="220"/>
      <c r="N430" s="219"/>
      <c r="O430" s="219"/>
      <c r="P430" s="219"/>
      <c r="Q430" s="219"/>
      <c r="R430" s="220"/>
      <c r="S430" s="220"/>
      <c r="T430" s="220"/>
      <c r="U430" s="220"/>
      <c r="V430" s="220"/>
      <c r="W430" s="220"/>
      <c r="X430" s="220"/>
      <c r="Y430" s="220"/>
      <c r="Z430" s="210"/>
      <c r="AA430" s="210"/>
      <c r="AB430" s="210"/>
      <c r="AC430" s="210"/>
      <c r="AD430" s="210"/>
      <c r="AE430" s="210"/>
      <c r="AF430" s="210"/>
      <c r="AG430" s="210" t="s">
        <v>317</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
      <c r="A431" s="217"/>
      <c r="B431" s="218"/>
      <c r="C431" s="270" t="s">
        <v>4104</v>
      </c>
      <c r="D431" s="264"/>
      <c r="E431" s="264"/>
      <c r="F431" s="264"/>
      <c r="G431" s="264"/>
      <c r="H431" s="220"/>
      <c r="I431" s="220"/>
      <c r="J431" s="220"/>
      <c r="K431" s="220"/>
      <c r="L431" s="220"/>
      <c r="M431" s="220"/>
      <c r="N431" s="219"/>
      <c r="O431" s="219"/>
      <c r="P431" s="219"/>
      <c r="Q431" s="219"/>
      <c r="R431" s="220"/>
      <c r="S431" s="220"/>
      <c r="T431" s="220"/>
      <c r="U431" s="220"/>
      <c r="V431" s="220"/>
      <c r="W431" s="220"/>
      <c r="X431" s="220"/>
      <c r="Y431" s="220"/>
      <c r="Z431" s="210"/>
      <c r="AA431" s="210"/>
      <c r="AB431" s="210"/>
      <c r="AC431" s="210"/>
      <c r="AD431" s="210"/>
      <c r="AE431" s="210"/>
      <c r="AF431" s="210"/>
      <c r="AG431" s="210" t="s">
        <v>317</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ht="22.5" outlineLevel="3" x14ac:dyDescent="0.2">
      <c r="A432" s="217"/>
      <c r="B432" s="218"/>
      <c r="C432" s="270" t="s">
        <v>4105</v>
      </c>
      <c r="D432" s="264"/>
      <c r="E432" s="264"/>
      <c r="F432" s="264"/>
      <c r="G432" s="264"/>
      <c r="H432" s="220"/>
      <c r="I432" s="220"/>
      <c r="J432" s="220"/>
      <c r="K432" s="220"/>
      <c r="L432" s="220"/>
      <c r="M432" s="220"/>
      <c r="N432" s="219"/>
      <c r="O432" s="219"/>
      <c r="P432" s="219"/>
      <c r="Q432" s="219"/>
      <c r="R432" s="220"/>
      <c r="S432" s="220"/>
      <c r="T432" s="220"/>
      <c r="U432" s="220"/>
      <c r="V432" s="220"/>
      <c r="W432" s="220"/>
      <c r="X432" s="220"/>
      <c r="Y432" s="220"/>
      <c r="Z432" s="210"/>
      <c r="AA432" s="210"/>
      <c r="AB432" s="210"/>
      <c r="AC432" s="210"/>
      <c r="AD432" s="210"/>
      <c r="AE432" s="210"/>
      <c r="AF432" s="210"/>
      <c r="AG432" s="210" t="s">
        <v>317</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46" t="str">
        <f>C432</f>
        <v>kompresor, expander, 2 šumové brány, nová generace tuneru s vysokou citlivostí a vysílače s nízkou spotřebou, digitální klíčování přenosu pomocí ID, nehrozí tak rušení s jinými bezdrátovými mikrofony, digitální filtrování neužitečných frekvenčních postranních pásem</v>
      </c>
      <c r="BB432" s="210"/>
      <c r="BC432" s="210"/>
      <c r="BD432" s="210"/>
      <c r="BE432" s="210"/>
      <c r="BF432" s="210"/>
      <c r="BG432" s="210"/>
      <c r="BH432" s="210"/>
    </row>
    <row r="433" spans="1:60" outlineLevel="3" x14ac:dyDescent="0.2">
      <c r="A433" s="217"/>
      <c r="B433" s="218"/>
      <c r="C433" s="270" t="s">
        <v>4106</v>
      </c>
      <c r="D433" s="264"/>
      <c r="E433" s="264"/>
      <c r="F433" s="264"/>
      <c r="G433" s="264"/>
      <c r="H433" s="220"/>
      <c r="I433" s="220"/>
      <c r="J433" s="220"/>
      <c r="K433" s="220"/>
      <c r="L433" s="220"/>
      <c r="M433" s="220"/>
      <c r="N433" s="219"/>
      <c r="O433" s="219"/>
      <c r="P433" s="219"/>
      <c r="Q433" s="219"/>
      <c r="R433" s="220"/>
      <c r="S433" s="220"/>
      <c r="T433" s="220"/>
      <c r="U433" s="220"/>
      <c r="V433" s="220"/>
      <c r="W433" s="220"/>
      <c r="X433" s="220"/>
      <c r="Y433" s="220"/>
      <c r="Z433" s="210"/>
      <c r="AA433" s="210"/>
      <c r="AB433" s="210"/>
      <c r="AC433" s="210"/>
      <c r="AD433" s="210"/>
      <c r="AE433" s="210"/>
      <c r="AF433" s="210"/>
      <c r="AG433" s="210" t="s">
        <v>317</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ht="56.25" outlineLevel="3" x14ac:dyDescent="0.2">
      <c r="A434" s="217"/>
      <c r="B434" s="218"/>
      <c r="C434" s="270" t="s">
        <v>4107</v>
      </c>
      <c r="D434" s="264"/>
      <c r="E434" s="264"/>
      <c r="F434" s="264"/>
      <c r="G434" s="264"/>
      <c r="H434" s="220"/>
      <c r="I434" s="220"/>
      <c r="J434" s="220"/>
      <c r="K434" s="220"/>
      <c r="L434" s="220"/>
      <c r="M434" s="220"/>
      <c r="N434" s="219"/>
      <c r="O434" s="219"/>
      <c r="P434" s="219"/>
      <c r="Q434" s="219"/>
      <c r="R434" s="220"/>
      <c r="S434" s="220"/>
      <c r="T434" s="220"/>
      <c r="U434" s="220"/>
      <c r="V434" s="220"/>
      <c r="W434" s="220"/>
      <c r="X434" s="220"/>
      <c r="Y434" s="220"/>
      <c r="Z434" s="210"/>
      <c r="AA434" s="210"/>
      <c r="AB434" s="210"/>
      <c r="AC434" s="210"/>
      <c r="AD434" s="210"/>
      <c r="AE434" s="210"/>
      <c r="AF434" s="210"/>
      <c r="AG434" s="210" t="s">
        <v>317</v>
      </c>
      <c r="AH434" s="210"/>
      <c r="AI434" s="210"/>
      <c r="AJ434" s="210"/>
      <c r="AK434" s="210"/>
      <c r="AL434" s="210"/>
      <c r="AM434" s="210"/>
      <c r="AN434" s="210"/>
      <c r="AO434" s="210"/>
      <c r="AP434" s="210"/>
      <c r="AQ434" s="210"/>
      <c r="AR434" s="210"/>
      <c r="AS434" s="210"/>
      <c r="AT434" s="210"/>
      <c r="AU434" s="210"/>
      <c r="AV434" s="210"/>
      <c r="AW434" s="210"/>
      <c r="AX434" s="210"/>
      <c r="AY434" s="210"/>
      <c r="AZ434" s="210"/>
      <c r="BA434" s="246" t="str">
        <f>C434</f>
        <v>výstupní úroveň 300 mV ef. / nesym, ±150 mV ef. / sym., minimální zatěžovací impedance 2,2 k?, funkce dočasného umlčení, využívá frekvenční pásmo 640 – 690 MHz, pro nalazení je k dispozici až 100 frekv. kanálů. Tím odpadají problémy s nalaďováním dokupovaných vysílačů a se sestavováním složitějších kombinací pohromadě. Taktéž na vysílačích (ručních mikrofonech nebo vysílačích za oděv) se automaticky nastavuje jeden ze sta možných frekvencí pomocí funkce IR SYNC, kdy přijímač zpětně, pomocí IR přenosu, „sdělí“ vysílači, kde se má naladit.</v>
      </c>
      <c r="BB434" s="210"/>
      <c r="BC434" s="210"/>
      <c r="BD434" s="210"/>
      <c r="BE434" s="210"/>
      <c r="BF434" s="210"/>
      <c r="BG434" s="210"/>
      <c r="BH434" s="210"/>
    </row>
    <row r="435" spans="1:60" ht="22.5" outlineLevel="3" x14ac:dyDescent="0.2">
      <c r="A435" s="217"/>
      <c r="B435" s="218"/>
      <c r="C435" s="270" t="s">
        <v>4108</v>
      </c>
      <c r="D435" s="264"/>
      <c r="E435" s="264"/>
      <c r="F435" s="264"/>
      <c r="G435" s="264"/>
      <c r="H435" s="220"/>
      <c r="I435" s="220"/>
      <c r="J435" s="220"/>
      <c r="K435" s="220"/>
      <c r="L435" s="220"/>
      <c r="M435" s="220"/>
      <c r="N435" s="219"/>
      <c r="O435" s="219"/>
      <c r="P435" s="219"/>
      <c r="Q435" s="219"/>
      <c r="R435" s="220"/>
      <c r="S435" s="220"/>
      <c r="T435" s="220"/>
      <c r="U435" s="220"/>
      <c r="V435" s="220"/>
      <c r="W435" s="220"/>
      <c r="X435" s="220"/>
      <c r="Y435" s="220"/>
      <c r="Z435" s="210"/>
      <c r="AA435" s="210"/>
      <c r="AB435" s="210"/>
      <c r="AC435" s="210"/>
      <c r="AD435" s="210"/>
      <c r="AE435" s="210"/>
      <c r="AF435" s="210"/>
      <c r="AG435" s="210" t="s">
        <v>317</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46" t="str">
        <f>C435</f>
        <v>přímo v souladu s všeobecným oprávněním VO-R/10/01.2019–1 (frekvenční pásmo g) a s plánem využití rádiového spektra PV-P/10/03.2019–3 ČTÚ</v>
      </c>
      <c r="BB435" s="210"/>
      <c r="BC435" s="210"/>
      <c r="BD435" s="210"/>
      <c r="BE435" s="210"/>
      <c r="BF435" s="210"/>
      <c r="BG435" s="210"/>
      <c r="BH435" s="210"/>
    </row>
    <row r="436" spans="1:60" outlineLevel="3" x14ac:dyDescent="0.2">
      <c r="A436" s="217"/>
      <c r="B436" s="218"/>
      <c r="C436" s="270" t="s">
        <v>4109</v>
      </c>
      <c r="D436" s="264"/>
      <c r="E436" s="264"/>
      <c r="F436" s="264"/>
      <c r="G436" s="264"/>
      <c r="H436" s="220"/>
      <c r="I436" s="220"/>
      <c r="J436" s="220"/>
      <c r="K436" s="220"/>
      <c r="L436" s="220"/>
      <c r="M436" s="220"/>
      <c r="N436" s="219"/>
      <c r="O436" s="219"/>
      <c r="P436" s="219"/>
      <c r="Q436" s="219"/>
      <c r="R436" s="220"/>
      <c r="S436" s="220"/>
      <c r="T436" s="220"/>
      <c r="U436" s="220"/>
      <c r="V436" s="220"/>
      <c r="W436" s="220"/>
      <c r="X436" s="220"/>
      <c r="Y436" s="220"/>
      <c r="Z436" s="210"/>
      <c r="AA436" s="210"/>
      <c r="AB436" s="210"/>
      <c r="AC436" s="210"/>
      <c r="AD436" s="210"/>
      <c r="AE436" s="210"/>
      <c r="AF436" s="210"/>
      <c r="AG436" s="210" t="s">
        <v>317</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3" x14ac:dyDescent="0.2">
      <c r="A437" s="217"/>
      <c r="B437" s="218"/>
      <c r="C437" s="270" t="s">
        <v>4110</v>
      </c>
      <c r="D437" s="264"/>
      <c r="E437" s="264"/>
      <c r="F437" s="264"/>
      <c r="G437" s="264"/>
      <c r="H437" s="220"/>
      <c r="I437" s="220"/>
      <c r="J437" s="220"/>
      <c r="K437" s="220"/>
      <c r="L437" s="220"/>
      <c r="M437" s="220"/>
      <c r="N437" s="219"/>
      <c r="O437" s="219"/>
      <c r="P437" s="219"/>
      <c r="Q437" s="219"/>
      <c r="R437" s="220"/>
      <c r="S437" s="220"/>
      <c r="T437" s="220"/>
      <c r="U437" s="220"/>
      <c r="V437" s="220"/>
      <c r="W437" s="220"/>
      <c r="X437" s="220"/>
      <c r="Y437" s="220"/>
      <c r="Z437" s="210"/>
      <c r="AA437" s="210"/>
      <c r="AB437" s="210"/>
      <c r="AC437" s="210"/>
      <c r="AD437" s="210"/>
      <c r="AE437" s="210"/>
      <c r="AF437" s="210"/>
      <c r="AG437" s="210" t="s">
        <v>317</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3" x14ac:dyDescent="0.2">
      <c r="A438" s="217"/>
      <c r="B438" s="218"/>
      <c r="C438" s="270" t="s">
        <v>4111</v>
      </c>
      <c r="D438" s="264"/>
      <c r="E438" s="264"/>
      <c r="F438" s="264"/>
      <c r="G438" s="264"/>
      <c r="H438" s="220"/>
      <c r="I438" s="220"/>
      <c r="J438" s="220"/>
      <c r="K438" s="220"/>
      <c r="L438" s="220"/>
      <c r="M438" s="220"/>
      <c r="N438" s="219"/>
      <c r="O438" s="219"/>
      <c r="P438" s="219"/>
      <c r="Q438" s="219"/>
      <c r="R438" s="220"/>
      <c r="S438" s="220"/>
      <c r="T438" s="220"/>
      <c r="U438" s="220"/>
      <c r="V438" s="220"/>
      <c r="W438" s="220"/>
      <c r="X438" s="220"/>
      <c r="Y438" s="220"/>
      <c r="Z438" s="210"/>
      <c r="AA438" s="210"/>
      <c r="AB438" s="210"/>
      <c r="AC438" s="210"/>
      <c r="AD438" s="210"/>
      <c r="AE438" s="210"/>
      <c r="AF438" s="210"/>
      <c r="AG438" s="210" t="s">
        <v>317</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3" x14ac:dyDescent="0.2">
      <c r="A439" s="217"/>
      <c r="B439" s="218"/>
      <c r="C439" s="270" t="s">
        <v>4112</v>
      </c>
      <c r="D439" s="264"/>
      <c r="E439" s="264"/>
      <c r="F439" s="264"/>
      <c r="G439" s="264"/>
      <c r="H439" s="220"/>
      <c r="I439" s="220"/>
      <c r="J439" s="220"/>
      <c r="K439" s="220"/>
      <c r="L439" s="220"/>
      <c r="M439" s="220"/>
      <c r="N439" s="219"/>
      <c r="O439" s="219"/>
      <c r="P439" s="219"/>
      <c r="Q439" s="219"/>
      <c r="R439" s="220"/>
      <c r="S439" s="220"/>
      <c r="T439" s="220"/>
      <c r="U439" s="220"/>
      <c r="V439" s="220"/>
      <c r="W439" s="220"/>
      <c r="X439" s="220"/>
      <c r="Y439" s="220"/>
      <c r="Z439" s="210"/>
      <c r="AA439" s="210"/>
      <c r="AB439" s="210"/>
      <c r="AC439" s="210"/>
      <c r="AD439" s="210"/>
      <c r="AE439" s="210"/>
      <c r="AF439" s="210"/>
      <c r="AG439" s="210" t="s">
        <v>317</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3" x14ac:dyDescent="0.2">
      <c r="A440" s="217"/>
      <c r="B440" s="218"/>
      <c r="C440" s="270" t="s">
        <v>4113</v>
      </c>
      <c r="D440" s="264"/>
      <c r="E440" s="264"/>
      <c r="F440" s="264"/>
      <c r="G440" s="264"/>
      <c r="H440" s="220"/>
      <c r="I440" s="220"/>
      <c r="J440" s="220"/>
      <c r="K440" s="220"/>
      <c r="L440" s="220"/>
      <c r="M440" s="220"/>
      <c r="N440" s="219"/>
      <c r="O440" s="219"/>
      <c r="P440" s="219"/>
      <c r="Q440" s="219"/>
      <c r="R440" s="220"/>
      <c r="S440" s="220"/>
      <c r="T440" s="220"/>
      <c r="U440" s="220"/>
      <c r="V440" s="220"/>
      <c r="W440" s="220"/>
      <c r="X440" s="220"/>
      <c r="Y440" s="220"/>
      <c r="Z440" s="210"/>
      <c r="AA440" s="210"/>
      <c r="AB440" s="210"/>
      <c r="AC440" s="210"/>
      <c r="AD440" s="210"/>
      <c r="AE440" s="210"/>
      <c r="AF440" s="210"/>
      <c r="AG440" s="210" t="s">
        <v>317</v>
      </c>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
      <c r="A441" s="217"/>
      <c r="B441" s="218"/>
      <c r="C441" s="270" t="s">
        <v>4114</v>
      </c>
      <c r="D441" s="264"/>
      <c r="E441" s="264"/>
      <c r="F441" s="264"/>
      <c r="G441" s="264"/>
      <c r="H441" s="220"/>
      <c r="I441" s="220"/>
      <c r="J441" s="220"/>
      <c r="K441" s="220"/>
      <c r="L441" s="220"/>
      <c r="M441" s="220"/>
      <c r="N441" s="219"/>
      <c r="O441" s="219"/>
      <c r="P441" s="219"/>
      <c r="Q441" s="219"/>
      <c r="R441" s="220"/>
      <c r="S441" s="220"/>
      <c r="T441" s="220"/>
      <c r="U441" s="220"/>
      <c r="V441" s="220"/>
      <c r="W441" s="220"/>
      <c r="X441" s="220"/>
      <c r="Y441" s="220"/>
      <c r="Z441" s="210"/>
      <c r="AA441" s="210"/>
      <c r="AB441" s="210"/>
      <c r="AC441" s="210"/>
      <c r="AD441" s="210"/>
      <c r="AE441" s="210"/>
      <c r="AF441" s="210"/>
      <c r="AG441" s="210" t="s">
        <v>317</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
      <c r="A442" s="217"/>
      <c r="B442" s="218"/>
      <c r="C442" s="270" t="s">
        <v>4115</v>
      </c>
      <c r="D442" s="264"/>
      <c r="E442" s="264"/>
      <c r="F442" s="264"/>
      <c r="G442" s="264"/>
      <c r="H442" s="220"/>
      <c r="I442" s="220"/>
      <c r="J442" s="220"/>
      <c r="K442" s="220"/>
      <c r="L442" s="220"/>
      <c r="M442" s="220"/>
      <c r="N442" s="219"/>
      <c r="O442" s="219"/>
      <c r="P442" s="219"/>
      <c r="Q442" s="219"/>
      <c r="R442" s="220"/>
      <c r="S442" s="220"/>
      <c r="T442" s="220"/>
      <c r="U442" s="220"/>
      <c r="V442" s="220"/>
      <c r="W442" s="220"/>
      <c r="X442" s="220"/>
      <c r="Y442" s="220"/>
      <c r="Z442" s="210"/>
      <c r="AA442" s="210"/>
      <c r="AB442" s="210"/>
      <c r="AC442" s="210"/>
      <c r="AD442" s="210"/>
      <c r="AE442" s="210"/>
      <c r="AF442" s="210"/>
      <c r="AG442" s="210" t="s">
        <v>317</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3" x14ac:dyDescent="0.2">
      <c r="A443" s="217"/>
      <c r="B443" s="218"/>
      <c r="C443" s="270" t="s">
        <v>4116</v>
      </c>
      <c r="D443" s="264"/>
      <c r="E443" s="264"/>
      <c r="F443" s="264"/>
      <c r="G443" s="264"/>
      <c r="H443" s="220"/>
      <c r="I443" s="220"/>
      <c r="J443" s="220"/>
      <c r="K443" s="220"/>
      <c r="L443" s="220"/>
      <c r="M443" s="220"/>
      <c r="N443" s="219"/>
      <c r="O443" s="219"/>
      <c r="P443" s="219"/>
      <c r="Q443" s="219"/>
      <c r="R443" s="220"/>
      <c r="S443" s="220"/>
      <c r="T443" s="220"/>
      <c r="U443" s="220"/>
      <c r="V443" s="220"/>
      <c r="W443" s="220"/>
      <c r="X443" s="220"/>
      <c r="Y443" s="220"/>
      <c r="Z443" s="210"/>
      <c r="AA443" s="210"/>
      <c r="AB443" s="210"/>
      <c r="AC443" s="210"/>
      <c r="AD443" s="210"/>
      <c r="AE443" s="210"/>
      <c r="AF443" s="210"/>
      <c r="AG443" s="210" t="s">
        <v>317</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1" x14ac:dyDescent="0.2">
      <c r="A444" s="232">
        <v>228</v>
      </c>
      <c r="B444" s="233" t="s">
        <v>4117</v>
      </c>
      <c r="C444" s="250" t="s">
        <v>4118</v>
      </c>
      <c r="D444" s="234" t="s">
        <v>3119</v>
      </c>
      <c r="E444" s="235">
        <v>4</v>
      </c>
      <c r="F444" s="236"/>
      <c r="G444" s="237">
        <f>ROUND(E444*F444,2)</f>
        <v>0</v>
      </c>
      <c r="H444" s="236"/>
      <c r="I444" s="237">
        <f>ROUND(E444*H444,2)</f>
        <v>0</v>
      </c>
      <c r="J444" s="236"/>
      <c r="K444" s="237">
        <f>ROUND(E444*J444,2)</f>
        <v>0</v>
      </c>
      <c r="L444" s="237">
        <v>21</v>
      </c>
      <c r="M444" s="237">
        <f>G444*(1+L444/100)</f>
        <v>0</v>
      </c>
      <c r="N444" s="235">
        <v>0</v>
      </c>
      <c r="O444" s="235">
        <f>ROUND(E444*N444,2)</f>
        <v>0</v>
      </c>
      <c r="P444" s="235">
        <v>0</v>
      </c>
      <c r="Q444" s="235">
        <f>ROUND(E444*P444,2)</f>
        <v>0</v>
      </c>
      <c r="R444" s="237"/>
      <c r="S444" s="237" t="s">
        <v>313</v>
      </c>
      <c r="T444" s="238" t="s">
        <v>303</v>
      </c>
      <c r="U444" s="220">
        <v>0</v>
      </c>
      <c r="V444" s="220">
        <f>ROUND(E444*U444,2)</f>
        <v>0</v>
      </c>
      <c r="W444" s="220"/>
      <c r="X444" s="220" t="s">
        <v>653</v>
      </c>
      <c r="Y444" s="220" t="s">
        <v>305</v>
      </c>
      <c r="Z444" s="210"/>
      <c r="AA444" s="210"/>
      <c r="AB444" s="210"/>
      <c r="AC444" s="210"/>
      <c r="AD444" s="210"/>
      <c r="AE444" s="210"/>
      <c r="AF444" s="210"/>
      <c r="AG444" s="210" t="s">
        <v>3619</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2" x14ac:dyDescent="0.2">
      <c r="A445" s="217"/>
      <c r="B445" s="218"/>
      <c r="C445" s="251" t="s">
        <v>4119</v>
      </c>
      <c r="D445" s="247"/>
      <c r="E445" s="247"/>
      <c r="F445" s="247"/>
      <c r="G445" s="247"/>
      <c r="H445" s="220"/>
      <c r="I445" s="220"/>
      <c r="J445" s="220"/>
      <c r="K445" s="220"/>
      <c r="L445" s="220"/>
      <c r="M445" s="220"/>
      <c r="N445" s="219"/>
      <c r="O445" s="219"/>
      <c r="P445" s="219"/>
      <c r="Q445" s="219"/>
      <c r="R445" s="220"/>
      <c r="S445" s="220"/>
      <c r="T445" s="220"/>
      <c r="U445" s="220"/>
      <c r="V445" s="220"/>
      <c r="W445" s="220"/>
      <c r="X445" s="220"/>
      <c r="Y445" s="220"/>
      <c r="Z445" s="210"/>
      <c r="AA445" s="210"/>
      <c r="AB445" s="210"/>
      <c r="AC445" s="210"/>
      <c r="AD445" s="210"/>
      <c r="AE445" s="210"/>
      <c r="AF445" s="210"/>
      <c r="AG445" s="210" t="s">
        <v>317</v>
      </c>
      <c r="AH445" s="210"/>
      <c r="AI445" s="210"/>
      <c r="AJ445" s="210"/>
      <c r="AK445" s="210"/>
      <c r="AL445" s="210"/>
      <c r="AM445" s="210"/>
      <c r="AN445" s="210"/>
      <c r="AO445" s="210"/>
      <c r="AP445" s="210"/>
      <c r="AQ445" s="210"/>
      <c r="AR445" s="210"/>
      <c r="AS445" s="210"/>
      <c r="AT445" s="210"/>
      <c r="AU445" s="210"/>
      <c r="AV445" s="210"/>
      <c r="AW445" s="210"/>
      <c r="AX445" s="210"/>
      <c r="AY445" s="210"/>
      <c r="AZ445" s="210"/>
      <c r="BA445" s="246" t="str">
        <f>C445</f>
        <v>Stručný popis: 100 / 300 W, 8 ?, 112 dB SPL max., 60 – 20 000 Hz, 8” bas. rep., 34 mm driver, pasivní</v>
      </c>
      <c r="BB445" s="210"/>
      <c r="BC445" s="210"/>
      <c r="BD445" s="210"/>
      <c r="BE445" s="210"/>
      <c r="BF445" s="210"/>
      <c r="BG445" s="210"/>
      <c r="BH445" s="210"/>
    </row>
    <row r="446" spans="1:60" outlineLevel="3" x14ac:dyDescent="0.2">
      <c r="A446" s="217"/>
      <c r="B446" s="218"/>
      <c r="C446" s="270" t="s">
        <v>4120</v>
      </c>
      <c r="D446" s="264"/>
      <c r="E446" s="264"/>
      <c r="F446" s="264"/>
      <c r="G446" s="264"/>
      <c r="H446" s="220"/>
      <c r="I446" s="220"/>
      <c r="J446" s="220"/>
      <c r="K446" s="220"/>
      <c r="L446" s="220"/>
      <c r="M446" s="220"/>
      <c r="N446" s="219"/>
      <c r="O446" s="219"/>
      <c r="P446" s="219"/>
      <c r="Q446" s="219"/>
      <c r="R446" s="220"/>
      <c r="S446" s="220"/>
      <c r="T446" s="220"/>
      <c r="U446" s="220"/>
      <c r="V446" s="220"/>
      <c r="W446" s="220"/>
      <c r="X446" s="220"/>
      <c r="Y446" s="220"/>
      <c r="Z446" s="210"/>
      <c r="AA446" s="210"/>
      <c r="AB446" s="210"/>
      <c r="AC446" s="210"/>
      <c r="AD446" s="210"/>
      <c r="AE446" s="210"/>
      <c r="AF446" s="210"/>
      <c r="AG446" s="210" t="s">
        <v>317</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3" x14ac:dyDescent="0.2">
      <c r="A447" s="217"/>
      <c r="B447" s="218"/>
      <c r="C447" s="270" t="s">
        <v>4121</v>
      </c>
      <c r="D447" s="264"/>
      <c r="E447" s="264"/>
      <c r="F447" s="264"/>
      <c r="G447" s="264"/>
      <c r="H447" s="220"/>
      <c r="I447" s="220"/>
      <c r="J447" s="220"/>
      <c r="K447" s="220"/>
      <c r="L447" s="220"/>
      <c r="M447" s="220"/>
      <c r="N447" s="219"/>
      <c r="O447" s="219"/>
      <c r="P447" s="219"/>
      <c r="Q447" s="219"/>
      <c r="R447" s="220"/>
      <c r="S447" s="220"/>
      <c r="T447" s="220"/>
      <c r="U447" s="220"/>
      <c r="V447" s="220"/>
      <c r="W447" s="220"/>
      <c r="X447" s="220"/>
      <c r="Y447" s="220"/>
      <c r="Z447" s="210"/>
      <c r="AA447" s="210"/>
      <c r="AB447" s="210"/>
      <c r="AC447" s="210"/>
      <c r="AD447" s="210"/>
      <c r="AE447" s="210"/>
      <c r="AF447" s="210"/>
      <c r="AG447" s="210" t="s">
        <v>317</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3" x14ac:dyDescent="0.2">
      <c r="A448" s="217"/>
      <c r="B448" s="218"/>
      <c r="C448" s="270" t="s">
        <v>4122</v>
      </c>
      <c r="D448" s="264"/>
      <c r="E448" s="264"/>
      <c r="F448" s="264"/>
      <c r="G448" s="264"/>
      <c r="H448" s="220"/>
      <c r="I448" s="220"/>
      <c r="J448" s="220"/>
      <c r="K448" s="220"/>
      <c r="L448" s="220"/>
      <c r="M448" s="220"/>
      <c r="N448" s="219"/>
      <c r="O448" s="219"/>
      <c r="P448" s="219"/>
      <c r="Q448" s="219"/>
      <c r="R448" s="220"/>
      <c r="S448" s="220"/>
      <c r="T448" s="220"/>
      <c r="U448" s="220"/>
      <c r="V448" s="220"/>
      <c r="W448" s="220"/>
      <c r="X448" s="220"/>
      <c r="Y448" s="220"/>
      <c r="Z448" s="210"/>
      <c r="AA448" s="210"/>
      <c r="AB448" s="210"/>
      <c r="AC448" s="210"/>
      <c r="AD448" s="210"/>
      <c r="AE448" s="210"/>
      <c r="AF448" s="210"/>
      <c r="AG448" s="210" t="s">
        <v>317</v>
      </c>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
      <c r="A449" s="217"/>
      <c r="B449" s="218"/>
      <c r="C449" s="270" t="s">
        <v>4123</v>
      </c>
      <c r="D449" s="264"/>
      <c r="E449" s="264"/>
      <c r="F449" s="264"/>
      <c r="G449" s="264"/>
      <c r="H449" s="220"/>
      <c r="I449" s="220"/>
      <c r="J449" s="220"/>
      <c r="K449" s="220"/>
      <c r="L449" s="220"/>
      <c r="M449" s="220"/>
      <c r="N449" s="219"/>
      <c r="O449" s="219"/>
      <c r="P449" s="219"/>
      <c r="Q449" s="219"/>
      <c r="R449" s="220"/>
      <c r="S449" s="220"/>
      <c r="T449" s="220"/>
      <c r="U449" s="220"/>
      <c r="V449" s="220"/>
      <c r="W449" s="220"/>
      <c r="X449" s="220"/>
      <c r="Y449" s="220"/>
      <c r="Z449" s="210"/>
      <c r="AA449" s="210"/>
      <c r="AB449" s="210"/>
      <c r="AC449" s="210"/>
      <c r="AD449" s="210"/>
      <c r="AE449" s="210"/>
      <c r="AF449" s="210"/>
      <c r="AG449" s="210" t="s">
        <v>317</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
      <c r="A450" s="217"/>
      <c r="B450" s="218"/>
      <c r="C450" s="270" t="s">
        <v>4124</v>
      </c>
      <c r="D450" s="264"/>
      <c r="E450" s="264"/>
      <c r="F450" s="264"/>
      <c r="G450" s="264"/>
      <c r="H450" s="220"/>
      <c r="I450" s="220"/>
      <c r="J450" s="220"/>
      <c r="K450" s="220"/>
      <c r="L450" s="220"/>
      <c r="M450" s="220"/>
      <c r="N450" s="219"/>
      <c r="O450" s="219"/>
      <c r="P450" s="219"/>
      <c r="Q450" s="219"/>
      <c r="R450" s="220"/>
      <c r="S450" s="220"/>
      <c r="T450" s="220"/>
      <c r="U450" s="220"/>
      <c r="V450" s="220"/>
      <c r="W450" s="220"/>
      <c r="X450" s="220"/>
      <c r="Y450" s="220"/>
      <c r="Z450" s="210"/>
      <c r="AA450" s="210"/>
      <c r="AB450" s="210"/>
      <c r="AC450" s="210"/>
      <c r="AD450" s="210"/>
      <c r="AE450" s="210"/>
      <c r="AF450" s="210"/>
      <c r="AG450" s="210" t="s">
        <v>317</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3" x14ac:dyDescent="0.2">
      <c r="A451" s="217"/>
      <c r="B451" s="218"/>
      <c r="C451" s="270" t="s">
        <v>4125</v>
      </c>
      <c r="D451" s="264"/>
      <c r="E451" s="264"/>
      <c r="F451" s="264"/>
      <c r="G451" s="264"/>
      <c r="H451" s="220"/>
      <c r="I451" s="220"/>
      <c r="J451" s="220"/>
      <c r="K451" s="220"/>
      <c r="L451" s="220"/>
      <c r="M451" s="220"/>
      <c r="N451" s="219"/>
      <c r="O451" s="219"/>
      <c r="P451" s="219"/>
      <c r="Q451" s="219"/>
      <c r="R451" s="220"/>
      <c r="S451" s="220"/>
      <c r="T451" s="220"/>
      <c r="U451" s="220"/>
      <c r="V451" s="220"/>
      <c r="W451" s="220"/>
      <c r="X451" s="220"/>
      <c r="Y451" s="220"/>
      <c r="Z451" s="210"/>
      <c r="AA451" s="210"/>
      <c r="AB451" s="210"/>
      <c r="AC451" s="210"/>
      <c r="AD451" s="210"/>
      <c r="AE451" s="210"/>
      <c r="AF451" s="210"/>
      <c r="AG451" s="210" t="s">
        <v>317</v>
      </c>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3" x14ac:dyDescent="0.2">
      <c r="A452" s="217"/>
      <c r="B452" s="218"/>
      <c r="C452" s="270" t="s">
        <v>4126</v>
      </c>
      <c r="D452" s="264"/>
      <c r="E452" s="264"/>
      <c r="F452" s="264"/>
      <c r="G452" s="264"/>
      <c r="H452" s="220"/>
      <c r="I452" s="220"/>
      <c r="J452" s="220"/>
      <c r="K452" s="220"/>
      <c r="L452" s="220"/>
      <c r="M452" s="220"/>
      <c r="N452" s="219"/>
      <c r="O452" s="219"/>
      <c r="P452" s="219"/>
      <c r="Q452" s="219"/>
      <c r="R452" s="220"/>
      <c r="S452" s="220"/>
      <c r="T452" s="220"/>
      <c r="U452" s="220"/>
      <c r="V452" s="220"/>
      <c r="W452" s="220"/>
      <c r="X452" s="220"/>
      <c r="Y452" s="220"/>
      <c r="Z452" s="210"/>
      <c r="AA452" s="210"/>
      <c r="AB452" s="210"/>
      <c r="AC452" s="210"/>
      <c r="AD452" s="210"/>
      <c r="AE452" s="210"/>
      <c r="AF452" s="210"/>
      <c r="AG452" s="210" t="s">
        <v>317</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3" x14ac:dyDescent="0.2">
      <c r="A453" s="217"/>
      <c r="B453" s="218"/>
      <c r="C453" s="270" t="s">
        <v>4127</v>
      </c>
      <c r="D453" s="264"/>
      <c r="E453" s="264"/>
      <c r="F453" s="264"/>
      <c r="G453" s="264"/>
      <c r="H453" s="220"/>
      <c r="I453" s="220"/>
      <c r="J453" s="220"/>
      <c r="K453" s="220"/>
      <c r="L453" s="220"/>
      <c r="M453" s="220"/>
      <c r="N453" s="219"/>
      <c r="O453" s="219"/>
      <c r="P453" s="219"/>
      <c r="Q453" s="219"/>
      <c r="R453" s="220"/>
      <c r="S453" s="220"/>
      <c r="T453" s="220"/>
      <c r="U453" s="220"/>
      <c r="V453" s="220"/>
      <c r="W453" s="220"/>
      <c r="X453" s="220"/>
      <c r="Y453" s="220"/>
      <c r="Z453" s="210"/>
      <c r="AA453" s="210"/>
      <c r="AB453" s="210"/>
      <c r="AC453" s="210"/>
      <c r="AD453" s="210"/>
      <c r="AE453" s="210"/>
      <c r="AF453" s="210"/>
      <c r="AG453" s="210" t="s">
        <v>317</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3" x14ac:dyDescent="0.2">
      <c r="A454" s="217"/>
      <c r="B454" s="218"/>
      <c r="C454" s="270" t="s">
        <v>4128</v>
      </c>
      <c r="D454" s="264"/>
      <c r="E454" s="264"/>
      <c r="F454" s="264"/>
      <c r="G454" s="264"/>
      <c r="H454" s="220"/>
      <c r="I454" s="220"/>
      <c r="J454" s="220"/>
      <c r="K454" s="220"/>
      <c r="L454" s="220"/>
      <c r="M454" s="220"/>
      <c r="N454" s="219"/>
      <c r="O454" s="219"/>
      <c r="P454" s="219"/>
      <c r="Q454" s="219"/>
      <c r="R454" s="220"/>
      <c r="S454" s="220"/>
      <c r="T454" s="220"/>
      <c r="U454" s="220"/>
      <c r="V454" s="220"/>
      <c r="W454" s="220"/>
      <c r="X454" s="220"/>
      <c r="Y454" s="220"/>
      <c r="Z454" s="210"/>
      <c r="AA454" s="210"/>
      <c r="AB454" s="210"/>
      <c r="AC454" s="210"/>
      <c r="AD454" s="210"/>
      <c r="AE454" s="210"/>
      <c r="AF454" s="210"/>
      <c r="AG454" s="210" t="s">
        <v>317</v>
      </c>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
      <c r="A455" s="217"/>
      <c r="B455" s="218"/>
      <c r="C455" s="270" t="s">
        <v>4129</v>
      </c>
      <c r="D455" s="264"/>
      <c r="E455" s="264"/>
      <c r="F455" s="264"/>
      <c r="G455" s="264"/>
      <c r="H455" s="220"/>
      <c r="I455" s="220"/>
      <c r="J455" s="220"/>
      <c r="K455" s="220"/>
      <c r="L455" s="220"/>
      <c r="M455" s="220"/>
      <c r="N455" s="219"/>
      <c r="O455" s="219"/>
      <c r="P455" s="219"/>
      <c r="Q455" s="219"/>
      <c r="R455" s="220"/>
      <c r="S455" s="220"/>
      <c r="T455" s="220"/>
      <c r="U455" s="220"/>
      <c r="V455" s="220"/>
      <c r="W455" s="220"/>
      <c r="X455" s="220"/>
      <c r="Y455" s="220"/>
      <c r="Z455" s="210"/>
      <c r="AA455" s="210"/>
      <c r="AB455" s="210"/>
      <c r="AC455" s="210"/>
      <c r="AD455" s="210"/>
      <c r="AE455" s="210"/>
      <c r="AF455" s="210"/>
      <c r="AG455" s="210" t="s">
        <v>317</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3" x14ac:dyDescent="0.2">
      <c r="A456" s="217"/>
      <c r="B456" s="218"/>
      <c r="C456" s="270" t="s">
        <v>4130</v>
      </c>
      <c r="D456" s="264"/>
      <c r="E456" s="264"/>
      <c r="F456" s="264"/>
      <c r="G456" s="264"/>
      <c r="H456" s="220"/>
      <c r="I456" s="220"/>
      <c r="J456" s="220"/>
      <c r="K456" s="220"/>
      <c r="L456" s="220"/>
      <c r="M456" s="220"/>
      <c r="N456" s="219"/>
      <c r="O456" s="219"/>
      <c r="P456" s="219"/>
      <c r="Q456" s="219"/>
      <c r="R456" s="220"/>
      <c r="S456" s="220"/>
      <c r="T456" s="220"/>
      <c r="U456" s="220"/>
      <c r="V456" s="220"/>
      <c r="W456" s="220"/>
      <c r="X456" s="220"/>
      <c r="Y456" s="220"/>
      <c r="Z456" s="210"/>
      <c r="AA456" s="210"/>
      <c r="AB456" s="210"/>
      <c r="AC456" s="210"/>
      <c r="AD456" s="210"/>
      <c r="AE456" s="210"/>
      <c r="AF456" s="210"/>
      <c r="AG456" s="210" t="s">
        <v>317</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3" x14ac:dyDescent="0.2">
      <c r="A457" s="217"/>
      <c r="B457" s="218"/>
      <c r="C457" s="270" t="s">
        <v>4131</v>
      </c>
      <c r="D457" s="264"/>
      <c r="E457" s="264"/>
      <c r="F457" s="264"/>
      <c r="G457" s="264"/>
      <c r="H457" s="220"/>
      <c r="I457" s="220"/>
      <c r="J457" s="220"/>
      <c r="K457" s="220"/>
      <c r="L457" s="220"/>
      <c r="M457" s="220"/>
      <c r="N457" s="219"/>
      <c r="O457" s="219"/>
      <c r="P457" s="219"/>
      <c r="Q457" s="219"/>
      <c r="R457" s="220"/>
      <c r="S457" s="220"/>
      <c r="T457" s="220"/>
      <c r="U457" s="220"/>
      <c r="V457" s="220"/>
      <c r="W457" s="220"/>
      <c r="X457" s="220"/>
      <c r="Y457" s="220"/>
      <c r="Z457" s="210"/>
      <c r="AA457" s="210"/>
      <c r="AB457" s="210"/>
      <c r="AC457" s="210"/>
      <c r="AD457" s="210"/>
      <c r="AE457" s="210"/>
      <c r="AF457" s="210"/>
      <c r="AG457" s="210" t="s">
        <v>317</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3" x14ac:dyDescent="0.2">
      <c r="A458" s="217"/>
      <c r="B458" s="218"/>
      <c r="C458" s="272" t="s">
        <v>3781</v>
      </c>
      <c r="D458" s="221"/>
      <c r="E458" s="222"/>
      <c r="F458" s="223"/>
      <c r="G458" s="223"/>
      <c r="H458" s="220"/>
      <c r="I458" s="220"/>
      <c r="J458" s="220"/>
      <c r="K458" s="220"/>
      <c r="L458" s="220"/>
      <c r="M458" s="220"/>
      <c r="N458" s="219"/>
      <c r="O458" s="219"/>
      <c r="P458" s="219"/>
      <c r="Q458" s="219"/>
      <c r="R458" s="220"/>
      <c r="S458" s="220"/>
      <c r="T458" s="220"/>
      <c r="U458" s="220"/>
      <c r="V458" s="220"/>
      <c r="W458" s="220"/>
      <c r="X458" s="220"/>
      <c r="Y458" s="220"/>
      <c r="Z458" s="210"/>
      <c r="AA458" s="210"/>
      <c r="AB458" s="210"/>
      <c r="AC458" s="210"/>
      <c r="AD458" s="210"/>
      <c r="AE458" s="210"/>
      <c r="AF458" s="210"/>
      <c r="AG458" s="210" t="s">
        <v>317</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3" x14ac:dyDescent="0.2">
      <c r="A459" s="217"/>
      <c r="B459" s="218"/>
      <c r="C459" s="270" t="s">
        <v>4132</v>
      </c>
      <c r="D459" s="264"/>
      <c r="E459" s="264"/>
      <c r="F459" s="264"/>
      <c r="G459" s="264"/>
      <c r="H459" s="220"/>
      <c r="I459" s="220"/>
      <c r="J459" s="220"/>
      <c r="K459" s="220"/>
      <c r="L459" s="220"/>
      <c r="M459" s="220"/>
      <c r="N459" s="219"/>
      <c r="O459" s="219"/>
      <c r="P459" s="219"/>
      <c r="Q459" s="219"/>
      <c r="R459" s="220"/>
      <c r="S459" s="220"/>
      <c r="T459" s="220"/>
      <c r="U459" s="220"/>
      <c r="V459" s="220"/>
      <c r="W459" s="220"/>
      <c r="X459" s="220"/>
      <c r="Y459" s="220"/>
      <c r="Z459" s="210"/>
      <c r="AA459" s="210"/>
      <c r="AB459" s="210"/>
      <c r="AC459" s="210"/>
      <c r="AD459" s="210"/>
      <c r="AE459" s="210"/>
      <c r="AF459" s="210"/>
      <c r="AG459" s="210" t="s">
        <v>317</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ht="22.5" outlineLevel="3" x14ac:dyDescent="0.2">
      <c r="A460" s="217"/>
      <c r="B460" s="218"/>
      <c r="C460" s="270" t="s">
        <v>4133</v>
      </c>
      <c r="D460" s="264"/>
      <c r="E460" s="264"/>
      <c r="F460" s="264"/>
      <c r="G460" s="264"/>
      <c r="H460" s="220"/>
      <c r="I460" s="220"/>
      <c r="J460" s="220"/>
      <c r="K460" s="220"/>
      <c r="L460" s="220"/>
      <c r="M460" s="220"/>
      <c r="N460" s="219"/>
      <c r="O460" s="219"/>
      <c r="P460" s="219"/>
      <c r="Q460" s="219"/>
      <c r="R460" s="220"/>
      <c r="S460" s="220"/>
      <c r="T460" s="220"/>
      <c r="U460" s="220"/>
      <c r="V460" s="220"/>
      <c r="W460" s="220"/>
      <c r="X460" s="220"/>
      <c r="Y460" s="220"/>
      <c r="Z460" s="210"/>
      <c r="AA460" s="210"/>
      <c r="AB460" s="210"/>
      <c r="AC460" s="210"/>
      <c r="AD460" s="210"/>
      <c r="AE460" s="210"/>
      <c r="AF460" s="210"/>
      <c r="AG460" s="210" t="s">
        <v>317</v>
      </c>
      <c r="AH460" s="210"/>
      <c r="AI460" s="210"/>
      <c r="AJ460" s="210"/>
      <c r="AK460" s="210"/>
      <c r="AL460" s="210"/>
      <c r="AM460" s="210"/>
      <c r="AN460" s="210"/>
      <c r="AO460" s="210"/>
      <c r="AP460" s="210"/>
      <c r="AQ460" s="210"/>
      <c r="AR460" s="210"/>
      <c r="AS460" s="210"/>
      <c r="AT460" s="210"/>
      <c r="AU460" s="210"/>
      <c r="AV460" s="210"/>
      <c r="AW460" s="210"/>
      <c r="AX460" s="210"/>
      <c r="AY460" s="210"/>
      <c r="AZ460" s="210"/>
      <c r="BA460" s="246" t="str">
        <f>C460</f>
        <v>nastavení natočení v jednom směru, reprosoustavu možno umístit do držáku na výšku nebo na šířku, maximální hloubka reprosoustavy od os přírub 180 mm (#5)</v>
      </c>
      <c r="BB460" s="210"/>
      <c r="BC460" s="210"/>
      <c r="BD460" s="210"/>
      <c r="BE460" s="210"/>
      <c r="BF460" s="210"/>
      <c r="BG460" s="210"/>
      <c r="BH460" s="210"/>
    </row>
    <row r="461" spans="1:60" outlineLevel="3" x14ac:dyDescent="0.2">
      <c r="A461" s="217"/>
      <c r="B461" s="218"/>
      <c r="C461" s="270" t="s">
        <v>4134</v>
      </c>
      <c r="D461" s="264"/>
      <c r="E461" s="264"/>
      <c r="F461" s="264"/>
      <c r="G461" s="264"/>
      <c r="H461" s="220"/>
      <c r="I461" s="220"/>
      <c r="J461" s="220"/>
      <c r="K461" s="220"/>
      <c r="L461" s="220"/>
      <c r="M461" s="220"/>
      <c r="N461" s="219"/>
      <c r="O461" s="219"/>
      <c r="P461" s="219"/>
      <c r="Q461" s="219"/>
      <c r="R461" s="220"/>
      <c r="S461" s="220"/>
      <c r="T461" s="220"/>
      <c r="U461" s="220"/>
      <c r="V461" s="220"/>
      <c r="W461" s="220"/>
      <c r="X461" s="220"/>
      <c r="Y461" s="220"/>
      <c r="Z461" s="210"/>
      <c r="AA461" s="210"/>
      <c r="AB461" s="210"/>
      <c r="AC461" s="210"/>
      <c r="AD461" s="210"/>
      <c r="AE461" s="210"/>
      <c r="AF461" s="210"/>
      <c r="AG461" s="210" t="s">
        <v>317</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3" x14ac:dyDescent="0.2">
      <c r="A462" s="217"/>
      <c r="B462" s="218"/>
      <c r="C462" s="270" t="s">
        <v>4135</v>
      </c>
      <c r="D462" s="264"/>
      <c r="E462" s="264"/>
      <c r="F462" s="264"/>
      <c r="G462" s="264"/>
      <c r="H462" s="220"/>
      <c r="I462" s="220"/>
      <c r="J462" s="220"/>
      <c r="K462" s="220"/>
      <c r="L462" s="220"/>
      <c r="M462" s="220"/>
      <c r="N462" s="219"/>
      <c r="O462" s="219"/>
      <c r="P462" s="219"/>
      <c r="Q462" s="219"/>
      <c r="R462" s="220"/>
      <c r="S462" s="220"/>
      <c r="T462" s="220"/>
      <c r="U462" s="220"/>
      <c r="V462" s="220"/>
      <c r="W462" s="220"/>
      <c r="X462" s="220"/>
      <c r="Y462" s="220"/>
      <c r="Z462" s="210"/>
      <c r="AA462" s="210"/>
      <c r="AB462" s="210"/>
      <c r="AC462" s="210"/>
      <c r="AD462" s="210"/>
      <c r="AE462" s="210"/>
      <c r="AF462" s="210"/>
      <c r="AG462" s="210" t="s">
        <v>317</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3" x14ac:dyDescent="0.2">
      <c r="A463" s="217"/>
      <c r="B463" s="218"/>
      <c r="C463" s="272" t="s">
        <v>3781</v>
      </c>
      <c r="D463" s="221"/>
      <c r="E463" s="222"/>
      <c r="F463" s="223"/>
      <c r="G463" s="223"/>
      <c r="H463" s="220"/>
      <c r="I463" s="220"/>
      <c r="J463" s="220"/>
      <c r="K463" s="220"/>
      <c r="L463" s="220"/>
      <c r="M463" s="220"/>
      <c r="N463" s="219"/>
      <c r="O463" s="219"/>
      <c r="P463" s="219"/>
      <c r="Q463" s="219"/>
      <c r="R463" s="220"/>
      <c r="S463" s="220"/>
      <c r="T463" s="220"/>
      <c r="U463" s="220"/>
      <c r="V463" s="220"/>
      <c r="W463" s="220"/>
      <c r="X463" s="220"/>
      <c r="Y463" s="220"/>
      <c r="Z463" s="210"/>
      <c r="AA463" s="210"/>
      <c r="AB463" s="210"/>
      <c r="AC463" s="210"/>
      <c r="AD463" s="210"/>
      <c r="AE463" s="210"/>
      <c r="AF463" s="210"/>
      <c r="AG463" s="210" t="s">
        <v>317</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3" x14ac:dyDescent="0.2">
      <c r="A464" s="217"/>
      <c r="B464" s="218"/>
      <c r="C464" s="270" t="s">
        <v>4136</v>
      </c>
      <c r="D464" s="264"/>
      <c r="E464" s="264"/>
      <c r="F464" s="264"/>
      <c r="G464" s="264"/>
      <c r="H464" s="220"/>
      <c r="I464" s="220"/>
      <c r="J464" s="220"/>
      <c r="K464" s="220"/>
      <c r="L464" s="220"/>
      <c r="M464" s="220"/>
      <c r="N464" s="219"/>
      <c r="O464" s="219"/>
      <c r="P464" s="219"/>
      <c r="Q464" s="219"/>
      <c r="R464" s="220"/>
      <c r="S464" s="220"/>
      <c r="T464" s="220"/>
      <c r="U464" s="220"/>
      <c r="V464" s="220"/>
      <c r="W464" s="220"/>
      <c r="X464" s="220"/>
      <c r="Y464" s="220"/>
      <c r="Z464" s="210"/>
      <c r="AA464" s="210"/>
      <c r="AB464" s="210"/>
      <c r="AC464" s="210"/>
      <c r="AD464" s="210"/>
      <c r="AE464" s="210"/>
      <c r="AF464" s="210"/>
      <c r="AG464" s="210" t="s">
        <v>317</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ht="22.5" outlineLevel="3" x14ac:dyDescent="0.2">
      <c r="A465" s="217"/>
      <c r="B465" s="218"/>
      <c r="C465" s="270" t="s">
        <v>4137</v>
      </c>
      <c r="D465" s="264"/>
      <c r="E465" s="264"/>
      <c r="F465" s="264"/>
      <c r="G465" s="264"/>
      <c r="H465" s="220"/>
      <c r="I465" s="220"/>
      <c r="J465" s="220"/>
      <c r="K465" s="220"/>
      <c r="L465" s="220"/>
      <c r="M465" s="220"/>
      <c r="N465" s="219"/>
      <c r="O465" s="219"/>
      <c r="P465" s="219"/>
      <c r="Q465" s="219"/>
      <c r="R465" s="220"/>
      <c r="S465" s="220"/>
      <c r="T465" s="220"/>
      <c r="U465" s="220"/>
      <c r="V465" s="220"/>
      <c r="W465" s="220"/>
      <c r="X465" s="220"/>
      <c r="Y465" s="220"/>
      <c r="Z465" s="210"/>
      <c r="AA465" s="210"/>
      <c r="AB465" s="210"/>
      <c r="AC465" s="210"/>
      <c r="AD465" s="210"/>
      <c r="AE465" s="210"/>
      <c r="AF465" s="210"/>
      <c r="AG465" s="210" t="s">
        <v>317</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46" t="str">
        <f>C465</f>
        <v>bytelná ocelová konstrukce, povrchová úprava – černý komaxit, na zakázku možno vyrobit i v jiných barevných odstínech, určeno k montáži na zeď nebo na strop</v>
      </c>
      <c r="BB465" s="210"/>
      <c r="BC465" s="210"/>
      <c r="BD465" s="210"/>
      <c r="BE465" s="210"/>
      <c r="BF465" s="210"/>
      <c r="BG465" s="210"/>
      <c r="BH465" s="210"/>
    </row>
    <row r="466" spans="1:60" ht="22.5" outlineLevel="3" x14ac:dyDescent="0.2">
      <c r="A466" s="217"/>
      <c r="B466" s="218"/>
      <c r="C466" s="270" t="s">
        <v>4138</v>
      </c>
      <c r="D466" s="264"/>
      <c r="E466" s="264"/>
      <c r="F466" s="264"/>
      <c r="G466" s="264"/>
      <c r="H466" s="220"/>
      <c r="I466" s="220"/>
      <c r="J466" s="220"/>
      <c r="K466" s="220"/>
      <c r="L466" s="220"/>
      <c r="M466" s="220"/>
      <c r="N466" s="219"/>
      <c r="O466" s="219"/>
      <c r="P466" s="219"/>
      <c r="Q466" s="219"/>
      <c r="R466" s="220"/>
      <c r="S466" s="220"/>
      <c r="T466" s="220"/>
      <c r="U466" s="220"/>
      <c r="V466" s="220"/>
      <c r="W466" s="220"/>
      <c r="X466" s="220"/>
      <c r="Y466" s="220"/>
      <c r="Z466" s="210"/>
      <c r="AA466" s="210"/>
      <c r="AB466" s="210"/>
      <c r="AC466" s="210"/>
      <c r="AD466" s="210"/>
      <c r="AE466" s="210"/>
      <c r="AF466" s="210"/>
      <c r="AG466" s="210" t="s">
        <v>317</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46" t="str">
        <f>C466</f>
        <v>chrání reprosoustavu proti mechanickému poškození, např. v tělocvičnách, možné použití v interiérech i exteriérech, rozměr klece dovoluje natočení nebo naklonění reprosoustavy</v>
      </c>
      <c r="BB466" s="210"/>
      <c r="BC466" s="210"/>
      <c r="BD466" s="210"/>
      <c r="BE466" s="210"/>
      <c r="BF466" s="210"/>
      <c r="BG466" s="210"/>
      <c r="BH466" s="210"/>
    </row>
    <row r="467" spans="1:60" outlineLevel="3" x14ac:dyDescent="0.2">
      <c r="A467" s="217"/>
      <c r="B467" s="218"/>
      <c r="C467" s="270" t="s">
        <v>4139</v>
      </c>
      <c r="D467" s="264"/>
      <c r="E467" s="264"/>
      <c r="F467" s="264"/>
      <c r="G467" s="264"/>
      <c r="H467" s="220"/>
      <c r="I467" s="220"/>
      <c r="J467" s="220"/>
      <c r="K467" s="220"/>
      <c r="L467" s="220"/>
      <c r="M467" s="220"/>
      <c r="N467" s="219"/>
      <c r="O467" s="219"/>
      <c r="P467" s="219"/>
      <c r="Q467" s="219"/>
      <c r="R467" s="220"/>
      <c r="S467" s="220"/>
      <c r="T467" s="220"/>
      <c r="U467" s="220"/>
      <c r="V467" s="220"/>
      <c r="W467" s="220"/>
      <c r="X467" s="220"/>
      <c r="Y467" s="220"/>
      <c r="Z467" s="210"/>
      <c r="AA467" s="210"/>
      <c r="AB467" s="210"/>
      <c r="AC467" s="210"/>
      <c r="AD467" s="210"/>
      <c r="AE467" s="210"/>
      <c r="AF467" s="210"/>
      <c r="AG467" s="210" t="s">
        <v>317</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3" x14ac:dyDescent="0.2">
      <c r="A468" s="217"/>
      <c r="B468" s="218"/>
      <c r="C468" s="270" t="s">
        <v>4140</v>
      </c>
      <c r="D468" s="264"/>
      <c r="E468" s="264"/>
      <c r="F468" s="264"/>
      <c r="G468" s="264"/>
      <c r="H468" s="220"/>
      <c r="I468" s="220"/>
      <c r="J468" s="220"/>
      <c r="K468" s="220"/>
      <c r="L468" s="220"/>
      <c r="M468" s="220"/>
      <c r="N468" s="219"/>
      <c r="O468" s="219"/>
      <c r="P468" s="219"/>
      <c r="Q468" s="219"/>
      <c r="R468" s="220"/>
      <c r="S468" s="220"/>
      <c r="T468" s="220"/>
      <c r="U468" s="220"/>
      <c r="V468" s="220"/>
      <c r="W468" s="220"/>
      <c r="X468" s="220"/>
      <c r="Y468" s="220"/>
      <c r="Z468" s="210"/>
      <c r="AA468" s="210"/>
      <c r="AB468" s="210"/>
      <c r="AC468" s="210"/>
      <c r="AD468" s="210"/>
      <c r="AE468" s="210"/>
      <c r="AF468" s="210"/>
      <c r="AG468" s="210" t="s">
        <v>317</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3" x14ac:dyDescent="0.2">
      <c r="A469" s="217"/>
      <c r="B469" s="218"/>
      <c r="C469" s="270" t="s">
        <v>4141</v>
      </c>
      <c r="D469" s="264"/>
      <c r="E469" s="264"/>
      <c r="F469" s="264"/>
      <c r="G469" s="264"/>
      <c r="H469" s="220"/>
      <c r="I469" s="220"/>
      <c r="J469" s="220"/>
      <c r="K469" s="220"/>
      <c r="L469" s="220"/>
      <c r="M469" s="220"/>
      <c r="N469" s="219"/>
      <c r="O469" s="219"/>
      <c r="P469" s="219"/>
      <c r="Q469" s="219"/>
      <c r="R469" s="220"/>
      <c r="S469" s="220"/>
      <c r="T469" s="220"/>
      <c r="U469" s="220"/>
      <c r="V469" s="220"/>
      <c r="W469" s="220"/>
      <c r="X469" s="220"/>
      <c r="Y469" s="220"/>
      <c r="Z469" s="210"/>
      <c r="AA469" s="210"/>
      <c r="AB469" s="210"/>
      <c r="AC469" s="210"/>
      <c r="AD469" s="210"/>
      <c r="AE469" s="210"/>
      <c r="AF469" s="210"/>
      <c r="AG469" s="210" t="s">
        <v>317</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3" x14ac:dyDescent="0.2">
      <c r="A470" s="217"/>
      <c r="B470" s="218"/>
      <c r="C470" s="270" t="s">
        <v>4142</v>
      </c>
      <c r="D470" s="264"/>
      <c r="E470" s="264"/>
      <c r="F470" s="264"/>
      <c r="G470" s="264"/>
      <c r="H470" s="220"/>
      <c r="I470" s="220"/>
      <c r="J470" s="220"/>
      <c r="K470" s="220"/>
      <c r="L470" s="220"/>
      <c r="M470" s="220"/>
      <c r="N470" s="219"/>
      <c r="O470" s="219"/>
      <c r="P470" s="219"/>
      <c r="Q470" s="219"/>
      <c r="R470" s="220"/>
      <c r="S470" s="220"/>
      <c r="T470" s="220"/>
      <c r="U470" s="220"/>
      <c r="V470" s="220"/>
      <c r="W470" s="220"/>
      <c r="X470" s="220"/>
      <c r="Y470" s="220"/>
      <c r="Z470" s="210"/>
      <c r="AA470" s="210"/>
      <c r="AB470" s="210"/>
      <c r="AC470" s="210"/>
      <c r="AD470" s="210"/>
      <c r="AE470" s="210"/>
      <c r="AF470" s="210"/>
      <c r="AG470" s="210" t="s">
        <v>317</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3" x14ac:dyDescent="0.2">
      <c r="A471" s="217"/>
      <c r="B471" s="218"/>
      <c r="C471" s="270" t="s">
        <v>4143</v>
      </c>
      <c r="D471" s="264"/>
      <c r="E471" s="264"/>
      <c r="F471" s="264"/>
      <c r="G471" s="264"/>
      <c r="H471" s="220"/>
      <c r="I471" s="220"/>
      <c r="J471" s="220"/>
      <c r="K471" s="220"/>
      <c r="L471" s="220"/>
      <c r="M471" s="220"/>
      <c r="N471" s="219"/>
      <c r="O471" s="219"/>
      <c r="P471" s="219"/>
      <c r="Q471" s="219"/>
      <c r="R471" s="220"/>
      <c r="S471" s="220"/>
      <c r="T471" s="220"/>
      <c r="U471" s="220"/>
      <c r="V471" s="220"/>
      <c r="W471" s="220"/>
      <c r="X471" s="220"/>
      <c r="Y471" s="220"/>
      <c r="Z471" s="210"/>
      <c r="AA471" s="210"/>
      <c r="AB471" s="210"/>
      <c r="AC471" s="210"/>
      <c r="AD471" s="210"/>
      <c r="AE471" s="210"/>
      <c r="AF471" s="210"/>
      <c r="AG471" s="210" t="s">
        <v>317</v>
      </c>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
      <c r="A472" s="217"/>
      <c r="B472" s="218"/>
      <c r="C472" s="270" t="s">
        <v>4144</v>
      </c>
      <c r="D472" s="264"/>
      <c r="E472" s="264"/>
      <c r="F472" s="264"/>
      <c r="G472" s="264"/>
      <c r="H472" s="220"/>
      <c r="I472" s="220"/>
      <c r="J472" s="220"/>
      <c r="K472" s="220"/>
      <c r="L472" s="220"/>
      <c r="M472" s="220"/>
      <c r="N472" s="219"/>
      <c r="O472" s="219"/>
      <c r="P472" s="219"/>
      <c r="Q472" s="219"/>
      <c r="R472" s="220"/>
      <c r="S472" s="220"/>
      <c r="T472" s="220"/>
      <c r="U472" s="220"/>
      <c r="V472" s="220"/>
      <c r="W472" s="220"/>
      <c r="X472" s="220"/>
      <c r="Y472" s="220"/>
      <c r="Z472" s="210"/>
      <c r="AA472" s="210"/>
      <c r="AB472" s="210"/>
      <c r="AC472" s="210"/>
      <c r="AD472" s="210"/>
      <c r="AE472" s="210"/>
      <c r="AF472" s="210"/>
      <c r="AG472" s="210" t="s">
        <v>317</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
      <c r="A473" s="232">
        <v>229</v>
      </c>
      <c r="B473" s="233" t="s">
        <v>4145</v>
      </c>
      <c r="C473" s="250" t="s">
        <v>4146</v>
      </c>
      <c r="D473" s="234" t="s">
        <v>3119</v>
      </c>
      <c r="E473" s="235">
        <v>1</v>
      </c>
      <c r="F473" s="236"/>
      <c r="G473" s="237">
        <f>ROUND(E473*F473,2)</f>
        <v>0</v>
      </c>
      <c r="H473" s="236"/>
      <c r="I473" s="237">
        <f>ROUND(E473*H473,2)</f>
        <v>0</v>
      </c>
      <c r="J473" s="236"/>
      <c r="K473" s="237">
        <f>ROUND(E473*J473,2)</f>
        <v>0</v>
      </c>
      <c r="L473" s="237">
        <v>21</v>
      </c>
      <c r="M473" s="237">
        <f>G473*(1+L473/100)</f>
        <v>0</v>
      </c>
      <c r="N473" s="235">
        <v>0</v>
      </c>
      <c r="O473" s="235">
        <f>ROUND(E473*N473,2)</f>
        <v>0</v>
      </c>
      <c r="P473" s="235">
        <v>0</v>
      </c>
      <c r="Q473" s="235">
        <f>ROUND(E473*P473,2)</f>
        <v>0</v>
      </c>
      <c r="R473" s="237"/>
      <c r="S473" s="237" t="s">
        <v>313</v>
      </c>
      <c r="T473" s="238" t="s">
        <v>303</v>
      </c>
      <c r="U473" s="220">
        <v>0</v>
      </c>
      <c r="V473" s="220">
        <f>ROUND(E473*U473,2)</f>
        <v>0</v>
      </c>
      <c r="W473" s="220"/>
      <c r="X473" s="220" t="s">
        <v>653</v>
      </c>
      <c r="Y473" s="220" t="s">
        <v>305</v>
      </c>
      <c r="Z473" s="210"/>
      <c r="AA473" s="210"/>
      <c r="AB473" s="210"/>
      <c r="AC473" s="210"/>
      <c r="AD473" s="210"/>
      <c r="AE473" s="210"/>
      <c r="AF473" s="210"/>
      <c r="AG473" s="210" t="s">
        <v>3619</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ht="22.5" outlineLevel="2" x14ac:dyDescent="0.2">
      <c r="A474" s="217"/>
      <c r="B474" s="218"/>
      <c r="C474" s="251" t="s">
        <v>4147</v>
      </c>
      <c r="D474" s="247"/>
      <c r="E474" s="247"/>
      <c r="F474" s="247"/>
      <c r="G474" s="247"/>
      <c r="H474" s="220"/>
      <c r="I474" s="220"/>
      <c r="J474" s="220"/>
      <c r="K474" s="220"/>
      <c r="L474" s="220"/>
      <c r="M474" s="220"/>
      <c r="N474" s="219"/>
      <c r="O474" s="219"/>
      <c r="P474" s="219"/>
      <c r="Q474" s="219"/>
      <c r="R474" s="220"/>
      <c r="S474" s="220"/>
      <c r="T474" s="220"/>
      <c r="U474" s="220"/>
      <c r="V474" s="220"/>
      <c r="W474" s="220"/>
      <c r="X474" s="220"/>
      <c r="Y474" s="220"/>
      <c r="Z474" s="210"/>
      <c r="AA474" s="210"/>
      <c r="AB474" s="210"/>
      <c r="AC474" s="210"/>
      <c r="AD474" s="210"/>
      <c r="AE474" s="210"/>
      <c r="AF474" s="210"/>
      <c r="AG474" s="210" t="s">
        <v>317</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46" t="str">
        <f>C474</f>
        <v>Stručný popis: 3 Aux + 2 Mic vstupy, oddělené korekce pro mic i pro aux vstupy, 1 zóna s dvojím výstupem, mono 1× 60 W / 100 V + stereo 2×30 W / 8 ?, 2×50 W / 4 ?, přehrávač MP3, SD + USB čtečka, tuner, Bluetooth, IR dálkové ovládání, napájení i z 12 V</v>
      </c>
      <c r="BB474" s="210"/>
      <c r="BC474" s="210"/>
      <c r="BD474" s="210"/>
      <c r="BE474" s="210"/>
      <c r="BF474" s="210"/>
      <c r="BG474" s="210"/>
      <c r="BH474" s="210"/>
    </row>
    <row r="475" spans="1:60" outlineLevel="3" x14ac:dyDescent="0.2">
      <c r="A475" s="217"/>
      <c r="B475" s="218"/>
      <c r="C475" s="270" t="s">
        <v>4148</v>
      </c>
      <c r="D475" s="264"/>
      <c r="E475" s="264"/>
      <c r="F475" s="264"/>
      <c r="G475" s="264"/>
      <c r="H475" s="220"/>
      <c r="I475" s="220"/>
      <c r="J475" s="220"/>
      <c r="K475" s="220"/>
      <c r="L475" s="220"/>
      <c r="M475" s="220"/>
      <c r="N475" s="219"/>
      <c r="O475" s="219"/>
      <c r="P475" s="219"/>
      <c r="Q475" s="219"/>
      <c r="R475" s="220"/>
      <c r="S475" s="220"/>
      <c r="T475" s="220"/>
      <c r="U475" s="220"/>
      <c r="V475" s="220"/>
      <c r="W475" s="220"/>
      <c r="X475" s="220"/>
      <c r="Y475" s="220"/>
      <c r="Z475" s="210"/>
      <c r="AA475" s="210"/>
      <c r="AB475" s="210"/>
      <c r="AC475" s="210"/>
      <c r="AD475" s="210"/>
      <c r="AE475" s="210"/>
      <c r="AF475" s="210"/>
      <c r="AG475" s="210" t="s">
        <v>317</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3" x14ac:dyDescent="0.2">
      <c r="A476" s="217"/>
      <c r="B476" s="218"/>
      <c r="C476" s="270" t="s">
        <v>4149</v>
      </c>
      <c r="D476" s="264"/>
      <c r="E476" s="264"/>
      <c r="F476" s="264"/>
      <c r="G476" s="264"/>
      <c r="H476" s="220"/>
      <c r="I476" s="220"/>
      <c r="J476" s="220"/>
      <c r="K476" s="220"/>
      <c r="L476" s="220"/>
      <c r="M476" s="220"/>
      <c r="N476" s="219"/>
      <c r="O476" s="219"/>
      <c r="P476" s="219"/>
      <c r="Q476" s="219"/>
      <c r="R476" s="220"/>
      <c r="S476" s="220"/>
      <c r="T476" s="220"/>
      <c r="U476" s="220"/>
      <c r="V476" s="220"/>
      <c r="W476" s="220"/>
      <c r="X476" s="220"/>
      <c r="Y476" s="220"/>
      <c r="Z476" s="210"/>
      <c r="AA476" s="210"/>
      <c r="AB476" s="210"/>
      <c r="AC476" s="210"/>
      <c r="AD476" s="210"/>
      <c r="AE476" s="210"/>
      <c r="AF476" s="210"/>
      <c r="AG476" s="210" t="s">
        <v>317</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3" x14ac:dyDescent="0.2">
      <c r="A477" s="217"/>
      <c r="B477" s="218"/>
      <c r="C477" s="270" t="s">
        <v>4150</v>
      </c>
      <c r="D477" s="264"/>
      <c r="E477" s="264"/>
      <c r="F477" s="264"/>
      <c r="G477" s="264"/>
      <c r="H477" s="220"/>
      <c r="I477" s="220"/>
      <c r="J477" s="220"/>
      <c r="K477" s="220"/>
      <c r="L477" s="220"/>
      <c r="M477" s="220"/>
      <c r="N477" s="219"/>
      <c r="O477" s="219"/>
      <c r="P477" s="219"/>
      <c r="Q477" s="219"/>
      <c r="R477" s="220"/>
      <c r="S477" s="220"/>
      <c r="T477" s="220"/>
      <c r="U477" s="220"/>
      <c r="V477" s="220"/>
      <c r="W477" s="220"/>
      <c r="X477" s="220"/>
      <c r="Y477" s="220"/>
      <c r="Z477" s="210"/>
      <c r="AA477" s="210"/>
      <c r="AB477" s="210"/>
      <c r="AC477" s="210"/>
      <c r="AD477" s="210"/>
      <c r="AE477" s="210"/>
      <c r="AF477" s="210"/>
      <c r="AG477" s="210" t="s">
        <v>317</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3" x14ac:dyDescent="0.2">
      <c r="A478" s="217"/>
      <c r="B478" s="218"/>
      <c r="C478" s="270" t="s">
        <v>4151</v>
      </c>
      <c r="D478" s="264"/>
      <c r="E478" s="264"/>
      <c r="F478" s="264"/>
      <c r="G478" s="264"/>
      <c r="H478" s="220"/>
      <c r="I478" s="220"/>
      <c r="J478" s="220"/>
      <c r="K478" s="220"/>
      <c r="L478" s="220"/>
      <c r="M478" s="220"/>
      <c r="N478" s="219"/>
      <c r="O478" s="219"/>
      <c r="P478" s="219"/>
      <c r="Q478" s="219"/>
      <c r="R478" s="220"/>
      <c r="S478" s="220"/>
      <c r="T478" s="220"/>
      <c r="U478" s="220"/>
      <c r="V478" s="220"/>
      <c r="W478" s="220"/>
      <c r="X478" s="220"/>
      <c r="Y478" s="220"/>
      <c r="Z478" s="210"/>
      <c r="AA478" s="210"/>
      <c r="AB478" s="210"/>
      <c r="AC478" s="210"/>
      <c r="AD478" s="210"/>
      <c r="AE478" s="210"/>
      <c r="AF478" s="210"/>
      <c r="AG478" s="210" t="s">
        <v>317</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ht="33.75" outlineLevel="3" x14ac:dyDescent="0.2">
      <c r="A479" s="217"/>
      <c r="B479" s="218"/>
      <c r="C479" s="270" t="s">
        <v>4152</v>
      </c>
      <c r="D479" s="264"/>
      <c r="E479" s="264"/>
      <c r="F479" s="264"/>
      <c r="G479" s="264"/>
      <c r="H479" s="220"/>
      <c r="I479" s="220"/>
      <c r="J479" s="220"/>
      <c r="K479" s="220"/>
      <c r="L479" s="220"/>
      <c r="M479" s="220"/>
      <c r="N479" s="219"/>
      <c r="O479" s="219"/>
      <c r="P479" s="219"/>
      <c r="Q479" s="219"/>
      <c r="R479" s="220"/>
      <c r="S479" s="220"/>
      <c r="T479" s="220"/>
      <c r="U479" s="220"/>
      <c r="V479" s="220"/>
      <c r="W479" s="220"/>
      <c r="X479" s="220"/>
      <c r="Y479" s="220"/>
      <c r="Z479" s="210"/>
      <c r="AA479" s="210"/>
      <c r="AB479" s="210"/>
      <c r="AC479" s="210"/>
      <c r="AD479" s="210"/>
      <c r="AE479" s="210"/>
      <c r="AF479" s="210"/>
      <c r="AG479" s="210" t="s">
        <v>317</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46" t="str">
        <f>C479</f>
        <v>3 vestavěné zesilovače ve třídě D s účinnosti 87 % a řízené napájení spínacím zdrojem s účinností 92 %, 2 vstupy MIC konektorem Jack 6,3 nesym. se společným nastavením hlasitosti a dvoupásmovým frekvenčním korektorem. Vst. úroveň 5 mV, vst. impedance 1,5 k? / sym., 2 k? / nesym., 3 vstupy AUX stereo konektory RCA Cinch, vst. úroveň 320 mV, vst. impedance 10 k?</v>
      </c>
      <c r="BB479" s="210"/>
      <c r="BC479" s="210"/>
      <c r="BD479" s="210"/>
      <c r="BE479" s="210"/>
      <c r="BF479" s="210"/>
      <c r="BG479" s="210"/>
      <c r="BH479" s="210"/>
    </row>
    <row r="480" spans="1:60" ht="45" outlineLevel="3" x14ac:dyDescent="0.2">
      <c r="A480" s="217"/>
      <c r="B480" s="218"/>
      <c r="C480" s="270" t="s">
        <v>4153</v>
      </c>
      <c r="D480" s="264"/>
      <c r="E480" s="264"/>
      <c r="F480" s="264"/>
      <c r="G480" s="264"/>
      <c r="H480" s="220"/>
      <c r="I480" s="220"/>
      <c r="J480" s="220"/>
      <c r="K480" s="220"/>
      <c r="L480" s="220"/>
      <c r="M480" s="220"/>
      <c r="N480" s="219"/>
      <c r="O480" s="219"/>
      <c r="P480" s="219"/>
      <c r="Q480" s="219"/>
      <c r="R480" s="220"/>
      <c r="S480" s="220"/>
      <c r="T480" s="220"/>
      <c r="U480" s="220"/>
      <c r="V480" s="220"/>
      <c r="W480" s="220"/>
      <c r="X480" s="220"/>
      <c r="Y480" s="220"/>
      <c r="Z480" s="210"/>
      <c r="AA480" s="210"/>
      <c r="AB480" s="210"/>
      <c r="AC480" s="210"/>
      <c r="AD480" s="210"/>
      <c r="AE480" s="210"/>
      <c r="AF480" s="210"/>
      <c r="AG480" s="210" t="s">
        <v>317</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46" t="str">
        <f>C480</f>
        <v>1 stereofonní výstup OUTPUT konektory RCA Cinch, pro nahrávání, aktivní subwoofer nebo posílení ext. zesilovačem, úroveň 900 mV, min. zatěž. impedance 100 ?, výstupy na reproduktory pomocí šroubovacích svorek, digitální modul přehrávače Mp3 souborů z USB (Flash paměti) nebo SD / MMC paměťové karty s podporou kapacity až 16 GB, vestavěný Bluetooth receiver, pro snadné přehrávání z chytrého telefonu nebo tabletu, spárování s Bluetooth zařízením není chráněno heslem</v>
      </c>
      <c r="BB480" s="210"/>
      <c r="BC480" s="210"/>
      <c r="BD480" s="210"/>
      <c r="BE480" s="210"/>
      <c r="BF480" s="210"/>
      <c r="BG480" s="210"/>
      <c r="BH480" s="210"/>
    </row>
    <row r="481" spans="1:60" ht="56.25" outlineLevel="3" x14ac:dyDescent="0.2">
      <c r="A481" s="217"/>
      <c r="B481" s="218"/>
      <c r="C481" s="270" t="s">
        <v>4154</v>
      </c>
      <c r="D481" s="264"/>
      <c r="E481" s="264"/>
      <c r="F481" s="264"/>
      <c r="G481" s="264"/>
      <c r="H481" s="220"/>
      <c r="I481" s="220"/>
      <c r="J481" s="220"/>
      <c r="K481" s="220"/>
      <c r="L481" s="220"/>
      <c r="M481" s="220"/>
      <c r="N481" s="219"/>
      <c r="O481" s="219"/>
      <c r="P481" s="219"/>
      <c r="Q481" s="219"/>
      <c r="R481" s="220"/>
      <c r="S481" s="220"/>
      <c r="T481" s="220"/>
      <c r="U481" s="220"/>
      <c r="V481" s="220"/>
      <c r="W481" s="220"/>
      <c r="X481" s="220"/>
      <c r="Y481" s="220"/>
      <c r="Z481" s="210"/>
      <c r="AA481" s="210"/>
      <c r="AB481" s="210"/>
      <c r="AC481" s="210"/>
      <c r="AD481" s="210"/>
      <c r="AE481" s="210"/>
      <c r="AF481" s="210"/>
      <c r="AG481" s="210" t="s">
        <v>317</v>
      </c>
      <c r="AH481" s="210"/>
      <c r="AI481" s="210"/>
      <c r="AJ481" s="210"/>
      <c r="AK481" s="210"/>
      <c r="AL481" s="210"/>
      <c r="AM481" s="210"/>
      <c r="AN481" s="210"/>
      <c r="AO481" s="210"/>
      <c r="AP481" s="210"/>
      <c r="AQ481" s="210"/>
      <c r="AR481" s="210"/>
      <c r="AS481" s="210"/>
      <c r="AT481" s="210"/>
      <c r="AU481" s="210"/>
      <c r="AV481" s="210"/>
      <c r="AW481" s="210"/>
      <c r="AX481" s="210"/>
      <c r="AY481" s="210"/>
      <c r="AZ481" s="210"/>
      <c r="BA481" s="246" t="str">
        <f>C481</f>
        <v>podpora zpětného ovládání (např. posun po skladbách) Bluetooth vysílajícího zařízení, vestavěný FM tuner s rozsahy FM 87,5 – 108 MHz, 99 paměťových míst FM tuneru, vestavěný softwarový equalizér s několika presety, Led display multifunkčního přehrávače, možnosti opakování přehrávání All (vše), nebo One (právě jeden), možnost automatického nalazení tuneru, a automatického uložení stanic do paměti, konektor (typu F) pro napojení 75? koaxiálního kabelu antény, pro tuner multifunkčního přehrávače. Anténa tedy musí pracovat v pásmu FM 87,5 – 108 MHz.</v>
      </c>
      <c r="BB481" s="210"/>
      <c r="BC481" s="210"/>
      <c r="BD481" s="210"/>
      <c r="BE481" s="210"/>
      <c r="BF481" s="210"/>
      <c r="BG481" s="210"/>
      <c r="BH481" s="210"/>
    </row>
    <row r="482" spans="1:60" ht="45" outlineLevel="3" x14ac:dyDescent="0.2">
      <c r="A482" s="217"/>
      <c r="B482" s="218"/>
      <c r="C482" s="270" t="s">
        <v>4155</v>
      </c>
      <c r="D482" s="264"/>
      <c r="E482" s="264"/>
      <c r="F482" s="264"/>
      <c r="G482" s="264"/>
      <c r="H482" s="220"/>
      <c r="I482" s="220"/>
      <c r="J482" s="220"/>
      <c r="K482" s="220"/>
      <c r="L482" s="220"/>
      <c r="M482" s="220"/>
      <c r="N482" s="219"/>
      <c r="O482" s="219"/>
      <c r="P482" s="219"/>
      <c r="Q482" s="219"/>
      <c r="R482" s="220"/>
      <c r="S482" s="220"/>
      <c r="T482" s="220"/>
      <c r="U482" s="220"/>
      <c r="V482" s="220"/>
      <c r="W482" s="220"/>
      <c r="X482" s="220"/>
      <c r="Y482" s="220"/>
      <c r="Z482" s="210"/>
      <c r="AA482" s="210"/>
      <c r="AB482" s="210"/>
      <c r="AC482" s="210"/>
      <c r="AD482" s="210"/>
      <c r="AE482" s="210"/>
      <c r="AF482" s="210"/>
      <c r="AG482" s="210" t="s">
        <v>317</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46" t="str">
        <f>C482</f>
        <v>automatické spuštění přehrávání z USB nebo SD, je-li paměťové médium s Mp3 soubory vloženo, po zapnutí napájení, IR dálkové ovládání ústředny, novodobá koncepce intuitivního ovládání ústředny. Rozhlasová ústředna je osazena tzv. voličem hudby a nastavením její hlasitosti. Uživatel tak nejdříve zvolí, který zdroj hudby chce poslouchat a poté jeho hlasitost. Není tak zatížen nepřehledným množstvím potenciometrů., společné nastavení hlasitosti pro vstupy Mic 1 a Mic 2</v>
      </c>
      <c r="BB482" s="210"/>
      <c r="BC482" s="210"/>
      <c r="BD482" s="210"/>
      <c r="BE482" s="210"/>
      <c r="BF482" s="210"/>
      <c r="BG482" s="210"/>
      <c r="BH482" s="210"/>
    </row>
    <row r="483" spans="1:60" outlineLevel="3" x14ac:dyDescent="0.2">
      <c r="A483" s="217"/>
      <c r="B483" s="218"/>
      <c r="C483" s="270" t="s">
        <v>4156</v>
      </c>
      <c r="D483" s="264"/>
      <c r="E483" s="264"/>
      <c r="F483" s="264"/>
      <c r="G483" s="264"/>
      <c r="H483" s="220"/>
      <c r="I483" s="220"/>
      <c r="J483" s="220"/>
      <c r="K483" s="220"/>
      <c r="L483" s="220"/>
      <c r="M483" s="220"/>
      <c r="N483" s="219"/>
      <c r="O483" s="219"/>
      <c r="P483" s="219"/>
      <c r="Q483" s="219"/>
      <c r="R483" s="220"/>
      <c r="S483" s="220"/>
      <c r="T483" s="220"/>
      <c r="U483" s="220"/>
      <c r="V483" s="220"/>
      <c r="W483" s="220"/>
      <c r="X483" s="220"/>
      <c r="Y483" s="220"/>
      <c r="Z483" s="210"/>
      <c r="AA483" s="210"/>
      <c r="AB483" s="210"/>
      <c r="AC483" s="210"/>
      <c r="AD483" s="210"/>
      <c r="AE483" s="210"/>
      <c r="AF483" s="210"/>
      <c r="AG483" s="210" t="s">
        <v>317</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3" x14ac:dyDescent="0.2">
      <c r="A484" s="217"/>
      <c r="B484" s="218"/>
      <c r="C484" s="270" t="s">
        <v>4157</v>
      </c>
      <c r="D484" s="264"/>
      <c r="E484" s="264"/>
      <c r="F484" s="264"/>
      <c r="G484" s="264"/>
      <c r="H484" s="220"/>
      <c r="I484" s="220"/>
      <c r="J484" s="220"/>
      <c r="K484" s="220"/>
      <c r="L484" s="220"/>
      <c r="M484" s="220"/>
      <c r="N484" s="219"/>
      <c r="O484" s="219"/>
      <c r="P484" s="219"/>
      <c r="Q484" s="219"/>
      <c r="R484" s="220"/>
      <c r="S484" s="220"/>
      <c r="T484" s="220"/>
      <c r="U484" s="220"/>
      <c r="V484" s="220"/>
      <c r="W484" s="220"/>
      <c r="X484" s="220"/>
      <c r="Y484" s="220"/>
      <c r="Z484" s="210"/>
      <c r="AA484" s="210"/>
      <c r="AB484" s="210"/>
      <c r="AC484" s="210"/>
      <c r="AD484" s="210"/>
      <c r="AE484" s="210"/>
      <c r="AF484" s="210"/>
      <c r="AG484" s="210" t="s">
        <v>317</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70" t="s">
        <v>4158</v>
      </c>
      <c r="D485" s="264"/>
      <c r="E485" s="264"/>
      <c r="F485" s="264"/>
      <c r="G485" s="264"/>
      <c r="H485" s="220"/>
      <c r="I485" s="220"/>
      <c r="J485" s="220"/>
      <c r="K485" s="220"/>
      <c r="L485" s="220"/>
      <c r="M485" s="220"/>
      <c r="N485" s="219"/>
      <c r="O485" s="219"/>
      <c r="P485" s="219"/>
      <c r="Q485" s="219"/>
      <c r="R485" s="220"/>
      <c r="S485" s="220"/>
      <c r="T485" s="220"/>
      <c r="U485" s="220"/>
      <c r="V485" s="220"/>
      <c r="W485" s="220"/>
      <c r="X485" s="220"/>
      <c r="Y485" s="220"/>
      <c r="Z485" s="210"/>
      <c r="AA485" s="210"/>
      <c r="AB485" s="210"/>
      <c r="AC485" s="210"/>
      <c r="AD485" s="210"/>
      <c r="AE485" s="210"/>
      <c r="AF485" s="210"/>
      <c r="AG485" s="210" t="s">
        <v>317</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ht="22.5" outlineLevel="3" x14ac:dyDescent="0.2">
      <c r="A486" s="217"/>
      <c r="B486" s="218"/>
      <c r="C486" s="270" t="s">
        <v>4159</v>
      </c>
      <c r="D486" s="264"/>
      <c r="E486" s="264"/>
      <c r="F486" s="264"/>
      <c r="G486" s="264"/>
      <c r="H486" s="220"/>
      <c r="I486" s="220"/>
      <c r="J486" s="220"/>
      <c r="K486" s="220"/>
      <c r="L486" s="220"/>
      <c r="M486" s="220"/>
      <c r="N486" s="219"/>
      <c r="O486" s="219"/>
      <c r="P486" s="219"/>
      <c r="Q486" s="219"/>
      <c r="R486" s="220"/>
      <c r="S486" s="220"/>
      <c r="T486" s="220"/>
      <c r="U486" s="220"/>
      <c r="V486" s="220"/>
      <c r="W486" s="220"/>
      <c r="X486" s="220"/>
      <c r="Y486" s="220"/>
      <c r="Z486" s="210"/>
      <c r="AA486" s="210"/>
      <c r="AB486" s="210"/>
      <c r="AC486" s="210"/>
      <c r="AD486" s="210"/>
      <c r="AE486" s="210"/>
      <c r="AF486" s="210"/>
      <c r="AG486" s="210" t="s">
        <v>317</v>
      </c>
      <c r="AH486" s="210"/>
      <c r="AI486" s="210"/>
      <c r="AJ486" s="210"/>
      <c r="AK486" s="210"/>
      <c r="AL486" s="210"/>
      <c r="AM486" s="210"/>
      <c r="AN486" s="210"/>
      <c r="AO486" s="210"/>
      <c r="AP486" s="210"/>
      <c r="AQ486" s="210"/>
      <c r="AR486" s="210"/>
      <c r="AS486" s="210"/>
      <c r="AT486" s="210"/>
      <c r="AU486" s="210"/>
      <c r="AV486" s="210"/>
      <c r="AW486" s="210"/>
      <c r="AX486" s="210"/>
      <c r="AY486" s="210"/>
      <c r="AZ486" s="210"/>
      <c r="BA486" s="246" t="str">
        <f>C486</f>
        <v>automatické změření a přizpůsobení se zatěžovací impedanci, výstupní ochrany proti zkratu, přehřátí, přebuzení, nadměrnému zatížení, odstup S/N &gt; 70 dB</v>
      </c>
      <c r="BB486" s="210"/>
      <c r="BC486" s="210"/>
      <c r="BD486" s="210"/>
      <c r="BE486" s="210"/>
      <c r="BF486" s="210"/>
      <c r="BG486" s="210"/>
      <c r="BH486" s="210"/>
    </row>
    <row r="487" spans="1:60" ht="22.5" outlineLevel="3" x14ac:dyDescent="0.2">
      <c r="A487" s="217"/>
      <c r="B487" s="218"/>
      <c r="C487" s="270" t="s">
        <v>4160</v>
      </c>
      <c r="D487" s="264"/>
      <c r="E487" s="264"/>
      <c r="F487" s="264"/>
      <c r="G487" s="264"/>
      <c r="H487" s="220"/>
      <c r="I487" s="220"/>
      <c r="J487" s="220"/>
      <c r="K487" s="220"/>
      <c r="L487" s="220"/>
      <c r="M487" s="220"/>
      <c r="N487" s="219"/>
      <c r="O487" s="219"/>
      <c r="P487" s="219"/>
      <c r="Q487" s="219"/>
      <c r="R487" s="220"/>
      <c r="S487" s="220"/>
      <c r="T487" s="220"/>
      <c r="U487" s="220"/>
      <c r="V487" s="220"/>
      <c r="W487" s="220"/>
      <c r="X487" s="220"/>
      <c r="Y487" s="220"/>
      <c r="Z487" s="210"/>
      <c r="AA487" s="210"/>
      <c r="AB487" s="210"/>
      <c r="AC487" s="210"/>
      <c r="AD487" s="210"/>
      <c r="AE487" s="210"/>
      <c r="AF487" s="210"/>
      <c r="AG487" s="210" t="s">
        <v>317</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46" t="str">
        <f>C487</f>
        <v>zkreslení THD &lt; 0,1 %, frekvenční rozsah 80 – 16 000 Hz / +1, –3 dB, napájení AC 230 V / 50 Hz a DC 12 V, vhodné např. pro použití v automobilech a autobusech, pracovní teplota – 10 – + 40 °C, rozměry 300 × 90 (2U) x 270 mm, hmotnost 2,4 kg</v>
      </c>
      <c r="BB487" s="210"/>
      <c r="BC487" s="210"/>
      <c r="BD487" s="210"/>
      <c r="BE487" s="210"/>
      <c r="BF487" s="210"/>
      <c r="BG487" s="210"/>
      <c r="BH487" s="210"/>
    </row>
    <row r="488" spans="1:60" outlineLevel="1" x14ac:dyDescent="0.2">
      <c r="A488" s="232">
        <v>230</v>
      </c>
      <c r="B488" s="233" t="s">
        <v>4161</v>
      </c>
      <c r="C488" s="250" t="s">
        <v>4162</v>
      </c>
      <c r="D488" s="234" t="s">
        <v>3119</v>
      </c>
      <c r="E488" s="235">
        <v>1</v>
      </c>
      <c r="F488" s="236"/>
      <c r="G488" s="237">
        <f>ROUND(E488*F488,2)</f>
        <v>0</v>
      </c>
      <c r="H488" s="236"/>
      <c r="I488" s="237">
        <f>ROUND(E488*H488,2)</f>
        <v>0</v>
      </c>
      <c r="J488" s="236"/>
      <c r="K488" s="237">
        <f>ROUND(E488*J488,2)</f>
        <v>0</v>
      </c>
      <c r="L488" s="237">
        <v>21</v>
      </c>
      <c r="M488" s="237">
        <f>G488*(1+L488/100)</f>
        <v>0</v>
      </c>
      <c r="N488" s="235">
        <v>0</v>
      </c>
      <c r="O488" s="235">
        <f>ROUND(E488*N488,2)</f>
        <v>0</v>
      </c>
      <c r="P488" s="235">
        <v>0</v>
      </c>
      <c r="Q488" s="235">
        <f>ROUND(E488*P488,2)</f>
        <v>0</v>
      </c>
      <c r="R488" s="237"/>
      <c r="S488" s="237" t="s">
        <v>313</v>
      </c>
      <c r="T488" s="238" t="s">
        <v>303</v>
      </c>
      <c r="U488" s="220">
        <v>0</v>
      </c>
      <c r="V488" s="220">
        <f>ROUND(E488*U488,2)</f>
        <v>0</v>
      </c>
      <c r="W488" s="220"/>
      <c r="X488" s="220" t="s">
        <v>653</v>
      </c>
      <c r="Y488" s="220" t="s">
        <v>305</v>
      </c>
      <c r="Z488" s="210"/>
      <c r="AA488" s="210"/>
      <c r="AB488" s="210"/>
      <c r="AC488" s="210"/>
      <c r="AD488" s="210"/>
      <c r="AE488" s="210"/>
      <c r="AF488" s="210"/>
      <c r="AG488" s="210" t="s">
        <v>3619</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ht="22.5" outlineLevel="2" x14ac:dyDescent="0.2">
      <c r="A489" s="217"/>
      <c r="B489" s="218"/>
      <c r="C489" s="251" t="s">
        <v>4163</v>
      </c>
      <c r="D489" s="247"/>
      <c r="E489" s="247"/>
      <c r="F489" s="247"/>
      <c r="G489" s="247"/>
      <c r="H489" s="220"/>
      <c r="I489" s="220"/>
      <c r="J489" s="220"/>
      <c r="K489" s="220"/>
      <c r="L489" s="220"/>
      <c r="M489" s="220"/>
      <c r="N489" s="219"/>
      <c r="O489" s="219"/>
      <c r="P489" s="219"/>
      <c r="Q489" s="219"/>
      <c r="R489" s="220"/>
      <c r="S489" s="220"/>
      <c r="T489" s="220"/>
      <c r="U489" s="220"/>
      <c r="V489" s="220"/>
      <c r="W489" s="220"/>
      <c r="X489" s="220"/>
      <c r="Y489" s="220"/>
      <c r="Z489" s="210"/>
      <c r="AA489" s="210"/>
      <c r="AB489" s="210"/>
      <c r="AC489" s="210"/>
      <c r="AD489" s="210"/>
      <c r="AE489" s="210"/>
      <c r="AF489" s="210"/>
      <c r="AG489" s="210" t="s">
        <v>317</v>
      </c>
      <c r="AH489" s="210"/>
      <c r="AI489" s="210"/>
      <c r="AJ489" s="210"/>
      <c r="AK489" s="210"/>
      <c r="AL489" s="210"/>
      <c r="AM489" s="210"/>
      <c r="AN489" s="210"/>
      <c r="AO489" s="210"/>
      <c r="AP489" s="210"/>
      <c r="AQ489" s="210"/>
      <c r="AR489" s="210"/>
      <c r="AS489" s="210"/>
      <c r="AT489" s="210"/>
      <c r="AU489" s="210"/>
      <c r="AV489" s="210"/>
      <c r="AW489" s="210"/>
      <c r="AX489" s="210"/>
      <c r="AY489" s="210"/>
      <c r="AZ489" s="210"/>
      <c r="BA489" s="246" t="str">
        <f>C489</f>
        <v>Stručný popis: elegantní mikrofon se základnou, 50 – 16 000 Hz, dvojí indikace aktivace, automatický gong, nastavení hlasitostí, napájení adaptérem nebo bateriemi, superkardioidní směr. charakteristika</v>
      </c>
      <c r="BB489" s="210"/>
      <c r="BC489" s="210"/>
      <c r="BD489" s="210"/>
      <c r="BE489" s="210"/>
      <c r="BF489" s="210"/>
      <c r="BG489" s="210"/>
      <c r="BH489" s="210"/>
    </row>
    <row r="490" spans="1:60" outlineLevel="3" x14ac:dyDescent="0.2">
      <c r="A490" s="217"/>
      <c r="B490" s="218"/>
      <c r="C490" s="270" t="s">
        <v>4164</v>
      </c>
      <c r="D490" s="264"/>
      <c r="E490" s="264"/>
      <c r="F490" s="264"/>
      <c r="G490" s="264"/>
      <c r="H490" s="220"/>
      <c r="I490" s="220"/>
      <c r="J490" s="220"/>
      <c r="K490" s="220"/>
      <c r="L490" s="220"/>
      <c r="M490" s="220"/>
      <c r="N490" s="219"/>
      <c r="O490" s="219"/>
      <c r="P490" s="219"/>
      <c r="Q490" s="219"/>
      <c r="R490" s="220"/>
      <c r="S490" s="220"/>
      <c r="T490" s="220"/>
      <c r="U490" s="220"/>
      <c r="V490" s="220"/>
      <c r="W490" s="220"/>
      <c r="X490" s="220"/>
      <c r="Y490" s="220"/>
      <c r="Z490" s="210"/>
      <c r="AA490" s="210"/>
      <c r="AB490" s="210"/>
      <c r="AC490" s="210"/>
      <c r="AD490" s="210"/>
      <c r="AE490" s="210"/>
      <c r="AF490" s="210"/>
      <c r="AG490" s="210" t="s">
        <v>317</v>
      </c>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70" t="s">
        <v>4165</v>
      </c>
      <c r="D491" s="264"/>
      <c r="E491" s="264"/>
      <c r="F491" s="264"/>
      <c r="G491" s="264"/>
      <c r="H491" s="220"/>
      <c r="I491" s="220"/>
      <c r="J491" s="220"/>
      <c r="K491" s="220"/>
      <c r="L491" s="220"/>
      <c r="M491" s="220"/>
      <c r="N491" s="219"/>
      <c r="O491" s="219"/>
      <c r="P491" s="219"/>
      <c r="Q491" s="219"/>
      <c r="R491" s="220"/>
      <c r="S491" s="220"/>
      <c r="T491" s="220"/>
      <c r="U491" s="220"/>
      <c r="V491" s="220"/>
      <c r="W491" s="220"/>
      <c r="X491" s="220"/>
      <c r="Y491" s="220"/>
      <c r="Z491" s="210"/>
      <c r="AA491" s="210"/>
      <c r="AB491" s="210"/>
      <c r="AC491" s="210"/>
      <c r="AD491" s="210"/>
      <c r="AE491" s="210"/>
      <c r="AF491" s="210"/>
      <c r="AG491" s="210" t="s">
        <v>317</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
      <c r="A492" s="217"/>
      <c r="B492" s="218"/>
      <c r="C492" s="270" t="s">
        <v>4166</v>
      </c>
      <c r="D492" s="264"/>
      <c r="E492" s="264"/>
      <c r="F492" s="264"/>
      <c r="G492" s="264"/>
      <c r="H492" s="220"/>
      <c r="I492" s="220"/>
      <c r="J492" s="220"/>
      <c r="K492" s="220"/>
      <c r="L492" s="220"/>
      <c r="M492" s="220"/>
      <c r="N492" s="219"/>
      <c r="O492" s="219"/>
      <c r="P492" s="219"/>
      <c r="Q492" s="219"/>
      <c r="R492" s="220"/>
      <c r="S492" s="220"/>
      <c r="T492" s="220"/>
      <c r="U492" s="220"/>
      <c r="V492" s="220"/>
      <c r="W492" s="220"/>
      <c r="X492" s="220"/>
      <c r="Y492" s="220"/>
      <c r="Z492" s="210"/>
      <c r="AA492" s="210"/>
      <c r="AB492" s="210"/>
      <c r="AC492" s="210"/>
      <c r="AD492" s="210"/>
      <c r="AE492" s="210"/>
      <c r="AF492" s="210"/>
      <c r="AG492" s="210" t="s">
        <v>317</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3" x14ac:dyDescent="0.2">
      <c r="A493" s="217"/>
      <c r="B493" s="218"/>
      <c r="C493" s="270" t="s">
        <v>4167</v>
      </c>
      <c r="D493" s="264"/>
      <c r="E493" s="264"/>
      <c r="F493" s="264"/>
      <c r="G493" s="264"/>
      <c r="H493" s="220"/>
      <c r="I493" s="220"/>
      <c r="J493" s="220"/>
      <c r="K493" s="220"/>
      <c r="L493" s="220"/>
      <c r="M493" s="220"/>
      <c r="N493" s="219"/>
      <c r="O493" s="219"/>
      <c r="P493" s="219"/>
      <c r="Q493" s="219"/>
      <c r="R493" s="220"/>
      <c r="S493" s="220"/>
      <c r="T493" s="220"/>
      <c r="U493" s="220"/>
      <c r="V493" s="220"/>
      <c r="W493" s="220"/>
      <c r="X493" s="220"/>
      <c r="Y493" s="220"/>
      <c r="Z493" s="210"/>
      <c r="AA493" s="210"/>
      <c r="AB493" s="210"/>
      <c r="AC493" s="210"/>
      <c r="AD493" s="210"/>
      <c r="AE493" s="210"/>
      <c r="AF493" s="210"/>
      <c r="AG493" s="210" t="s">
        <v>317</v>
      </c>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3" x14ac:dyDescent="0.2">
      <c r="A494" s="217"/>
      <c r="B494" s="218"/>
      <c r="C494" s="270" t="s">
        <v>4168</v>
      </c>
      <c r="D494" s="264"/>
      <c r="E494" s="264"/>
      <c r="F494" s="264"/>
      <c r="G494" s="264"/>
      <c r="H494" s="220"/>
      <c r="I494" s="220"/>
      <c r="J494" s="220"/>
      <c r="K494" s="220"/>
      <c r="L494" s="220"/>
      <c r="M494" s="220"/>
      <c r="N494" s="219"/>
      <c r="O494" s="219"/>
      <c r="P494" s="219"/>
      <c r="Q494" s="219"/>
      <c r="R494" s="220"/>
      <c r="S494" s="220"/>
      <c r="T494" s="220"/>
      <c r="U494" s="220"/>
      <c r="V494" s="220"/>
      <c r="W494" s="220"/>
      <c r="X494" s="220"/>
      <c r="Y494" s="220"/>
      <c r="Z494" s="210"/>
      <c r="AA494" s="210"/>
      <c r="AB494" s="210"/>
      <c r="AC494" s="210"/>
      <c r="AD494" s="210"/>
      <c r="AE494" s="210"/>
      <c r="AF494" s="210"/>
      <c r="AG494" s="210" t="s">
        <v>317</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
      <c r="A495" s="217"/>
      <c r="B495" s="218"/>
      <c r="C495" s="270" t="s">
        <v>4169</v>
      </c>
      <c r="D495" s="264"/>
      <c r="E495" s="264"/>
      <c r="F495" s="264"/>
      <c r="G495" s="264"/>
      <c r="H495" s="220"/>
      <c r="I495" s="220"/>
      <c r="J495" s="220"/>
      <c r="K495" s="220"/>
      <c r="L495" s="220"/>
      <c r="M495" s="220"/>
      <c r="N495" s="219"/>
      <c r="O495" s="219"/>
      <c r="P495" s="219"/>
      <c r="Q495" s="219"/>
      <c r="R495" s="220"/>
      <c r="S495" s="220"/>
      <c r="T495" s="220"/>
      <c r="U495" s="220"/>
      <c r="V495" s="220"/>
      <c r="W495" s="220"/>
      <c r="X495" s="220"/>
      <c r="Y495" s="220"/>
      <c r="Z495" s="210"/>
      <c r="AA495" s="210"/>
      <c r="AB495" s="210"/>
      <c r="AC495" s="210"/>
      <c r="AD495" s="210"/>
      <c r="AE495" s="210"/>
      <c r="AF495" s="210"/>
      <c r="AG495" s="210" t="s">
        <v>317</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ht="22.5" outlineLevel="3" x14ac:dyDescent="0.2">
      <c r="A496" s="217"/>
      <c r="B496" s="218"/>
      <c r="C496" s="270" t="s">
        <v>4170</v>
      </c>
      <c r="D496" s="264"/>
      <c r="E496" s="264"/>
      <c r="F496" s="264"/>
      <c r="G496" s="264"/>
      <c r="H496" s="220"/>
      <c r="I496" s="220"/>
      <c r="J496" s="220"/>
      <c r="K496" s="220"/>
      <c r="L496" s="220"/>
      <c r="M496" s="220"/>
      <c r="N496" s="219"/>
      <c r="O496" s="219"/>
      <c r="P496" s="219"/>
      <c r="Q496" s="219"/>
      <c r="R496" s="220"/>
      <c r="S496" s="220"/>
      <c r="T496" s="220"/>
      <c r="U496" s="220"/>
      <c r="V496" s="220"/>
      <c r="W496" s="220"/>
      <c r="X496" s="220"/>
      <c r="Y496" s="220"/>
      <c r="Z496" s="210"/>
      <c r="AA496" s="210"/>
      <c r="AB496" s="210"/>
      <c r="AC496" s="210"/>
      <c r="AD496" s="210"/>
      <c r="AE496" s="210"/>
      <c r="AF496" s="210"/>
      <c r="AG496" s="210" t="s">
        <v>317</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46" t="str">
        <f>C496</f>
        <v>superkardioidní směrová charakteristika – mikrofon je velice úzce směrový, mikrofon zbytečně nesnímá cizí zdroje hluku zboku, ovšem snímá i z větší dálky z přímého směru</v>
      </c>
      <c r="BB496" s="210"/>
      <c r="BC496" s="210"/>
      <c r="BD496" s="210"/>
      <c r="BE496" s="210"/>
      <c r="BF496" s="210"/>
      <c r="BG496" s="210"/>
      <c r="BH496" s="210"/>
    </row>
    <row r="497" spans="1:60" outlineLevel="3" x14ac:dyDescent="0.2">
      <c r="A497" s="217"/>
      <c r="B497" s="218"/>
      <c r="C497" s="270" t="s">
        <v>4171</v>
      </c>
      <c r="D497" s="264"/>
      <c r="E497" s="264"/>
      <c r="F497" s="264"/>
      <c r="G497" s="264"/>
      <c r="H497" s="220"/>
      <c r="I497" s="220"/>
      <c r="J497" s="220"/>
      <c r="K497" s="220"/>
      <c r="L497" s="220"/>
      <c r="M497" s="220"/>
      <c r="N497" s="219"/>
      <c r="O497" s="219"/>
      <c r="P497" s="219"/>
      <c r="Q497" s="219"/>
      <c r="R497" s="220"/>
      <c r="S497" s="220"/>
      <c r="T497" s="220"/>
      <c r="U497" s="220"/>
      <c r="V497" s="220"/>
      <c r="W497" s="220"/>
      <c r="X497" s="220"/>
      <c r="Y497" s="220"/>
      <c r="Z497" s="210"/>
      <c r="AA497" s="210"/>
      <c r="AB497" s="210"/>
      <c r="AC497" s="210"/>
      <c r="AD497" s="210"/>
      <c r="AE497" s="210"/>
      <c r="AF497" s="210"/>
      <c r="AG497" s="210" t="s">
        <v>317</v>
      </c>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
      <c r="A498" s="217"/>
      <c r="B498" s="218"/>
      <c r="C498" s="270" t="s">
        <v>4172</v>
      </c>
      <c r="D498" s="264"/>
      <c r="E498" s="264"/>
      <c r="F498" s="264"/>
      <c r="G498" s="264"/>
      <c r="H498" s="220"/>
      <c r="I498" s="220"/>
      <c r="J498" s="220"/>
      <c r="K498" s="220"/>
      <c r="L498" s="220"/>
      <c r="M498" s="220"/>
      <c r="N498" s="219"/>
      <c r="O498" s="219"/>
      <c r="P498" s="219"/>
      <c r="Q498" s="219"/>
      <c r="R498" s="220"/>
      <c r="S498" s="220"/>
      <c r="T498" s="220"/>
      <c r="U498" s="220"/>
      <c r="V498" s="220"/>
      <c r="W498" s="220"/>
      <c r="X498" s="220"/>
      <c r="Y498" s="220"/>
      <c r="Z498" s="210"/>
      <c r="AA498" s="210"/>
      <c r="AB498" s="210"/>
      <c r="AC498" s="210"/>
      <c r="AD498" s="210"/>
      <c r="AE498" s="210"/>
      <c r="AF498" s="210"/>
      <c r="AG498" s="210" t="s">
        <v>317</v>
      </c>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70" t="s">
        <v>4173</v>
      </c>
      <c r="D499" s="264"/>
      <c r="E499" s="264"/>
      <c r="F499" s="264"/>
      <c r="G499" s="264"/>
      <c r="H499" s="220"/>
      <c r="I499" s="220"/>
      <c r="J499" s="220"/>
      <c r="K499" s="220"/>
      <c r="L499" s="220"/>
      <c r="M499" s="220"/>
      <c r="N499" s="219"/>
      <c r="O499" s="219"/>
      <c r="P499" s="219"/>
      <c r="Q499" s="219"/>
      <c r="R499" s="220"/>
      <c r="S499" s="220"/>
      <c r="T499" s="220"/>
      <c r="U499" s="220"/>
      <c r="V499" s="220"/>
      <c r="W499" s="220"/>
      <c r="X499" s="220"/>
      <c r="Y499" s="220"/>
      <c r="Z499" s="210"/>
      <c r="AA499" s="210"/>
      <c r="AB499" s="210"/>
      <c r="AC499" s="210"/>
      <c r="AD499" s="210"/>
      <c r="AE499" s="210"/>
      <c r="AF499" s="210"/>
      <c r="AG499" s="210" t="s">
        <v>317</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3" x14ac:dyDescent="0.2">
      <c r="A500" s="217"/>
      <c r="B500" s="218"/>
      <c r="C500" s="270" t="s">
        <v>4174</v>
      </c>
      <c r="D500" s="264"/>
      <c r="E500" s="264"/>
      <c r="F500" s="264"/>
      <c r="G500" s="264"/>
      <c r="H500" s="220"/>
      <c r="I500" s="220"/>
      <c r="J500" s="220"/>
      <c r="K500" s="220"/>
      <c r="L500" s="220"/>
      <c r="M500" s="220"/>
      <c r="N500" s="219"/>
      <c r="O500" s="219"/>
      <c r="P500" s="219"/>
      <c r="Q500" s="219"/>
      <c r="R500" s="220"/>
      <c r="S500" s="220"/>
      <c r="T500" s="220"/>
      <c r="U500" s="220"/>
      <c r="V500" s="220"/>
      <c r="W500" s="220"/>
      <c r="X500" s="220"/>
      <c r="Y500" s="220"/>
      <c r="Z500" s="210"/>
      <c r="AA500" s="210"/>
      <c r="AB500" s="210"/>
      <c r="AC500" s="210"/>
      <c r="AD500" s="210"/>
      <c r="AE500" s="210"/>
      <c r="AF500" s="210"/>
      <c r="AG500" s="210" t="s">
        <v>317</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
      <c r="A501" s="217"/>
      <c r="B501" s="218"/>
      <c r="C501" s="270" t="s">
        <v>4175</v>
      </c>
      <c r="D501" s="264"/>
      <c r="E501" s="264"/>
      <c r="F501" s="264"/>
      <c r="G501" s="264"/>
      <c r="H501" s="220"/>
      <c r="I501" s="220"/>
      <c r="J501" s="220"/>
      <c r="K501" s="220"/>
      <c r="L501" s="220"/>
      <c r="M501" s="220"/>
      <c r="N501" s="219"/>
      <c r="O501" s="219"/>
      <c r="P501" s="219"/>
      <c r="Q501" s="219"/>
      <c r="R501" s="220"/>
      <c r="S501" s="220"/>
      <c r="T501" s="220"/>
      <c r="U501" s="220"/>
      <c r="V501" s="220"/>
      <c r="W501" s="220"/>
      <c r="X501" s="220"/>
      <c r="Y501" s="220"/>
      <c r="Z501" s="210"/>
      <c r="AA501" s="210"/>
      <c r="AB501" s="210"/>
      <c r="AC501" s="210"/>
      <c r="AD501" s="210"/>
      <c r="AE501" s="210"/>
      <c r="AF501" s="210"/>
      <c r="AG501" s="210" t="s">
        <v>317</v>
      </c>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
      <c r="A502" s="217"/>
      <c r="B502" s="218"/>
      <c r="C502" s="270" t="s">
        <v>4176</v>
      </c>
      <c r="D502" s="264"/>
      <c r="E502" s="264"/>
      <c r="F502" s="264"/>
      <c r="G502" s="264"/>
      <c r="H502" s="220"/>
      <c r="I502" s="220"/>
      <c r="J502" s="220"/>
      <c r="K502" s="220"/>
      <c r="L502" s="220"/>
      <c r="M502" s="220"/>
      <c r="N502" s="219"/>
      <c r="O502" s="219"/>
      <c r="P502" s="219"/>
      <c r="Q502" s="219"/>
      <c r="R502" s="220"/>
      <c r="S502" s="220"/>
      <c r="T502" s="220"/>
      <c r="U502" s="220"/>
      <c r="V502" s="220"/>
      <c r="W502" s="220"/>
      <c r="X502" s="220"/>
      <c r="Y502" s="220"/>
      <c r="Z502" s="210"/>
      <c r="AA502" s="210"/>
      <c r="AB502" s="210"/>
      <c r="AC502" s="210"/>
      <c r="AD502" s="210"/>
      <c r="AE502" s="210"/>
      <c r="AF502" s="210"/>
      <c r="AG502" s="210" t="s">
        <v>317</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
      <c r="A503" s="217"/>
      <c r="B503" s="218"/>
      <c r="C503" s="270" t="s">
        <v>4177</v>
      </c>
      <c r="D503" s="264"/>
      <c r="E503" s="264"/>
      <c r="F503" s="264"/>
      <c r="G503" s="264"/>
      <c r="H503" s="220"/>
      <c r="I503" s="220"/>
      <c r="J503" s="220"/>
      <c r="K503" s="220"/>
      <c r="L503" s="220"/>
      <c r="M503" s="220"/>
      <c r="N503" s="219"/>
      <c r="O503" s="219"/>
      <c r="P503" s="219"/>
      <c r="Q503" s="219"/>
      <c r="R503" s="220"/>
      <c r="S503" s="220"/>
      <c r="T503" s="220"/>
      <c r="U503" s="220"/>
      <c r="V503" s="220"/>
      <c r="W503" s="220"/>
      <c r="X503" s="220"/>
      <c r="Y503" s="220"/>
      <c r="Z503" s="210"/>
      <c r="AA503" s="210"/>
      <c r="AB503" s="210"/>
      <c r="AC503" s="210"/>
      <c r="AD503" s="210"/>
      <c r="AE503" s="210"/>
      <c r="AF503" s="210"/>
      <c r="AG503" s="210" t="s">
        <v>317</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
      <c r="A504" s="217"/>
      <c r="B504" s="218"/>
      <c r="C504" s="270" t="s">
        <v>4178</v>
      </c>
      <c r="D504" s="264"/>
      <c r="E504" s="264"/>
      <c r="F504" s="264"/>
      <c r="G504" s="264"/>
      <c r="H504" s="220"/>
      <c r="I504" s="220"/>
      <c r="J504" s="220"/>
      <c r="K504" s="220"/>
      <c r="L504" s="220"/>
      <c r="M504" s="220"/>
      <c r="N504" s="219"/>
      <c r="O504" s="219"/>
      <c r="P504" s="219"/>
      <c r="Q504" s="219"/>
      <c r="R504" s="220"/>
      <c r="S504" s="220"/>
      <c r="T504" s="220"/>
      <c r="U504" s="220"/>
      <c r="V504" s="220"/>
      <c r="W504" s="220"/>
      <c r="X504" s="220"/>
      <c r="Y504" s="220"/>
      <c r="Z504" s="210"/>
      <c r="AA504" s="210"/>
      <c r="AB504" s="210"/>
      <c r="AC504" s="210"/>
      <c r="AD504" s="210"/>
      <c r="AE504" s="210"/>
      <c r="AF504" s="210"/>
      <c r="AG504" s="210" t="s">
        <v>317</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3" x14ac:dyDescent="0.2">
      <c r="A505" s="217"/>
      <c r="B505" s="218"/>
      <c r="C505" s="270" t="s">
        <v>4179</v>
      </c>
      <c r="D505" s="264"/>
      <c r="E505" s="264"/>
      <c r="F505" s="264"/>
      <c r="G505" s="264"/>
      <c r="H505" s="220"/>
      <c r="I505" s="220"/>
      <c r="J505" s="220"/>
      <c r="K505" s="220"/>
      <c r="L505" s="220"/>
      <c r="M505" s="220"/>
      <c r="N505" s="219"/>
      <c r="O505" s="219"/>
      <c r="P505" s="219"/>
      <c r="Q505" s="219"/>
      <c r="R505" s="220"/>
      <c r="S505" s="220"/>
      <c r="T505" s="220"/>
      <c r="U505" s="220"/>
      <c r="V505" s="220"/>
      <c r="W505" s="220"/>
      <c r="X505" s="220"/>
      <c r="Y505" s="220"/>
      <c r="Z505" s="210"/>
      <c r="AA505" s="210"/>
      <c r="AB505" s="210"/>
      <c r="AC505" s="210"/>
      <c r="AD505" s="210"/>
      <c r="AE505" s="210"/>
      <c r="AF505" s="210"/>
      <c r="AG505" s="210" t="s">
        <v>317</v>
      </c>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3" x14ac:dyDescent="0.2">
      <c r="A506" s="217"/>
      <c r="B506" s="218"/>
      <c r="C506" s="270" t="s">
        <v>4180</v>
      </c>
      <c r="D506" s="264"/>
      <c r="E506" s="264"/>
      <c r="F506" s="264"/>
      <c r="G506" s="264"/>
      <c r="H506" s="220"/>
      <c r="I506" s="220"/>
      <c r="J506" s="220"/>
      <c r="K506" s="220"/>
      <c r="L506" s="220"/>
      <c r="M506" s="220"/>
      <c r="N506" s="219"/>
      <c r="O506" s="219"/>
      <c r="P506" s="219"/>
      <c r="Q506" s="219"/>
      <c r="R506" s="220"/>
      <c r="S506" s="220"/>
      <c r="T506" s="220"/>
      <c r="U506" s="220"/>
      <c r="V506" s="220"/>
      <c r="W506" s="220"/>
      <c r="X506" s="220"/>
      <c r="Y506" s="220"/>
      <c r="Z506" s="210"/>
      <c r="AA506" s="210"/>
      <c r="AB506" s="210"/>
      <c r="AC506" s="210"/>
      <c r="AD506" s="210"/>
      <c r="AE506" s="210"/>
      <c r="AF506" s="210"/>
      <c r="AG506" s="210" t="s">
        <v>317</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3" x14ac:dyDescent="0.2">
      <c r="A507" s="217"/>
      <c r="B507" s="218"/>
      <c r="C507" s="270" t="s">
        <v>4181</v>
      </c>
      <c r="D507" s="264"/>
      <c r="E507" s="264"/>
      <c r="F507" s="264"/>
      <c r="G507" s="264"/>
      <c r="H507" s="220"/>
      <c r="I507" s="220"/>
      <c r="J507" s="220"/>
      <c r="K507" s="220"/>
      <c r="L507" s="220"/>
      <c r="M507" s="220"/>
      <c r="N507" s="219"/>
      <c r="O507" s="219"/>
      <c r="P507" s="219"/>
      <c r="Q507" s="219"/>
      <c r="R507" s="220"/>
      <c r="S507" s="220"/>
      <c r="T507" s="220"/>
      <c r="U507" s="220"/>
      <c r="V507" s="220"/>
      <c r="W507" s="220"/>
      <c r="X507" s="220"/>
      <c r="Y507" s="220"/>
      <c r="Z507" s="210"/>
      <c r="AA507" s="210"/>
      <c r="AB507" s="210"/>
      <c r="AC507" s="210"/>
      <c r="AD507" s="210"/>
      <c r="AE507" s="210"/>
      <c r="AF507" s="210"/>
      <c r="AG507" s="210" t="s">
        <v>317</v>
      </c>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3" x14ac:dyDescent="0.2">
      <c r="A508" s="217"/>
      <c r="B508" s="218"/>
      <c r="C508" s="270" t="s">
        <v>4182</v>
      </c>
      <c r="D508" s="264"/>
      <c r="E508" s="264"/>
      <c r="F508" s="264"/>
      <c r="G508" s="264"/>
      <c r="H508" s="220"/>
      <c r="I508" s="220"/>
      <c r="J508" s="220"/>
      <c r="K508" s="220"/>
      <c r="L508" s="220"/>
      <c r="M508" s="220"/>
      <c r="N508" s="219"/>
      <c r="O508" s="219"/>
      <c r="P508" s="219"/>
      <c r="Q508" s="219"/>
      <c r="R508" s="220"/>
      <c r="S508" s="220"/>
      <c r="T508" s="220"/>
      <c r="U508" s="220"/>
      <c r="V508" s="220"/>
      <c r="W508" s="220"/>
      <c r="X508" s="220"/>
      <c r="Y508" s="220"/>
      <c r="Z508" s="210"/>
      <c r="AA508" s="210"/>
      <c r="AB508" s="210"/>
      <c r="AC508" s="210"/>
      <c r="AD508" s="210"/>
      <c r="AE508" s="210"/>
      <c r="AF508" s="210"/>
      <c r="AG508" s="210" t="s">
        <v>317</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3" x14ac:dyDescent="0.2">
      <c r="A509" s="217"/>
      <c r="B509" s="218"/>
      <c r="C509" s="270" t="s">
        <v>4183</v>
      </c>
      <c r="D509" s="264"/>
      <c r="E509" s="264"/>
      <c r="F509" s="264"/>
      <c r="G509" s="264"/>
      <c r="H509" s="220"/>
      <c r="I509" s="220"/>
      <c r="J509" s="220"/>
      <c r="K509" s="220"/>
      <c r="L509" s="220"/>
      <c r="M509" s="220"/>
      <c r="N509" s="219"/>
      <c r="O509" s="219"/>
      <c r="P509" s="219"/>
      <c r="Q509" s="219"/>
      <c r="R509" s="220"/>
      <c r="S509" s="220"/>
      <c r="T509" s="220"/>
      <c r="U509" s="220"/>
      <c r="V509" s="220"/>
      <c r="W509" s="220"/>
      <c r="X509" s="220"/>
      <c r="Y509" s="220"/>
      <c r="Z509" s="210"/>
      <c r="AA509" s="210"/>
      <c r="AB509" s="210"/>
      <c r="AC509" s="210"/>
      <c r="AD509" s="210"/>
      <c r="AE509" s="210"/>
      <c r="AF509" s="210"/>
      <c r="AG509" s="210" t="s">
        <v>317</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3" x14ac:dyDescent="0.2">
      <c r="A510" s="217"/>
      <c r="B510" s="218"/>
      <c r="C510" s="270" t="s">
        <v>4184</v>
      </c>
      <c r="D510" s="264"/>
      <c r="E510" s="264"/>
      <c r="F510" s="264"/>
      <c r="G510" s="264"/>
      <c r="H510" s="220"/>
      <c r="I510" s="220"/>
      <c r="J510" s="220"/>
      <c r="K510" s="220"/>
      <c r="L510" s="220"/>
      <c r="M510" s="220"/>
      <c r="N510" s="219"/>
      <c r="O510" s="219"/>
      <c r="P510" s="219"/>
      <c r="Q510" s="219"/>
      <c r="R510" s="220"/>
      <c r="S510" s="220"/>
      <c r="T510" s="220"/>
      <c r="U510" s="220"/>
      <c r="V510" s="220"/>
      <c r="W510" s="220"/>
      <c r="X510" s="220"/>
      <c r="Y510" s="220"/>
      <c r="Z510" s="210"/>
      <c r="AA510" s="210"/>
      <c r="AB510" s="210"/>
      <c r="AC510" s="210"/>
      <c r="AD510" s="210"/>
      <c r="AE510" s="210"/>
      <c r="AF510" s="210"/>
      <c r="AG510" s="210" t="s">
        <v>317</v>
      </c>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3" x14ac:dyDescent="0.2">
      <c r="A511" s="217"/>
      <c r="B511" s="218"/>
      <c r="C511" s="270" t="s">
        <v>4185</v>
      </c>
      <c r="D511" s="264"/>
      <c r="E511" s="264"/>
      <c r="F511" s="264"/>
      <c r="G511" s="264"/>
      <c r="H511" s="220"/>
      <c r="I511" s="220"/>
      <c r="J511" s="220"/>
      <c r="K511" s="220"/>
      <c r="L511" s="220"/>
      <c r="M511" s="220"/>
      <c r="N511" s="219"/>
      <c r="O511" s="219"/>
      <c r="P511" s="219"/>
      <c r="Q511" s="219"/>
      <c r="R511" s="220"/>
      <c r="S511" s="220"/>
      <c r="T511" s="220"/>
      <c r="U511" s="220"/>
      <c r="V511" s="220"/>
      <c r="W511" s="220"/>
      <c r="X511" s="220"/>
      <c r="Y511" s="220"/>
      <c r="Z511" s="210"/>
      <c r="AA511" s="210"/>
      <c r="AB511" s="210"/>
      <c r="AC511" s="210"/>
      <c r="AD511" s="210"/>
      <c r="AE511" s="210"/>
      <c r="AF511" s="210"/>
      <c r="AG511" s="210" t="s">
        <v>317</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3" x14ac:dyDescent="0.2">
      <c r="A512" s="217"/>
      <c r="B512" s="218"/>
      <c r="C512" s="270" t="s">
        <v>4186</v>
      </c>
      <c r="D512" s="264"/>
      <c r="E512" s="264"/>
      <c r="F512" s="264"/>
      <c r="G512" s="264"/>
      <c r="H512" s="220"/>
      <c r="I512" s="220"/>
      <c r="J512" s="220"/>
      <c r="K512" s="220"/>
      <c r="L512" s="220"/>
      <c r="M512" s="220"/>
      <c r="N512" s="219"/>
      <c r="O512" s="219"/>
      <c r="P512" s="219"/>
      <c r="Q512" s="219"/>
      <c r="R512" s="220"/>
      <c r="S512" s="220"/>
      <c r="T512" s="220"/>
      <c r="U512" s="220"/>
      <c r="V512" s="220"/>
      <c r="W512" s="220"/>
      <c r="X512" s="220"/>
      <c r="Y512" s="220"/>
      <c r="Z512" s="210"/>
      <c r="AA512" s="210"/>
      <c r="AB512" s="210"/>
      <c r="AC512" s="210"/>
      <c r="AD512" s="210"/>
      <c r="AE512" s="210"/>
      <c r="AF512" s="210"/>
      <c r="AG512" s="210" t="s">
        <v>317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3" x14ac:dyDescent="0.2">
      <c r="A513" s="217"/>
      <c r="B513" s="218"/>
      <c r="C513" s="270" t="s">
        <v>4187</v>
      </c>
      <c r="D513" s="264"/>
      <c r="E513" s="264"/>
      <c r="F513" s="264"/>
      <c r="G513" s="264"/>
      <c r="H513" s="220"/>
      <c r="I513" s="220"/>
      <c r="J513" s="220"/>
      <c r="K513" s="220"/>
      <c r="L513" s="220"/>
      <c r="M513" s="220"/>
      <c r="N513" s="219"/>
      <c r="O513" s="219"/>
      <c r="P513" s="219"/>
      <c r="Q513" s="219"/>
      <c r="R513" s="220"/>
      <c r="S513" s="220"/>
      <c r="T513" s="220"/>
      <c r="U513" s="220"/>
      <c r="V513" s="220"/>
      <c r="W513" s="220"/>
      <c r="X513" s="220"/>
      <c r="Y513" s="220"/>
      <c r="Z513" s="210"/>
      <c r="AA513" s="210"/>
      <c r="AB513" s="210"/>
      <c r="AC513" s="210"/>
      <c r="AD513" s="210"/>
      <c r="AE513" s="210"/>
      <c r="AF513" s="210"/>
      <c r="AG513" s="210" t="s">
        <v>317</v>
      </c>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3" x14ac:dyDescent="0.2">
      <c r="A514" s="217"/>
      <c r="B514" s="218"/>
      <c r="C514" s="270" t="s">
        <v>4188</v>
      </c>
      <c r="D514" s="264"/>
      <c r="E514" s="264"/>
      <c r="F514" s="264"/>
      <c r="G514" s="264"/>
      <c r="H514" s="220"/>
      <c r="I514" s="220"/>
      <c r="J514" s="220"/>
      <c r="K514" s="220"/>
      <c r="L514" s="220"/>
      <c r="M514" s="220"/>
      <c r="N514" s="219"/>
      <c r="O514" s="219"/>
      <c r="P514" s="219"/>
      <c r="Q514" s="219"/>
      <c r="R514" s="220"/>
      <c r="S514" s="220"/>
      <c r="T514" s="220"/>
      <c r="U514" s="220"/>
      <c r="V514" s="220"/>
      <c r="W514" s="220"/>
      <c r="X514" s="220"/>
      <c r="Y514" s="220"/>
      <c r="Z514" s="210"/>
      <c r="AA514" s="210"/>
      <c r="AB514" s="210"/>
      <c r="AC514" s="210"/>
      <c r="AD514" s="210"/>
      <c r="AE514" s="210"/>
      <c r="AF514" s="210"/>
      <c r="AG514" s="210" t="s">
        <v>317</v>
      </c>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3" x14ac:dyDescent="0.2">
      <c r="A515" s="217"/>
      <c r="B515" s="218"/>
      <c r="C515" s="270" t="s">
        <v>4189</v>
      </c>
      <c r="D515" s="264"/>
      <c r="E515" s="264"/>
      <c r="F515" s="264"/>
      <c r="G515" s="264"/>
      <c r="H515" s="220"/>
      <c r="I515" s="220"/>
      <c r="J515" s="220"/>
      <c r="K515" s="220"/>
      <c r="L515" s="220"/>
      <c r="M515" s="220"/>
      <c r="N515" s="219"/>
      <c r="O515" s="219"/>
      <c r="P515" s="219"/>
      <c r="Q515" s="219"/>
      <c r="R515" s="220"/>
      <c r="S515" s="220"/>
      <c r="T515" s="220"/>
      <c r="U515" s="220"/>
      <c r="V515" s="220"/>
      <c r="W515" s="220"/>
      <c r="X515" s="220"/>
      <c r="Y515" s="220"/>
      <c r="Z515" s="210"/>
      <c r="AA515" s="210"/>
      <c r="AB515" s="210"/>
      <c r="AC515" s="210"/>
      <c r="AD515" s="210"/>
      <c r="AE515" s="210"/>
      <c r="AF515" s="210"/>
      <c r="AG515" s="210" t="s">
        <v>317</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3" x14ac:dyDescent="0.2">
      <c r="A516" s="217"/>
      <c r="B516" s="218"/>
      <c r="C516" s="270" t="s">
        <v>4190</v>
      </c>
      <c r="D516" s="264"/>
      <c r="E516" s="264"/>
      <c r="F516" s="264"/>
      <c r="G516" s="264"/>
      <c r="H516" s="220"/>
      <c r="I516" s="220"/>
      <c r="J516" s="220"/>
      <c r="K516" s="220"/>
      <c r="L516" s="220"/>
      <c r="M516" s="220"/>
      <c r="N516" s="219"/>
      <c r="O516" s="219"/>
      <c r="P516" s="219"/>
      <c r="Q516" s="219"/>
      <c r="R516" s="220"/>
      <c r="S516" s="220"/>
      <c r="T516" s="220"/>
      <c r="U516" s="220"/>
      <c r="V516" s="220"/>
      <c r="W516" s="220"/>
      <c r="X516" s="220"/>
      <c r="Y516" s="220"/>
      <c r="Z516" s="210"/>
      <c r="AA516" s="210"/>
      <c r="AB516" s="210"/>
      <c r="AC516" s="210"/>
      <c r="AD516" s="210"/>
      <c r="AE516" s="210"/>
      <c r="AF516" s="210"/>
      <c r="AG516" s="210" t="s">
        <v>317</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32">
        <v>231</v>
      </c>
      <c r="B517" s="233" t="s">
        <v>4191</v>
      </c>
      <c r="C517" s="250" t="s">
        <v>4192</v>
      </c>
      <c r="D517" s="234" t="s">
        <v>3119</v>
      </c>
      <c r="E517" s="235">
        <v>6</v>
      </c>
      <c r="F517" s="236"/>
      <c r="G517" s="237">
        <f>ROUND(E517*F517,2)</f>
        <v>0</v>
      </c>
      <c r="H517" s="236"/>
      <c r="I517" s="237">
        <f>ROUND(E517*H517,2)</f>
        <v>0</v>
      </c>
      <c r="J517" s="236"/>
      <c r="K517" s="237">
        <f>ROUND(E517*J517,2)</f>
        <v>0</v>
      </c>
      <c r="L517" s="237">
        <v>21</v>
      </c>
      <c r="M517" s="237">
        <f>G517*(1+L517/100)</f>
        <v>0</v>
      </c>
      <c r="N517" s="235">
        <v>0</v>
      </c>
      <c r="O517" s="235">
        <f>ROUND(E517*N517,2)</f>
        <v>0</v>
      </c>
      <c r="P517" s="235">
        <v>0</v>
      </c>
      <c r="Q517" s="235">
        <f>ROUND(E517*P517,2)</f>
        <v>0</v>
      </c>
      <c r="R517" s="237"/>
      <c r="S517" s="237" t="s">
        <v>313</v>
      </c>
      <c r="T517" s="238" t="s">
        <v>303</v>
      </c>
      <c r="U517" s="220">
        <v>0</v>
      </c>
      <c r="V517" s="220">
        <f>ROUND(E517*U517,2)</f>
        <v>0</v>
      </c>
      <c r="W517" s="220"/>
      <c r="X517" s="220" t="s">
        <v>653</v>
      </c>
      <c r="Y517" s="220" t="s">
        <v>305</v>
      </c>
      <c r="Z517" s="210"/>
      <c r="AA517" s="210"/>
      <c r="AB517" s="210"/>
      <c r="AC517" s="210"/>
      <c r="AD517" s="210"/>
      <c r="AE517" s="210"/>
      <c r="AF517" s="210"/>
      <c r="AG517" s="210" t="s">
        <v>3619</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
      <c r="A518" s="217"/>
      <c r="B518" s="218"/>
      <c r="C518" s="251" t="s">
        <v>4193</v>
      </c>
      <c r="D518" s="247"/>
      <c r="E518" s="247"/>
      <c r="F518" s="247"/>
      <c r="G518" s="247"/>
      <c r="H518" s="220"/>
      <c r="I518" s="220"/>
      <c r="J518" s="220"/>
      <c r="K518" s="220"/>
      <c r="L518" s="220"/>
      <c r="M518" s="220"/>
      <c r="N518" s="219"/>
      <c r="O518" s="219"/>
      <c r="P518" s="219"/>
      <c r="Q518" s="219"/>
      <c r="R518" s="220"/>
      <c r="S518" s="220"/>
      <c r="T518" s="220"/>
      <c r="U518" s="220"/>
      <c r="V518" s="220"/>
      <c r="W518" s="220"/>
      <c r="X518" s="220"/>
      <c r="Y518" s="220"/>
      <c r="Z518" s="210"/>
      <c r="AA518" s="210"/>
      <c r="AB518" s="210"/>
      <c r="AC518" s="210"/>
      <c r="AD518" s="210"/>
      <c r="AE518" s="210"/>
      <c r="AF518" s="210"/>
      <c r="AG518" s="210" t="s">
        <v>317</v>
      </c>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3" x14ac:dyDescent="0.2">
      <c r="A519" s="217"/>
      <c r="B519" s="218"/>
      <c r="C519" s="270" t="s">
        <v>4194</v>
      </c>
      <c r="D519" s="264"/>
      <c r="E519" s="264"/>
      <c r="F519" s="264"/>
      <c r="G519" s="264"/>
      <c r="H519" s="220"/>
      <c r="I519" s="220"/>
      <c r="J519" s="220"/>
      <c r="K519" s="220"/>
      <c r="L519" s="220"/>
      <c r="M519" s="220"/>
      <c r="N519" s="219"/>
      <c r="O519" s="219"/>
      <c r="P519" s="219"/>
      <c r="Q519" s="219"/>
      <c r="R519" s="220"/>
      <c r="S519" s="220"/>
      <c r="T519" s="220"/>
      <c r="U519" s="220"/>
      <c r="V519" s="220"/>
      <c r="W519" s="220"/>
      <c r="X519" s="220"/>
      <c r="Y519" s="220"/>
      <c r="Z519" s="210"/>
      <c r="AA519" s="210"/>
      <c r="AB519" s="210"/>
      <c r="AC519" s="210"/>
      <c r="AD519" s="210"/>
      <c r="AE519" s="210"/>
      <c r="AF519" s="210"/>
      <c r="AG519" s="210" t="s">
        <v>317</v>
      </c>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3" x14ac:dyDescent="0.2">
      <c r="A520" s="217"/>
      <c r="B520" s="218"/>
      <c r="C520" s="270" t="s">
        <v>4195</v>
      </c>
      <c r="D520" s="264"/>
      <c r="E520" s="264"/>
      <c r="F520" s="264"/>
      <c r="G520" s="264"/>
      <c r="H520" s="220"/>
      <c r="I520" s="220"/>
      <c r="J520" s="220"/>
      <c r="K520" s="220"/>
      <c r="L520" s="220"/>
      <c r="M520" s="220"/>
      <c r="N520" s="219"/>
      <c r="O520" s="219"/>
      <c r="P520" s="219"/>
      <c r="Q520" s="219"/>
      <c r="R520" s="220"/>
      <c r="S520" s="220"/>
      <c r="T520" s="220"/>
      <c r="U520" s="220"/>
      <c r="V520" s="220"/>
      <c r="W520" s="220"/>
      <c r="X520" s="220"/>
      <c r="Y520" s="220"/>
      <c r="Z520" s="210"/>
      <c r="AA520" s="210"/>
      <c r="AB520" s="210"/>
      <c r="AC520" s="210"/>
      <c r="AD520" s="210"/>
      <c r="AE520" s="210"/>
      <c r="AF520" s="210"/>
      <c r="AG520" s="210" t="s">
        <v>317</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3" x14ac:dyDescent="0.2">
      <c r="A521" s="217"/>
      <c r="B521" s="218"/>
      <c r="C521" s="270" t="s">
        <v>4196</v>
      </c>
      <c r="D521" s="264"/>
      <c r="E521" s="264"/>
      <c r="F521" s="264"/>
      <c r="G521" s="264"/>
      <c r="H521" s="220"/>
      <c r="I521" s="220"/>
      <c r="J521" s="220"/>
      <c r="K521" s="220"/>
      <c r="L521" s="220"/>
      <c r="M521" s="220"/>
      <c r="N521" s="219"/>
      <c r="O521" s="219"/>
      <c r="P521" s="219"/>
      <c r="Q521" s="219"/>
      <c r="R521" s="220"/>
      <c r="S521" s="220"/>
      <c r="T521" s="220"/>
      <c r="U521" s="220"/>
      <c r="V521" s="220"/>
      <c r="W521" s="220"/>
      <c r="X521" s="220"/>
      <c r="Y521" s="220"/>
      <c r="Z521" s="210"/>
      <c r="AA521" s="210"/>
      <c r="AB521" s="210"/>
      <c r="AC521" s="210"/>
      <c r="AD521" s="210"/>
      <c r="AE521" s="210"/>
      <c r="AF521" s="210"/>
      <c r="AG521" s="210" t="s">
        <v>317</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3" x14ac:dyDescent="0.2">
      <c r="A522" s="217"/>
      <c r="B522" s="218"/>
      <c r="C522" s="270" t="s">
        <v>4197</v>
      </c>
      <c r="D522" s="264"/>
      <c r="E522" s="264"/>
      <c r="F522" s="264"/>
      <c r="G522" s="264"/>
      <c r="H522" s="220"/>
      <c r="I522" s="220"/>
      <c r="J522" s="220"/>
      <c r="K522" s="220"/>
      <c r="L522" s="220"/>
      <c r="M522" s="220"/>
      <c r="N522" s="219"/>
      <c r="O522" s="219"/>
      <c r="P522" s="219"/>
      <c r="Q522" s="219"/>
      <c r="R522" s="220"/>
      <c r="S522" s="220"/>
      <c r="T522" s="220"/>
      <c r="U522" s="220"/>
      <c r="V522" s="220"/>
      <c r="W522" s="220"/>
      <c r="X522" s="220"/>
      <c r="Y522" s="220"/>
      <c r="Z522" s="210"/>
      <c r="AA522" s="210"/>
      <c r="AB522" s="210"/>
      <c r="AC522" s="210"/>
      <c r="AD522" s="210"/>
      <c r="AE522" s="210"/>
      <c r="AF522" s="210"/>
      <c r="AG522" s="210" t="s">
        <v>317</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3" x14ac:dyDescent="0.2">
      <c r="A523" s="217"/>
      <c r="B523" s="218"/>
      <c r="C523" s="270" t="s">
        <v>4198</v>
      </c>
      <c r="D523" s="264"/>
      <c r="E523" s="264"/>
      <c r="F523" s="264"/>
      <c r="G523" s="264"/>
      <c r="H523" s="220"/>
      <c r="I523" s="220"/>
      <c r="J523" s="220"/>
      <c r="K523" s="220"/>
      <c r="L523" s="220"/>
      <c r="M523" s="220"/>
      <c r="N523" s="219"/>
      <c r="O523" s="219"/>
      <c r="P523" s="219"/>
      <c r="Q523" s="219"/>
      <c r="R523" s="220"/>
      <c r="S523" s="220"/>
      <c r="T523" s="220"/>
      <c r="U523" s="220"/>
      <c r="V523" s="220"/>
      <c r="W523" s="220"/>
      <c r="X523" s="220"/>
      <c r="Y523" s="220"/>
      <c r="Z523" s="210"/>
      <c r="AA523" s="210"/>
      <c r="AB523" s="210"/>
      <c r="AC523" s="210"/>
      <c r="AD523" s="210"/>
      <c r="AE523" s="210"/>
      <c r="AF523" s="210"/>
      <c r="AG523" s="210" t="s">
        <v>317</v>
      </c>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3" x14ac:dyDescent="0.2">
      <c r="A524" s="217"/>
      <c r="B524" s="218"/>
      <c r="C524" s="270" t="s">
        <v>4199</v>
      </c>
      <c r="D524" s="264"/>
      <c r="E524" s="264"/>
      <c r="F524" s="264"/>
      <c r="G524" s="264"/>
      <c r="H524" s="220"/>
      <c r="I524" s="220"/>
      <c r="J524" s="220"/>
      <c r="K524" s="220"/>
      <c r="L524" s="220"/>
      <c r="M524" s="220"/>
      <c r="N524" s="219"/>
      <c r="O524" s="219"/>
      <c r="P524" s="219"/>
      <c r="Q524" s="219"/>
      <c r="R524" s="220"/>
      <c r="S524" s="220"/>
      <c r="T524" s="220"/>
      <c r="U524" s="220"/>
      <c r="V524" s="220"/>
      <c r="W524" s="220"/>
      <c r="X524" s="220"/>
      <c r="Y524" s="220"/>
      <c r="Z524" s="210"/>
      <c r="AA524" s="210"/>
      <c r="AB524" s="210"/>
      <c r="AC524" s="210"/>
      <c r="AD524" s="210"/>
      <c r="AE524" s="210"/>
      <c r="AF524" s="210"/>
      <c r="AG524" s="210" t="s">
        <v>317</v>
      </c>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
      <c r="A525" s="217"/>
      <c r="B525" s="218"/>
      <c r="C525" s="270" t="s">
        <v>4200</v>
      </c>
      <c r="D525" s="264"/>
      <c r="E525" s="264"/>
      <c r="F525" s="264"/>
      <c r="G525" s="264"/>
      <c r="H525" s="220"/>
      <c r="I525" s="220"/>
      <c r="J525" s="220"/>
      <c r="K525" s="220"/>
      <c r="L525" s="220"/>
      <c r="M525" s="220"/>
      <c r="N525" s="219"/>
      <c r="O525" s="219"/>
      <c r="P525" s="219"/>
      <c r="Q525" s="219"/>
      <c r="R525" s="220"/>
      <c r="S525" s="220"/>
      <c r="T525" s="220"/>
      <c r="U525" s="220"/>
      <c r="V525" s="220"/>
      <c r="W525" s="220"/>
      <c r="X525" s="220"/>
      <c r="Y525" s="220"/>
      <c r="Z525" s="210"/>
      <c r="AA525" s="210"/>
      <c r="AB525" s="210"/>
      <c r="AC525" s="210"/>
      <c r="AD525" s="210"/>
      <c r="AE525" s="210"/>
      <c r="AF525" s="210"/>
      <c r="AG525" s="210" t="s">
        <v>317</v>
      </c>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3" x14ac:dyDescent="0.2">
      <c r="A526" s="217"/>
      <c r="B526" s="218"/>
      <c r="C526" s="270" t="s">
        <v>4201</v>
      </c>
      <c r="D526" s="264"/>
      <c r="E526" s="264"/>
      <c r="F526" s="264"/>
      <c r="G526" s="264"/>
      <c r="H526" s="220"/>
      <c r="I526" s="220"/>
      <c r="J526" s="220"/>
      <c r="K526" s="220"/>
      <c r="L526" s="220"/>
      <c r="M526" s="220"/>
      <c r="N526" s="219"/>
      <c r="O526" s="219"/>
      <c r="P526" s="219"/>
      <c r="Q526" s="219"/>
      <c r="R526" s="220"/>
      <c r="S526" s="220"/>
      <c r="T526" s="220"/>
      <c r="U526" s="220"/>
      <c r="V526" s="220"/>
      <c r="W526" s="220"/>
      <c r="X526" s="220"/>
      <c r="Y526" s="220"/>
      <c r="Z526" s="210"/>
      <c r="AA526" s="210"/>
      <c r="AB526" s="210"/>
      <c r="AC526" s="210"/>
      <c r="AD526" s="210"/>
      <c r="AE526" s="210"/>
      <c r="AF526" s="210"/>
      <c r="AG526" s="210" t="s">
        <v>317</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3" x14ac:dyDescent="0.2">
      <c r="A527" s="217"/>
      <c r="B527" s="218"/>
      <c r="C527" s="270" t="s">
        <v>4202</v>
      </c>
      <c r="D527" s="264"/>
      <c r="E527" s="264"/>
      <c r="F527" s="264"/>
      <c r="G527" s="264"/>
      <c r="H527" s="220"/>
      <c r="I527" s="220"/>
      <c r="J527" s="220"/>
      <c r="K527" s="220"/>
      <c r="L527" s="220"/>
      <c r="M527" s="220"/>
      <c r="N527" s="219"/>
      <c r="O527" s="219"/>
      <c r="P527" s="219"/>
      <c r="Q527" s="219"/>
      <c r="R527" s="220"/>
      <c r="S527" s="220"/>
      <c r="T527" s="220"/>
      <c r="U527" s="220"/>
      <c r="V527" s="220"/>
      <c r="W527" s="220"/>
      <c r="X527" s="220"/>
      <c r="Y527" s="220"/>
      <c r="Z527" s="210"/>
      <c r="AA527" s="210"/>
      <c r="AB527" s="210"/>
      <c r="AC527" s="210"/>
      <c r="AD527" s="210"/>
      <c r="AE527" s="210"/>
      <c r="AF527" s="210"/>
      <c r="AG527" s="210" t="s">
        <v>317</v>
      </c>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3" x14ac:dyDescent="0.2">
      <c r="A528" s="217"/>
      <c r="B528" s="218"/>
      <c r="C528" s="270" t="s">
        <v>4203</v>
      </c>
      <c r="D528" s="264"/>
      <c r="E528" s="264"/>
      <c r="F528" s="264"/>
      <c r="G528" s="264"/>
      <c r="H528" s="220"/>
      <c r="I528" s="220"/>
      <c r="J528" s="220"/>
      <c r="K528" s="220"/>
      <c r="L528" s="220"/>
      <c r="M528" s="220"/>
      <c r="N528" s="219"/>
      <c r="O528" s="219"/>
      <c r="P528" s="219"/>
      <c r="Q528" s="219"/>
      <c r="R528" s="220"/>
      <c r="S528" s="220"/>
      <c r="T528" s="220"/>
      <c r="U528" s="220"/>
      <c r="V528" s="220"/>
      <c r="W528" s="220"/>
      <c r="X528" s="220"/>
      <c r="Y528" s="220"/>
      <c r="Z528" s="210"/>
      <c r="AA528" s="210"/>
      <c r="AB528" s="210"/>
      <c r="AC528" s="210"/>
      <c r="AD528" s="210"/>
      <c r="AE528" s="210"/>
      <c r="AF528" s="210"/>
      <c r="AG528" s="210" t="s">
        <v>317</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3" x14ac:dyDescent="0.2">
      <c r="A529" s="217"/>
      <c r="B529" s="218"/>
      <c r="C529" s="270" t="s">
        <v>4204</v>
      </c>
      <c r="D529" s="264"/>
      <c r="E529" s="264"/>
      <c r="F529" s="264"/>
      <c r="G529" s="264"/>
      <c r="H529" s="220"/>
      <c r="I529" s="220"/>
      <c r="J529" s="220"/>
      <c r="K529" s="220"/>
      <c r="L529" s="220"/>
      <c r="M529" s="220"/>
      <c r="N529" s="219"/>
      <c r="O529" s="219"/>
      <c r="P529" s="219"/>
      <c r="Q529" s="219"/>
      <c r="R529" s="220"/>
      <c r="S529" s="220"/>
      <c r="T529" s="220"/>
      <c r="U529" s="220"/>
      <c r="V529" s="220"/>
      <c r="W529" s="220"/>
      <c r="X529" s="220"/>
      <c r="Y529" s="220"/>
      <c r="Z529" s="210"/>
      <c r="AA529" s="210"/>
      <c r="AB529" s="210"/>
      <c r="AC529" s="210"/>
      <c r="AD529" s="210"/>
      <c r="AE529" s="210"/>
      <c r="AF529" s="210"/>
      <c r="AG529" s="210" t="s">
        <v>317</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3" x14ac:dyDescent="0.2">
      <c r="A530" s="217"/>
      <c r="B530" s="218"/>
      <c r="C530" s="270" t="s">
        <v>4205</v>
      </c>
      <c r="D530" s="264"/>
      <c r="E530" s="264"/>
      <c r="F530" s="264"/>
      <c r="G530" s="264"/>
      <c r="H530" s="220"/>
      <c r="I530" s="220"/>
      <c r="J530" s="220"/>
      <c r="K530" s="220"/>
      <c r="L530" s="220"/>
      <c r="M530" s="220"/>
      <c r="N530" s="219"/>
      <c r="O530" s="219"/>
      <c r="P530" s="219"/>
      <c r="Q530" s="219"/>
      <c r="R530" s="220"/>
      <c r="S530" s="220"/>
      <c r="T530" s="220"/>
      <c r="U530" s="220"/>
      <c r="V530" s="220"/>
      <c r="W530" s="220"/>
      <c r="X530" s="220"/>
      <c r="Y530" s="220"/>
      <c r="Z530" s="210"/>
      <c r="AA530" s="210"/>
      <c r="AB530" s="210"/>
      <c r="AC530" s="210"/>
      <c r="AD530" s="210"/>
      <c r="AE530" s="210"/>
      <c r="AF530" s="210"/>
      <c r="AG530" s="210" t="s">
        <v>317</v>
      </c>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3" x14ac:dyDescent="0.2">
      <c r="A531" s="217"/>
      <c r="B531" s="218"/>
      <c r="C531" s="270" t="s">
        <v>4206</v>
      </c>
      <c r="D531" s="264"/>
      <c r="E531" s="264"/>
      <c r="F531" s="264"/>
      <c r="G531" s="264"/>
      <c r="H531" s="220"/>
      <c r="I531" s="220"/>
      <c r="J531" s="220"/>
      <c r="K531" s="220"/>
      <c r="L531" s="220"/>
      <c r="M531" s="220"/>
      <c r="N531" s="219"/>
      <c r="O531" s="219"/>
      <c r="P531" s="219"/>
      <c r="Q531" s="219"/>
      <c r="R531" s="220"/>
      <c r="S531" s="220"/>
      <c r="T531" s="220"/>
      <c r="U531" s="220"/>
      <c r="V531" s="220"/>
      <c r="W531" s="220"/>
      <c r="X531" s="220"/>
      <c r="Y531" s="220"/>
      <c r="Z531" s="210"/>
      <c r="AA531" s="210"/>
      <c r="AB531" s="210"/>
      <c r="AC531" s="210"/>
      <c r="AD531" s="210"/>
      <c r="AE531" s="210"/>
      <c r="AF531" s="210"/>
      <c r="AG531" s="210" t="s">
        <v>317</v>
      </c>
      <c r="AH531" s="210"/>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1" x14ac:dyDescent="0.2">
      <c r="A532" s="232">
        <v>232</v>
      </c>
      <c r="B532" s="233" t="s">
        <v>4207</v>
      </c>
      <c r="C532" s="250" t="s">
        <v>4208</v>
      </c>
      <c r="D532" s="234" t="s">
        <v>3119</v>
      </c>
      <c r="E532" s="235">
        <v>1</v>
      </c>
      <c r="F532" s="236"/>
      <c r="G532" s="237">
        <f>ROUND(E532*F532,2)</f>
        <v>0</v>
      </c>
      <c r="H532" s="236"/>
      <c r="I532" s="237">
        <f>ROUND(E532*H532,2)</f>
        <v>0</v>
      </c>
      <c r="J532" s="236"/>
      <c r="K532" s="237">
        <f>ROUND(E532*J532,2)</f>
        <v>0</v>
      </c>
      <c r="L532" s="237">
        <v>21</v>
      </c>
      <c r="M532" s="237">
        <f>G532*(1+L532/100)</f>
        <v>0</v>
      </c>
      <c r="N532" s="235">
        <v>0</v>
      </c>
      <c r="O532" s="235">
        <f>ROUND(E532*N532,2)</f>
        <v>0</v>
      </c>
      <c r="P532" s="235">
        <v>0</v>
      </c>
      <c r="Q532" s="235">
        <f>ROUND(E532*P532,2)</f>
        <v>0</v>
      </c>
      <c r="R532" s="237"/>
      <c r="S532" s="237" t="s">
        <v>313</v>
      </c>
      <c r="T532" s="238" t="s">
        <v>303</v>
      </c>
      <c r="U532" s="220">
        <v>0</v>
      </c>
      <c r="V532" s="220">
        <f>ROUND(E532*U532,2)</f>
        <v>0</v>
      </c>
      <c r="W532" s="220"/>
      <c r="X532" s="220" t="s">
        <v>653</v>
      </c>
      <c r="Y532" s="220" t="s">
        <v>305</v>
      </c>
      <c r="Z532" s="210"/>
      <c r="AA532" s="210"/>
      <c r="AB532" s="210"/>
      <c r="AC532" s="210"/>
      <c r="AD532" s="210"/>
      <c r="AE532" s="210"/>
      <c r="AF532" s="210"/>
      <c r="AG532" s="210" t="s">
        <v>3619</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2" x14ac:dyDescent="0.2">
      <c r="A533" s="217"/>
      <c r="B533" s="218"/>
      <c r="C533" s="251" t="s">
        <v>4209</v>
      </c>
      <c r="D533" s="247"/>
      <c r="E533" s="247"/>
      <c r="F533" s="247"/>
      <c r="G533" s="247"/>
      <c r="H533" s="220"/>
      <c r="I533" s="220"/>
      <c r="J533" s="220"/>
      <c r="K533" s="220"/>
      <c r="L533" s="220"/>
      <c r="M533" s="220"/>
      <c r="N533" s="219"/>
      <c r="O533" s="219"/>
      <c r="P533" s="219"/>
      <c r="Q533" s="219"/>
      <c r="R533" s="220"/>
      <c r="S533" s="220"/>
      <c r="T533" s="220"/>
      <c r="U533" s="220"/>
      <c r="V533" s="220"/>
      <c r="W533" s="220"/>
      <c r="X533" s="220"/>
      <c r="Y533" s="220"/>
      <c r="Z533" s="210"/>
      <c r="AA533" s="210"/>
      <c r="AB533" s="210"/>
      <c r="AC533" s="210"/>
      <c r="AD533" s="210"/>
      <c r="AE533" s="210"/>
      <c r="AF533" s="210"/>
      <c r="AG533" s="210" t="s">
        <v>317</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46" t="str">
        <f>C533</f>
        <v>Stručný popis: 20 W / 100 V, 85 dB, 90 – 20 000 Hz, dvoupásmový – koaxiální, plastový, antikorozní, bílý</v>
      </c>
      <c r="BB533" s="210"/>
      <c r="BC533" s="210"/>
      <c r="BD533" s="210"/>
      <c r="BE533" s="210"/>
      <c r="BF533" s="210"/>
      <c r="BG533" s="210"/>
      <c r="BH533" s="210"/>
    </row>
    <row r="534" spans="1:60" outlineLevel="3" x14ac:dyDescent="0.2">
      <c r="A534" s="217"/>
      <c r="B534" s="218"/>
      <c r="C534" s="270" t="s">
        <v>4210</v>
      </c>
      <c r="D534" s="264"/>
      <c r="E534" s="264"/>
      <c r="F534" s="264"/>
      <c r="G534" s="264"/>
      <c r="H534" s="220"/>
      <c r="I534" s="220"/>
      <c r="J534" s="220"/>
      <c r="K534" s="220"/>
      <c r="L534" s="220"/>
      <c r="M534" s="220"/>
      <c r="N534" s="219"/>
      <c r="O534" s="219"/>
      <c r="P534" s="219"/>
      <c r="Q534" s="219"/>
      <c r="R534" s="220"/>
      <c r="S534" s="220"/>
      <c r="T534" s="220"/>
      <c r="U534" s="220"/>
      <c r="V534" s="220"/>
      <c r="W534" s="220"/>
      <c r="X534" s="220"/>
      <c r="Y534" s="220"/>
      <c r="Z534" s="210"/>
      <c r="AA534" s="210"/>
      <c r="AB534" s="210"/>
      <c r="AC534" s="210"/>
      <c r="AD534" s="210"/>
      <c r="AE534" s="210"/>
      <c r="AF534" s="210"/>
      <c r="AG534" s="210" t="s">
        <v>317</v>
      </c>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3" x14ac:dyDescent="0.2">
      <c r="A535" s="217"/>
      <c r="B535" s="218"/>
      <c r="C535" s="270" t="s">
        <v>4211</v>
      </c>
      <c r="D535" s="264"/>
      <c r="E535" s="264"/>
      <c r="F535" s="264"/>
      <c r="G535" s="264"/>
      <c r="H535" s="220"/>
      <c r="I535" s="220"/>
      <c r="J535" s="220"/>
      <c r="K535" s="220"/>
      <c r="L535" s="220"/>
      <c r="M535" s="220"/>
      <c r="N535" s="219"/>
      <c r="O535" s="219"/>
      <c r="P535" s="219"/>
      <c r="Q535" s="219"/>
      <c r="R535" s="220"/>
      <c r="S535" s="220"/>
      <c r="T535" s="220"/>
      <c r="U535" s="220"/>
      <c r="V535" s="220"/>
      <c r="W535" s="220"/>
      <c r="X535" s="220"/>
      <c r="Y535" s="220"/>
      <c r="Z535" s="210"/>
      <c r="AA535" s="210"/>
      <c r="AB535" s="210"/>
      <c r="AC535" s="210"/>
      <c r="AD535" s="210"/>
      <c r="AE535" s="210"/>
      <c r="AF535" s="210"/>
      <c r="AG535" s="210" t="s">
        <v>317</v>
      </c>
      <c r="AH535" s="210"/>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3" x14ac:dyDescent="0.2">
      <c r="A536" s="217"/>
      <c r="B536" s="218"/>
      <c r="C536" s="270" t="s">
        <v>4212</v>
      </c>
      <c r="D536" s="264"/>
      <c r="E536" s="264"/>
      <c r="F536" s="264"/>
      <c r="G536" s="264"/>
      <c r="H536" s="220"/>
      <c r="I536" s="220"/>
      <c r="J536" s="220"/>
      <c r="K536" s="220"/>
      <c r="L536" s="220"/>
      <c r="M536" s="220"/>
      <c r="N536" s="219"/>
      <c r="O536" s="219"/>
      <c r="P536" s="219"/>
      <c r="Q536" s="219"/>
      <c r="R536" s="220"/>
      <c r="S536" s="220"/>
      <c r="T536" s="220"/>
      <c r="U536" s="220"/>
      <c r="V536" s="220"/>
      <c r="W536" s="220"/>
      <c r="X536" s="220"/>
      <c r="Y536" s="220"/>
      <c r="Z536" s="210"/>
      <c r="AA536" s="210"/>
      <c r="AB536" s="210"/>
      <c r="AC536" s="210"/>
      <c r="AD536" s="210"/>
      <c r="AE536" s="210"/>
      <c r="AF536" s="210"/>
      <c r="AG536" s="210" t="s">
        <v>317</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3" x14ac:dyDescent="0.2">
      <c r="A537" s="217"/>
      <c r="B537" s="218"/>
      <c r="C537" s="270" t="s">
        <v>4213</v>
      </c>
      <c r="D537" s="264"/>
      <c r="E537" s="264"/>
      <c r="F537" s="264"/>
      <c r="G537" s="264"/>
      <c r="H537" s="220"/>
      <c r="I537" s="220"/>
      <c r="J537" s="220"/>
      <c r="K537" s="220"/>
      <c r="L537" s="220"/>
      <c r="M537" s="220"/>
      <c r="N537" s="219"/>
      <c r="O537" s="219"/>
      <c r="P537" s="219"/>
      <c r="Q537" s="219"/>
      <c r="R537" s="220"/>
      <c r="S537" s="220"/>
      <c r="T537" s="220"/>
      <c r="U537" s="220"/>
      <c r="V537" s="220"/>
      <c r="W537" s="220"/>
      <c r="X537" s="220"/>
      <c r="Y537" s="220"/>
      <c r="Z537" s="210"/>
      <c r="AA537" s="210"/>
      <c r="AB537" s="210"/>
      <c r="AC537" s="210"/>
      <c r="AD537" s="210"/>
      <c r="AE537" s="210"/>
      <c r="AF537" s="210"/>
      <c r="AG537" s="210" t="s">
        <v>317</v>
      </c>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3" x14ac:dyDescent="0.2">
      <c r="A538" s="217"/>
      <c r="B538" s="218"/>
      <c r="C538" s="270" t="s">
        <v>4214</v>
      </c>
      <c r="D538" s="264"/>
      <c r="E538" s="264"/>
      <c r="F538" s="264"/>
      <c r="G538" s="264"/>
      <c r="H538" s="220"/>
      <c r="I538" s="220"/>
      <c r="J538" s="220"/>
      <c r="K538" s="220"/>
      <c r="L538" s="220"/>
      <c r="M538" s="220"/>
      <c r="N538" s="219"/>
      <c r="O538" s="219"/>
      <c r="P538" s="219"/>
      <c r="Q538" s="219"/>
      <c r="R538" s="220"/>
      <c r="S538" s="220"/>
      <c r="T538" s="220"/>
      <c r="U538" s="220"/>
      <c r="V538" s="220"/>
      <c r="W538" s="220"/>
      <c r="X538" s="220"/>
      <c r="Y538" s="220"/>
      <c r="Z538" s="210"/>
      <c r="AA538" s="210"/>
      <c r="AB538" s="210"/>
      <c r="AC538" s="210"/>
      <c r="AD538" s="210"/>
      <c r="AE538" s="210"/>
      <c r="AF538" s="210"/>
      <c r="AG538" s="210" t="s">
        <v>317</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3" x14ac:dyDescent="0.2">
      <c r="A539" s="217"/>
      <c r="B539" s="218"/>
      <c r="C539" s="270" t="s">
        <v>4215</v>
      </c>
      <c r="D539" s="264"/>
      <c r="E539" s="264"/>
      <c r="F539" s="264"/>
      <c r="G539" s="264"/>
      <c r="H539" s="220"/>
      <c r="I539" s="220"/>
      <c r="J539" s="220"/>
      <c r="K539" s="220"/>
      <c r="L539" s="220"/>
      <c r="M539" s="220"/>
      <c r="N539" s="219"/>
      <c r="O539" s="219"/>
      <c r="P539" s="219"/>
      <c r="Q539" s="219"/>
      <c r="R539" s="220"/>
      <c r="S539" s="220"/>
      <c r="T539" s="220"/>
      <c r="U539" s="220"/>
      <c r="V539" s="220"/>
      <c r="W539" s="220"/>
      <c r="X539" s="220"/>
      <c r="Y539" s="220"/>
      <c r="Z539" s="210"/>
      <c r="AA539" s="210"/>
      <c r="AB539" s="210"/>
      <c r="AC539" s="210"/>
      <c r="AD539" s="210"/>
      <c r="AE539" s="210"/>
      <c r="AF539" s="210"/>
      <c r="AG539" s="210" t="s">
        <v>317</v>
      </c>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3" x14ac:dyDescent="0.2">
      <c r="A540" s="217"/>
      <c r="B540" s="218"/>
      <c r="C540" s="270" t="s">
        <v>4216</v>
      </c>
      <c r="D540" s="264"/>
      <c r="E540" s="264"/>
      <c r="F540" s="264"/>
      <c r="G540" s="264"/>
      <c r="H540" s="220"/>
      <c r="I540" s="220"/>
      <c r="J540" s="220"/>
      <c r="K540" s="220"/>
      <c r="L540" s="220"/>
      <c r="M540" s="220"/>
      <c r="N540" s="219"/>
      <c r="O540" s="219"/>
      <c r="P540" s="219"/>
      <c r="Q540" s="219"/>
      <c r="R540" s="220"/>
      <c r="S540" s="220"/>
      <c r="T540" s="220"/>
      <c r="U540" s="220"/>
      <c r="V540" s="220"/>
      <c r="W540" s="220"/>
      <c r="X540" s="220"/>
      <c r="Y540" s="220"/>
      <c r="Z540" s="210"/>
      <c r="AA540" s="210"/>
      <c r="AB540" s="210"/>
      <c r="AC540" s="210"/>
      <c r="AD540" s="210"/>
      <c r="AE540" s="210"/>
      <c r="AF540" s="210"/>
      <c r="AG540" s="210" t="s">
        <v>317</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3" x14ac:dyDescent="0.2">
      <c r="A541" s="217"/>
      <c r="B541" s="218"/>
      <c r="C541" s="270" t="s">
        <v>4217</v>
      </c>
      <c r="D541" s="264"/>
      <c r="E541" s="264"/>
      <c r="F541" s="264"/>
      <c r="G541" s="264"/>
      <c r="H541" s="220"/>
      <c r="I541" s="220"/>
      <c r="J541" s="220"/>
      <c r="K541" s="220"/>
      <c r="L541" s="220"/>
      <c r="M541" s="220"/>
      <c r="N541" s="219"/>
      <c r="O541" s="219"/>
      <c r="P541" s="219"/>
      <c r="Q541" s="219"/>
      <c r="R541" s="220"/>
      <c r="S541" s="220"/>
      <c r="T541" s="220"/>
      <c r="U541" s="220"/>
      <c r="V541" s="220"/>
      <c r="W541" s="220"/>
      <c r="X541" s="220"/>
      <c r="Y541" s="220"/>
      <c r="Z541" s="210"/>
      <c r="AA541" s="210"/>
      <c r="AB541" s="210"/>
      <c r="AC541" s="210"/>
      <c r="AD541" s="210"/>
      <c r="AE541" s="210"/>
      <c r="AF541" s="210"/>
      <c r="AG541" s="210" t="s">
        <v>317</v>
      </c>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3" x14ac:dyDescent="0.2">
      <c r="A542" s="217"/>
      <c r="B542" s="218"/>
      <c r="C542" s="270" t="s">
        <v>4218</v>
      </c>
      <c r="D542" s="264"/>
      <c r="E542" s="264"/>
      <c r="F542" s="264"/>
      <c r="G542" s="264"/>
      <c r="H542" s="220"/>
      <c r="I542" s="220"/>
      <c r="J542" s="220"/>
      <c r="K542" s="220"/>
      <c r="L542" s="220"/>
      <c r="M542" s="220"/>
      <c r="N542" s="219"/>
      <c r="O542" s="219"/>
      <c r="P542" s="219"/>
      <c r="Q542" s="219"/>
      <c r="R542" s="220"/>
      <c r="S542" s="220"/>
      <c r="T542" s="220"/>
      <c r="U542" s="220"/>
      <c r="V542" s="220"/>
      <c r="W542" s="220"/>
      <c r="X542" s="220"/>
      <c r="Y542" s="220"/>
      <c r="Z542" s="210"/>
      <c r="AA542" s="210"/>
      <c r="AB542" s="210"/>
      <c r="AC542" s="210"/>
      <c r="AD542" s="210"/>
      <c r="AE542" s="210"/>
      <c r="AF542" s="210"/>
      <c r="AG542" s="210" t="s">
        <v>317</v>
      </c>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
      <c r="A543" s="217"/>
      <c r="B543" s="218"/>
      <c r="C543" s="270" t="s">
        <v>4219</v>
      </c>
      <c r="D543" s="264"/>
      <c r="E543" s="264"/>
      <c r="F543" s="264"/>
      <c r="G543" s="264"/>
      <c r="H543" s="220"/>
      <c r="I543" s="220"/>
      <c r="J543" s="220"/>
      <c r="K543" s="220"/>
      <c r="L543" s="220"/>
      <c r="M543" s="220"/>
      <c r="N543" s="219"/>
      <c r="O543" s="219"/>
      <c r="P543" s="219"/>
      <c r="Q543" s="219"/>
      <c r="R543" s="220"/>
      <c r="S543" s="220"/>
      <c r="T543" s="220"/>
      <c r="U543" s="220"/>
      <c r="V543" s="220"/>
      <c r="W543" s="220"/>
      <c r="X543" s="220"/>
      <c r="Y543" s="220"/>
      <c r="Z543" s="210"/>
      <c r="AA543" s="210"/>
      <c r="AB543" s="210"/>
      <c r="AC543" s="210"/>
      <c r="AD543" s="210"/>
      <c r="AE543" s="210"/>
      <c r="AF543" s="210"/>
      <c r="AG543" s="210" t="s">
        <v>317</v>
      </c>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
      <c r="A544" s="217"/>
      <c r="B544" s="218"/>
      <c r="C544" s="270" t="s">
        <v>4220</v>
      </c>
      <c r="D544" s="264"/>
      <c r="E544" s="264"/>
      <c r="F544" s="264"/>
      <c r="G544" s="264"/>
      <c r="H544" s="220"/>
      <c r="I544" s="220"/>
      <c r="J544" s="220"/>
      <c r="K544" s="220"/>
      <c r="L544" s="220"/>
      <c r="M544" s="220"/>
      <c r="N544" s="219"/>
      <c r="O544" s="219"/>
      <c r="P544" s="219"/>
      <c r="Q544" s="219"/>
      <c r="R544" s="220"/>
      <c r="S544" s="220"/>
      <c r="T544" s="220"/>
      <c r="U544" s="220"/>
      <c r="V544" s="220"/>
      <c r="W544" s="220"/>
      <c r="X544" s="220"/>
      <c r="Y544" s="220"/>
      <c r="Z544" s="210"/>
      <c r="AA544" s="210"/>
      <c r="AB544" s="210"/>
      <c r="AC544" s="210"/>
      <c r="AD544" s="210"/>
      <c r="AE544" s="210"/>
      <c r="AF544" s="210"/>
      <c r="AG544" s="210" t="s">
        <v>317</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
      <c r="A545" s="217"/>
      <c r="B545" s="218"/>
      <c r="C545" s="270" t="s">
        <v>4221</v>
      </c>
      <c r="D545" s="264"/>
      <c r="E545" s="264"/>
      <c r="F545" s="264"/>
      <c r="G545" s="264"/>
      <c r="H545" s="220"/>
      <c r="I545" s="220"/>
      <c r="J545" s="220"/>
      <c r="K545" s="220"/>
      <c r="L545" s="220"/>
      <c r="M545" s="220"/>
      <c r="N545" s="219"/>
      <c r="O545" s="219"/>
      <c r="P545" s="219"/>
      <c r="Q545" s="219"/>
      <c r="R545" s="220"/>
      <c r="S545" s="220"/>
      <c r="T545" s="220"/>
      <c r="U545" s="220"/>
      <c r="V545" s="220"/>
      <c r="W545" s="220"/>
      <c r="X545" s="220"/>
      <c r="Y545" s="220"/>
      <c r="Z545" s="210"/>
      <c r="AA545" s="210"/>
      <c r="AB545" s="210"/>
      <c r="AC545" s="210"/>
      <c r="AD545" s="210"/>
      <c r="AE545" s="210"/>
      <c r="AF545" s="210"/>
      <c r="AG545" s="210" t="s">
        <v>317</v>
      </c>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3" x14ac:dyDescent="0.2">
      <c r="A546" s="217"/>
      <c r="B546" s="218"/>
      <c r="C546" s="270" t="s">
        <v>4222</v>
      </c>
      <c r="D546" s="264"/>
      <c r="E546" s="264"/>
      <c r="F546" s="264"/>
      <c r="G546" s="264"/>
      <c r="H546" s="220"/>
      <c r="I546" s="220"/>
      <c r="J546" s="220"/>
      <c r="K546" s="220"/>
      <c r="L546" s="220"/>
      <c r="M546" s="220"/>
      <c r="N546" s="219"/>
      <c r="O546" s="219"/>
      <c r="P546" s="219"/>
      <c r="Q546" s="219"/>
      <c r="R546" s="220"/>
      <c r="S546" s="220"/>
      <c r="T546" s="220"/>
      <c r="U546" s="220"/>
      <c r="V546" s="220"/>
      <c r="W546" s="220"/>
      <c r="X546" s="220"/>
      <c r="Y546" s="220"/>
      <c r="Z546" s="210"/>
      <c r="AA546" s="210"/>
      <c r="AB546" s="210"/>
      <c r="AC546" s="210"/>
      <c r="AD546" s="210"/>
      <c r="AE546" s="210"/>
      <c r="AF546" s="210"/>
      <c r="AG546" s="210" t="s">
        <v>317</v>
      </c>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3" x14ac:dyDescent="0.2">
      <c r="A547" s="217"/>
      <c r="B547" s="218"/>
      <c r="C547" s="270" t="s">
        <v>4223</v>
      </c>
      <c r="D547" s="264"/>
      <c r="E547" s="264"/>
      <c r="F547" s="264"/>
      <c r="G547" s="264"/>
      <c r="H547" s="220"/>
      <c r="I547" s="220"/>
      <c r="J547" s="220"/>
      <c r="K547" s="220"/>
      <c r="L547" s="220"/>
      <c r="M547" s="220"/>
      <c r="N547" s="219"/>
      <c r="O547" s="219"/>
      <c r="P547" s="219"/>
      <c r="Q547" s="219"/>
      <c r="R547" s="220"/>
      <c r="S547" s="220"/>
      <c r="T547" s="220"/>
      <c r="U547" s="220"/>
      <c r="V547" s="220"/>
      <c r="W547" s="220"/>
      <c r="X547" s="220"/>
      <c r="Y547" s="220"/>
      <c r="Z547" s="210"/>
      <c r="AA547" s="210"/>
      <c r="AB547" s="210"/>
      <c r="AC547" s="210"/>
      <c r="AD547" s="210"/>
      <c r="AE547" s="210"/>
      <c r="AF547" s="210"/>
      <c r="AG547" s="210" t="s">
        <v>317</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3" x14ac:dyDescent="0.2">
      <c r="A548" s="217"/>
      <c r="B548" s="218"/>
      <c r="C548" s="270" t="s">
        <v>4224</v>
      </c>
      <c r="D548" s="264"/>
      <c r="E548" s="264"/>
      <c r="F548" s="264"/>
      <c r="G548" s="264"/>
      <c r="H548" s="220"/>
      <c r="I548" s="220"/>
      <c r="J548" s="220"/>
      <c r="K548" s="220"/>
      <c r="L548" s="220"/>
      <c r="M548" s="220"/>
      <c r="N548" s="219"/>
      <c r="O548" s="219"/>
      <c r="P548" s="219"/>
      <c r="Q548" s="219"/>
      <c r="R548" s="220"/>
      <c r="S548" s="220"/>
      <c r="T548" s="220"/>
      <c r="U548" s="220"/>
      <c r="V548" s="220"/>
      <c r="W548" s="220"/>
      <c r="X548" s="220"/>
      <c r="Y548" s="220"/>
      <c r="Z548" s="210"/>
      <c r="AA548" s="210"/>
      <c r="AB548" s="210"/>
      <c r="AC548" s="210"/>
      <c r="AD548" s="210"/>
      <c r="AE548" s="210"/>
      <c r="AF548" s="210"/>
      <c r="AG548" s="210" t="s">
        <v>317</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3" x14ac:dyDescent="0.2">
      <c r="A549" s="217"/>
      <c r="B549" s="218"/>
      <c r="C549" s="270" t="s">
        <v>4225</v>
      </c>
      <c r="D549" s="264"/>
      <c r="E549" s="264"/>
      <c r="F549" s="264"/>
      <c r="G549" s="264"/>
      <c r="H549" s="220"/>
      <c r="I549" s="220"/>
      <c r="J549" s="220"/>
      <c r="K549" s="220"/>
      <c r="L549" s="220"/>
      <c r="M549" s="220"/>
      <c r="N549" s="219"/>
      <c r="O549" s="219"/>
      <c r="P549" s="219"/>
      <c r="Q549" s="219"/>
      <c r="R549" s="220"/>
      <c r="S549" s="220"/>
      <c r="T549" s="220"/>
      <c r="U549" s="220"/>
      <c r="V549" s="220"/>
      <c r="W549" s="220"/>
      <c r="X549" s="220"/>
      <c r="Y549" s="220"/>
      <c r="Z549" s="210"/>
      <c r="AA549" s="210"/>
      <c r="AB549" s="210"/>
      <c r="AC549" s="210"/>
      <c r="AD549" s="210"/>
      <c r="AE549" s="210"/>
      <c r="AF549" s="210"/>
      <c r="AG549" s="210" t="s">
        <v>317</v>
      </c>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3" x14ac:dyDescent="0.2">
      <c r="A550" s="217"/>
      <c r="B550" s="218"/>
      <c r="C550" s="270" t="s">
        <v>4226</v>
      </c>
      <c r="D550" s="264"/>
      <c r="E550" s="264"/>
      <c r="F550" s="264"/>
      <c r="G550" s="264"/>
      <c r="H550" s="220"/>
      <c r="I550" s="220"/>
      <c r="J550" s="220"/>
      <c r="K550" s="220"/>
      <c r="L550" s="220"/>
      <c r="M550" s="220"/>
      <c r="N550" s="219"/>
      <c r="O550" s="219"/>
      <c r="P550" s="219"/>
      <c r="Q550" s="219"/>
      <c r="R550" s="220"/>
      <c r="S550" s="220"/>
      <c r="T550" s="220"/>
      <c r="U550" s="220"/>
      <c r="V550" s="220"/>
      <c r="W550" s="220"/>
      <c r="X550" s="220"/>
      <c r="Y550" s="220"/>
      <c r="Z550" s="210"/>
      <c r="AA550" s="210"/>
      <c r="AB550" s="210"/>
      <c r="AC550" s="210"/>
      <c r="AD550" s="210"/>
      <c r="AE550" s="210"/>
      <c r="AF550" s="210"/>
      <c r="AG550" s="210" t="s">
        <v>317</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3" x14ac:dyDescent="0.2">
      <c r="A551" s="217"/>
      <c r="B551" s="218"/>
      <c r="C551" s="270" t="s">
        <v>4227</v>
      </c>
      <c r="D551" s="264"/>
      <c r="E551" s="264"/>
      <c r="F551" s="264"/>
      <c r="G551" s="264"/>
      <c r="H551" s="220"/>
      <c r="I551" s="220"/>
      <c r="J551" s="220"/>
      <c r="K551" s="220"/>
      <c r="L551" s="220"/>
      <c r="M551" s="220"/>
      <c r="N551" s="219"/>
      <c r="O551" s="219"/>
      <c r="P551" s="219"/>
      <c r="Q551" s="219"/>
      <c r="R551" s="220"/>
      <c r="S551" s="220"/>
      <c r="T551" s="220"/>
      <c r="U551" s="220"/>
      <c r="V551" s="220"/>
      <c r="W551" s="220"/>
      <c r="X551" s="220"/>
      <c r="Y551" s="220"/>
      <c r="Z551" s="210"/>
      <c r="AA551" s="210"/>
      <c r="AB551" s="210"/>
      <c r="AC551" s="210"/>
      <c r="AD551" s="210"/>
      <c r="AE551" s="210"/>
      <c r="AF551" s="210"/>
      <c r="AG551" s="210" t="s">
        <v>317</v>
      </c>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3" x14ac:dyDescent="0.2">
      <c r="A552" s="217"/>
      <c r="B552" s="218"/>
      <c r="C552" s="270" t="s">
        <v>4228</v>
      </c>
      <c r="D552" s="264"/>
      <c r="E552" s="264"/>
      <c r="F552" s="264"/>
      <c r="G552" s="264"/>
      <c r="H552" s="220"/>
      <c r="I552" s="220"/>
      <c r="J552" s="220"/>
      <c r="K552" s="220"/>
      <c r="L552" s="220"/>
      <c r="M552" s="220"/>
      <c r="N552" s="219"/>
      <c r="O552" s="219"/>
      <c r="P552" s="219"/>
      <c r="Q552" s="219"/>
      <c r="R552" s="220"/>
      <c r="S552" s="220"/>
      <c r="T552" s="220"/>
      <c r="U552" s="220"/>
      <c r="V552" s="220"/>
      <c r="W552" s="220"/>
      <c r="X552" s="220"/>
      <c r="Y552" s="220"/>
      <c r="Z552" s="210"/>
      <c r="AA552" s="210"/>
      <c r="AB552" s="210"/>
      <c r="AC552" s="210"/>
      <c r="AD552" s="210"/>
      <c r="AE552" s="210"/>
      <c r="AF552" s="210"/>
      <c r="AG552" s="210" t="s">
        <v>317</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
      <c r="A553" s="239">
        <v>233</v>
      </c>
      <c r="B553" s="240" t="s">
        <v>4229</v>
      </c>
      <c r="C553" s="249" t="s">
        <v>4230</v>
      </c>
      <c r="D553" s="241" t="s">
        <v>3119</v>
      </c>
      <c r="E553" s="242">
        <v>1</v>
      </c>
      <c r="F553" s="243"/>
      <c r="G553" s="244">
        <f>ROUND(E553*F553,2)</f>
        <v>0</v>
      </c>
      <c r="H553" s="243"/>
      <c r="I553" s="244">
        <f>ROUND(E553*H553,2)</f>
        <v>0</v>
      </c>
      <c r="J553" s="243"/>
      <c r="K553" s="244">
        <f>ROUND(E553*J553,2)</f>
        <v>0</v>
      </c>
      <c r="L553" s="244">
        <v>21</v>
      </c>
      <c r="M553" s="244">
        <f>G553*(1+L553/100)</f>
        <v>0</v>
      </c>
      <c r="N553" s="242">
        <v>0</v>
      </c>
      <c r="O553" s="242">
        <f>ROUND(E553*N553,2)</f>
        <v>0</v>
      </c>
      <c r="P553" s="242">
        <v>0</v>
      </c>
      <c r="Q553" s="242">
        <f>ROUND(E553*P553,2)</f>
        <v>0</v>
      </c>
      <c r="R553" s="244"/>
      <c r="S553" s="244" t="s">
        <v>313</v>
      </c>
      <c r="T553" s="245" t="s">
        <v>303</v>
      </c>
      <c r="U553" s="220">
        <v>0</v>
      </c>
      <c r="V553" s="220">
        <f>ROUND(E553*U553,2)</f>
        <v>0</v>
      </c>
      <c r="W553" s="220"/>
      <c r="X553" s="220" t="s">
        <v>653</v>
      </c>
      <c r="Y553" s="220" t="s">
        <v>305</v>
      </c>
      <c r="Z553" s="210"/>
      <c r="AA553" s="210"/>
      <c r="AB553" s="210"/>
      <c r="AC553" s="210"/>
      <c r="AD553" s="210"/>
      <c r="AE553" s="210"/>
      <c r="AF553" s="210"/>
      <c r="AG553" s="210" t="s">
        <v>3619</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39">
        <v>234</v>
      </c>
      <c r="B554" s="240" t="s">
        <v>4231</v>
      </c>
      <c r="C554" s="249" t="s">
        <v>4232</v>
      </c>
      <c r="D554" s="241" t="s">
        <v>3119</v>
      </c>
      <c r="E554" s="242">
        <v>1</v>
      </c>
      <c r="F554" s="243"/>
      <c r="G554" s="244">
        <f>ROUND(E554*F554,2)</f>
        <v>0</v>
      </c>
      <c r="H554" s="243"/>
      <c r="I554" s="244">
        <f>ROUND(E554*H554,2)</f>
        <v>0</v>
      </c>
      <c r="J554" s="243"/>
      <c r="K554" s="244">
        <f>ROUND(E554*J554,2)</f>
        <v>0</v>
      </c>
      <c r="L554" s="244">
        <v>21</v>
      </c>
      <c r="M554" s="244">
        <f>G554*(1+L554/100)</f>
        <v>0</v>
      </c>
      <c r="N554" s="242">
        <v>0</v>
      </c>
      <c r="O554" s="242">
        <f>ROUND(E554*N554,2)</f>
        <v>0</v>
      </c>
      <c r="P554" s="242">
        <v>0</v>
      </c>
      <c r="Q554" s="242">
        <f>ROUND(E554*P554,2)</f>
        <v>0</v>
      </c>
      <c r="R554" s="244"/>
      <c r="S554" s="244" t="s">
        <v>313</v>
      </c>
      <c r="T554" s="245" t="s">
        <v>303</v>
      </c>
      <c r="U554" s="220">
        <v>0</v>
      </c>
      <c r="V554" s="220">
        <f>ROUND(E554*U554,2)</f>
        <v>0</v>
      </c>
      <c r="W554" s="220"/>
      <c r="X554" s="220" t="s">
        <v>653</v>
      </c>
      <c r="Y554" s="220" t="s">
        <v>305</v>
      </c>
      <c r="Z554" s="210"/>
      <c r="AA554" s="210"/>
      <c r="AB554" s="210"/>
      <c r="AC554" s="210"/>
      <c r="AD554" s="210"/>
      <c r="AE554" s="210"/>
      <c r="AF554" s="210"/>
      <c r="AG554" s="210" t="s">
        <v>3619</v>
      </c>
      <c r="AH554" s="210"/>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1" x14ac:dyDescent="0.2">
      <c r="A555" s="239">
        <v>235</v>
      </c>
      <c r="B555" s="240" t="s">
        <v>4233</v>
      </c>
      <c r="C555" s="249" t="s">
        <v>4234</v>
      </c>
      <c r="D555" s="241" t="s">
        <v>3119</v>
      </c>
      <c r="E555" s="242">
        <v>1</v>
      </c>
      <c r="F555" s="243"/>
      <c r="G555" s="244">
        <f>ROUND(E555*F555,2)</f>
        <v>0</v>
      </c>
      <c r="H555" s="243"/>
      <c r="I555" s="244">
        <f>ROUND(E555*H555,2)</f>
        <v>0</v>
      </c>
      <c r="J555" s="243"/>
      <c r="K555" s="244">
        <f>ROUND(E555*J555,2)</f>
        <v>0</v>
      </c>
      <c r="L555" s="244">
        <v>21</v>
      </c>
      <c r="M555" s="244">
        <f>G555*(1+L555/100)</f>
        <v>0</v>
      </c>
      <c r="N555" s="242">
        <v>0</v>
      </c>
      <c r="O555" s="242">
        <f>ROUND(E555*N555,2)</f>
        <v>0</v>
      </c>
      <c r="P555" s="242">
        <v>0</v>
      </c>
      <c r="Q555" s="242">
        <f>ROUND(E555*P555,2)</f>
        <v>0</v>
      </c>
      <c r="R555" s="244"/>
      <c r="S555" s="244" t="s">
        <v>313</v>
      </c>
      <c r="T555" s="245" t="s">
        <v>303</v>
      </c>
      <c r="U555" s="220">
        <v>0</v>
      </c>
      <c r="V555" s="220">
        <f>ROUND(E555*U555,2)</f>
        <v>0</v>
      </c>
      <c r="W555" s="220"/>
      <c r="X555" s="220" t="s">
        <v>653</v>
      </c>
      <c r="Y555" s="220" t="s">
        <v>305</v>
      </c>
      <c r="Z555" s="210"/>
      <c r="AA555" s="210"/>
      <c r="AB555" s="210"/>
      <c r="AC555" s="210"/>
      <c r="AD555" s="210"/>
      <c r="AE555" s="210"/>
      <c r="AF555" s="210"/>
      <c r="AG555" s="210" t="s">
        <v>3619</v>
      </c>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x14ac:dyDescent="0.2">
      <c r="A556" s="225" t="s">
        <v>297</v>
      </c>
      <c r="B556" s="226" t="s">
        <v>264</v>
      </c>
      <c r="C556" s="248" t="s">
        <v>265</v>
      </c>
      <c r="D556" s="227"/>
      <c r="E556" s="228"/>
      <c r="F556" s="229"/>
      <c r="G556" s="229">
        <f>SUMIF(AG557:AG560,"&lt;&gt;NOR",G557:G560)</f>
        <v>0</v>
      </c>
      <c r="H556" s="229"/>
      <c r="I556" s="229">
        <f>SUM(I557:I560)</f>
        <v>0</v>
      </c>
      <c r="J556" s="229"/>
      <c r="K556" s="229">
        <f>SUM(K557:K560)</f>
        <v>0</v>
      </c>
      <c r="L556" s="229"/>
      <c r="M556" s="229">
        <f>SUM(M557:M560)</f>
        <v>0</v>
      </c>
      <c r="N556" s="228"/>
      <c r="O556" s="228">
        <f>SUM(O557:O560)</f>
        <v>0</v>
      </c>
      <c r="P556" s="228"/>
      <c r="Q556" s="228">
        <f>SUM(Q557:Q560)</f>
        <v>0</v>
      </c>
      <c r="R556" s="229"/>
      <c r="S556" s="229"/>
      <c r="T556" s="230"/>
      <c r="U556" s="224"/>
      <c r="V556" s="224">
        <f>SUM(V557:V560)</f>
        <v>0</v>
      </c>
      <c r="W556" s="224"/>
      <c r="X556" s="224"/>
      <c r="Y556" s="224"/>
      <c r="AG556" t="s">
        <v>298</v>
      </c>
    </row>
    <row r="557" spans="1:60" outlineLevel="1" x14ac:dyDescent="0.2">
      <c r="A557" s="239">
        <v>236</v>
      </c>
      <c r="B557" s="240" t="s">
        <v>4028</v>
      </c>
      <c r="C557" s="249" t="s">
        <v>4235</v>
      </c>
      <c r="D557" s="241" t="s">
        <v>3606</v>
      </c>
      <c r="E557" s="242">
        <v>1</v>
      </c>
      <c r="F557" s="243"/>
      <c r="G557" s="244">
        <f>ROUND(E557*F557,2)</f>
        <v>0</v>
      </c>
      <c r="H557" s="243"/>
      <c r="I557" s="244">
        <f>ROUND(E557*H557,2)</f>
        <v>0</v>
      </c>
      <c r="J557" s="243"/>
      <c r="K557" s="244">
        <f>ROUND(E557*J557,2)</f>
        <v>0</v>
      </c>
      <c r="L557" s="244">
        <v>21</v>
      </c>
      <c r="M557" s="244">
        <f>G557*(1+L557/100)</f>
        <v>0</v>
      </c>
      <c r="N557" s="242">
        <v>0</v>
      </c>
      <c r="O557" s="242">
        <f>ROUND(E557*N557,2)</f>
        <v>0</v>
      </c>
      <c r="P557" s="242">
        <v>0</v>
      </c>
      <c r="Q557" s="242">
        <f>ROUND(E557*P557,2)</f>
        <v>0</v>
      </c>
      <c r="R557" s="244"/>
      <c r="S557" s="244" t="s">
        <v>313</v>
      </c>
      <c r="T557" s="245" t="s">
        <v>303</v>
      </c>
      <c r="U557" s="220">
        <v>0</v>
      </c>
      <c r="V557" s="220">
        <f>ROUND(E557*U557,2)</f>
        <v>0</v>
      </c>
      <c r="W557" s="220"/>
      <c r="X557" s="220" t="s">
        <v>314</v>
      </c>
      <c r="Y557" s="220" t="s">
        <v>305</v>
      </c>
      <c r="Z557" s="210"/>
      <c r="AA557" s="210"/>
      <c r="AB557" s="210"/>
      <c r="AC557" s="210"/>
      <c r="AD557" s="210"/>
      <c r="AE557" s="210"/>
      <c r="AF557" s="210"/>
      <c r="AG557" s="210" t="s">
        <v>315</v>
      </c>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39">
        <v>237</v>
      </c>
      <c r="B558" s="240" t="s">
        <v>4030</v>
      </c>
      <c r="C558" s="249" t="s">
        <v>4236</v>
      </c>
      <c r="D558" s="241" t="s">
        <v>3606</v>
      </c>
      <c r="E558" s="242">
        <v>1</v>
      </c>
      <c r="F558" s="243"/>
      <c r="G558" s="244">
        <f>ROUND(E558*F558,2)</f>
        <v>0</v>
      </c>
      <c r="H558" s="243"/>
      <c r="I558" s="244">
        <f>ROUND(E558*H558,2)</f>
        <v>0</v>
      </c>
      <c r="J558" s="243"/>
      <c r="K558" s="244">
        <f>ROUND(E558*J558,2)</f>
        <v>0</v>
      </c>
      <c r="L558" s="244">
        <v>21</v>
      </c>
      <c r="M558" s="244">
        <f>G558*(1+L558/100)</f>
        <v>0</v>
      </c>
      <c r="N558" s="242">
        <v>0</v>
      </c>
      <c r="O558" s="242">
        <f>ROUND(E558*N558,2)</f>
        <v>0</v>
      </c>
      <c r="P558" s="242">
        <v>0</v>
      </c>
      <c r="Q558" s="242">
        <f>ROUND(E558*P558,2)</f>
        <v>0</v>
      </c>
      <c r="R558" s="244"/>
      <c r="S558" s="244" t="s">
        <v>313</v>
      </c>
      <c r="T558" s="245" t="s">
        <v>303</v>
      </c>
      <c r="U558" s="220">
        <v>0</v>
      </c>
      <c r="V558" s="220">
        <f>ROUND(E558*U558,2)</f>
        <v>0</v>
      </c>
      <c r="W558" s="220"/>
      <c r="X558" s="220" t="s">
        <v>314</v>
      </c>
      <c r="Y558" s="220" t="s">
        <v>305</v>
      </c>
      <c r="Z558" s="210"/>
      <c r="AA558" s="210"/>
      <c r="AB558" s="210"/>
      <c r="AC558" s="210"/>
      <c r="AD558" s="210"/>
      <c r="AE558" s="210"/>
      <c r="AF558" s="210"/>
      <c r="AG558" s="210" t="s">
        <v>315</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
      <c r="A559" s="239">
        <v>238</v>
      </c>
      <c r="B559" s="240" t="s">
        <v>4019</v>
      </c>
      <c r="C559" s="249" t="s">
        <v>4237</v>
      </c>
      <c r="D559" s="241" t="s">
        <v>3606</v>
      </c>
      <c r="E559" s="242">
        <v>1</v>
      </c>
      <c r="F559" s="243"/>
      <c r="G559" s="244">
        <f>ROUND(E559*F559,2)</f>
        <v>0</v>
      </c>
      <c r="H559" s="243"/>
      <c r="I559" s="244">
        <f>ROUND(E559*H559,2)</f>
        <v>0</v>
      </c>
      <c r="J559" s="243"/>
      <c r="K559" s="244">
        <f>ROUND(E559*J559,2)</f>
        <v>0</v>
      </c>
      <c r="L559" s="244">
        <v>21</v>
      </c>
      <c r="M559" s="244">
        <f>G559*(1+L559/100)</f>
        <v>0</v>
      </c>
      <c r="N559" s="242">
        <v>0</v>
      </c>
      <c r="O559" s="242">
        <f>ROUND(E559*N559,2)</f>
        <v>0</v>
      </c>
      <c r="P559" s="242">
        <v>0</v>
      </c>
      <c r="Q559" s="242">
        <f>ROUND(E559*P559,2)</f>
        <v>0</v>
      </c>
      <c r="R559" s="244"/>
      <c r="S559" s="244" t="s">
        <v>313</v>
      </c>
      <c r="T559" s="245" t="s">
        <v>303</v>
      </c>
      <c r="U559" s="220">
        <v>0</v>
      </c>
      <c r="V559" s="220">
        <f>ROUND(E559*U559,2)</f>
        <v>0</v>
      </c>
      <c r="W559" s="220"/>
      <c r="X559" s="220" t="s">
        <v>653</v>
      </c>
      <c r="Y559" s="220" t="s">
        <v>305</v>
      </c>
      <c r="Z559" s="210"/>
      <c r="AA559" s="210"/>
      <c r="AB559" s="210"/>
      <c r="AC559" s="210"/>
      <c r="AD559" s="210"/>
      <c r="AE559" s="210"/>
      <c r="AF559" s="210"/>
      <c r="AG559" s="210" t="s">
        <v>3619</v>
      </c>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39">
        <v>239</v>
      </c>
      <c r="B560" s="240" t="s">
        <v>4238</v>
      </c>
      <c r="C560" s="249" t="s">
        <v>4239</v>
      </c>
      <c r="D560" s="241" t="s">
        <v>3606</v>
      </c>
      <c r="E560" s="242">
        <v>1</v>
      </c>
      <c r="F560" s="243"/>
      <c r="G560" s="244">
        <f>ROUND(E560*F560,2)</f>
        <v>0</v>
      </c>
      <c r="H560" s="243"/>
      <c r="I560" s="244">
        <f>ROUND(E560*H560,2)</f>
        <v>0</v>
      </c>
      <c r="J560" s="243"/>
      <c r="K560" s="244">
        <f>ROUND(E560*J560,2)</f>
        <v>0</v>
      </c>
      <c r="L560" s="244">
        <v>21</v>
      </c>
      <c r="M560" s="244">
        <f>G560*(1+L560/100)</f>
        <v>0</v>
      </c>
      <c r="N560" s="242">
        <v>0</v>
      </c>
      <c r="O560" s="242">
        <f>ROUND(E560*N560,2)</f>
        <v>0</v>
      </c>
      <c r="P560" s="242">
        <v>0</v>
      </c>
      <c r="Q560" s="242">
        <f>ROUND(E560*P560,2)</f>
        <v>0</v>
      </c>
      <c r="R560" s="244"/>
      <c r="S560" s="244" t="s">
        <v>313</v>
      </c>
      <c r="T560" s="245" t="s">
        <v>303</v>
      </c>
      <c r="U560" s="220">
        <v>0</v>
      </c>
      <c r="V560" s="220">
        <f>ROUND(E560*U560,2)</f>
        <v>0</v>
      </c>
      <c r="W560" s="220"/>
      <c r="X560" s="220" t="s">
        <v>653</v>
      </c>
      <c r="Y560" s="220" t="s">
        <v>305</v>
      </c>
      <c r="Z560" s="210"/>
      <c r="AA560" s="210"/>
      <c r="AB560" s="210"/>
      <c r="AC560" s="210"/>
      <c r="AD560" s="210"/>
      <c r="AE560" s="210"/>
      <c r="AF560" s="210"/>
      <c r="AG560" s="210" t="s">
        <v>3619</v>
      </c>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x14ac:dyDescent="0.2">
      <c r="A561" s="225" t="s">
        <v>297</v>
      </c>
      <c r="B561" s="226" t="s">
        <v>266</v>
      </c>
      <c r="C561" s="248" t="s">
        <v>267</v>
      </c>
      <c r="D561" s="227"/>
      <c r="E561" s="228"/>
      <c r="F561" s="229"/>
      <c r="G561" s="229">
        <f>SUMIF(AG562:AG570,"&lt;&gt;NOR",G562:G570)</f>
        <v>0</v>
      </c>
      <c r="H561" s="229"/>
      <c r="I561" s="229">
        <f>SUM(I562:I570)</f>
        <v>0</v>
      </c>
      <c r="J561" s="229"/>
      <c r="K561" s="229">
        <f>SUM(K562:K570)</f>
        <v>0</v>
      </c>
      <c r="L561" s="229"/>
      <c r="M561" s="229">
        <f>SUM(M562:M570)</f>
        <v>0</v>
      </c>
      <c r="N561" s="228"/>
      <c r="O561" s="228">
        <f>SUM(O562:O570)</f>
        <v>0</v>
      </c>
      <c r="P561" s="228"/>
      <c r="Q561" s="228">
        <f>SUM(Q562:Q570)</f>
        <v>0</v>
      </c>
      <c r="R561" s="229"/>
      <c r="S561" s="229"/>
      <c r="T561" s="230"/>
      <c r="U561" s="224"/>
      <c r="V561" s="224">
        <f>SUM(V562:V570)</f>
        <v>0</v>
      </c>
      <c r="W561" s="224"/>
      <c r="X561" s="224"/>
      <c r="Y561" s="224"/>
      <c r="AG561" t="s">
        <v>298</v>
      </c>
    </row>
    <row r="562" spans="1:60" outlineLevel="1" x14ac:dyDescent="0.2">
      <c r="A562" s="239">
        <v>240</v>
      </c>
      <c r="B562" s="240" t="s">
        <v>4240</v>
      </c>
      <c r="C562" s="249" t="s">
        <v>4241</v>
      </c>
      <c r="D562" s="241" t="s">
        <v>4242</v>
      </c>
      <c r="E562" s="242">
        <v>24</v>
      </c>
      <c r="F562" s="243"/>
      <c r="G562" s="244">
        <f>ROUND(E562*F562,2)</f>
        <v>0</v>
      </c>
      <c r="H562" s="243"/>
      <c r="I562" s="244">
        <f>ROUND(E562*H562,2)</f>
        <v>0</v>
      </c>
      <c r="J562" s="243"/>
      <c r="K562" s="244">
        <f>ROUND(E562*J562,2)</f>
        <v>0</v>
      </c>
      <c r="L562" s="244">
        <v>21</v>
      </c>
      <c r="M562" s="244">
        <f>G562*(1+L562/100)</f>
        <v>0</v>
      </c>
      <c r="N562" s="242">
        <v>0</v>
      </c>
      <c r="O562" s="242">
        <f>ROUND(E562*N562,2)</f>
        <v>0</v>
      </c>
      <c r="P562" s="242">
        <v>0</v>
      </c>
      <c r="Q562" s="242">
        <f>ROUND(E562*P562,2)</f>
        <v>0</v>
      </c>
      <c r="R562" s="244"/>
      <c r="S562" s="244" t="s">
        <v>313</v>
      </c>
      <c r="T562" s="245" t="s">
        <v>303</v>
      </c>
      <c r="U562" s="220">
        <v>0</v>
      </c>
      <c r="V562" s="220">
        <f>ROUND(E562*U562,2)</f>
        <v>0</v>
      </c>
      <c r="W562" s="220"/>
      <c r="X562" s="220" t="s">
        <v>314</v>
      </c>
      <c r="Y562" s="220" t="s">
        <v>305</v>
      </c>
      <c r="Z562" s="210"/>
      <c r="AA562" s="210"/>
      <c r="AB562" s="210"/>
      <c r="AC562" s="210"/>
      <c r="AD562" s="210"/>
      <c r="AE562" s="210"/>
      <c r="AF562" s="210"/>
      <c r="AG562" s="210" t="s">
        <v>315</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39">
        <v>241</v>
      </c>
      <c r="B563" s="240" t="s">
        <v>4243</v>
      </c>
      <c r="C563" s="249" t="s">
        <v>4244</v>
      </c>
      <c r="D563" s="241" t="s">
        <v>4242</v>
      </c>
      <c r="E563" s="242">
        <v>20</v>
      </c>
      <c r="F563" s="243"/>
      <c r="G563" s="244">
        <f>ROUND(E563*F563,2)</f>
        <v>0</v>
      </c>
      <c r="H563" s="243"/>
      <c r="I563" s="244">
        <f>ROUND(E563*H563,2)</f>
        <v>0</v>
      </c>
      <c r="J563" s="243"/>
      <c r="K563" s="244">
        <f>ROUND(E563*J563,2)</f>
        <v>0</v>
      </c>
      <c r="L563" s="244">
        <v>21</v>
      </c>
      <c r="M563" s="244">
        <f>G563*(1+L563/100)</f>
        <v>0</v>
      </c>
      <c r="N563" s="242">
        <v>0</v>
      </c>
      <c r="O563" s="242">
        <f>ROUND(E563*N563,2)</f>
        <v>0</v>
      </c>
      <c r="P563" s="242">
        <v>0</v>
      </c>
      <c r="Q563" s="242">
        <f>ROUND(E563*P563,2)</f>
        <v>0</v>
      </c>
      <c r="R563" s="244"/>
      <c r="S563" s="244" t="s">
        <v>313</v>
      </c>
      <c r="T563" s="245" t="s">
        <v>303</v>
      </c>
      <c r="U563" s="220">
        <v>0</v>
      </c>
      <c r="V563" s="220">
        <f>ROUND(E563*U563,2)</f>
        <v>0</v>
      </c>
      <c r="W563" s="220"/>
      <c r="X563" s="220" t="s">
        <v>314</v>
      </c>
      <c r="Y563" s="220" t="s">
        <v>305</v>
      </c>
      <c r="Z563" s="210"/>
      <c r="AA563" s="210"/>
      <c r="AB563" s="210"/>
      <c r="AC563" s="210"/>
      <c r="AD563" s="210"/>
      <c r="AE563" s="210"/>
      <c r="AF563" s="210"/>
      <c r="AG563" s="210" t="s">
        <v>315</v>
      </c>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
      <c r="A564" s="239">
        <v>242</v>
      </c>
      <c r="B564" s="240" t="s">
        <v>4245</v>
      </c>
      <c r="C564" s="249" t="s">
        <v>4246</v>
      </c>
      <c r="D564" s="241" t="s">
        <v>4242</v>
      </c>
      <c r="E564" s="242">
        <v>70</v>
      </c>
      <c r="F564" s="243"/>
      <c r="G564" s="244">
        <f>ROUND(E564*F564,2)</f>
        <v>0</v>
      </c>
      <c r="H564" s="243"/>
      <c r="I564" s="244">
        <f>ROUND(E564*H564,2)</f>
        <v>0</v>
      </c>
      <c r="J564" s="243"/>
      <c r="K564" s="244">
        <f>ROUND(E564*J564,2)</f>
        <v>0</v>
      </c>
      <c r="L564" s="244">
        <v>21</v>
      </c>
      <c r="M564" s="244">
        <f>G564*(1+L564/100)</f>
        <v>0</v>
      </c>
      <c r="N564" s="242">
        <v>0</v>
      </c>
      <c r="O564" s="242">
        <f>ROUND(E564*N564,2)</f>
        <v>0</v>
      </c>
      <c r="P564" s="242">
        <v>0</v>
      </c>
      <c r="Q564" s="242">
        <f>ROUND(E564*P564,2)</f>
        <v>0</v>
      </c>
      <c r="R564" s="244"/>
      <c r="S564" s="244" t="s">
        <v>313</v>
      </c>
      <c r="T564" s="245" t="s">
        <v>303</v>
      </c>
      <c r="U564" s="220">
        <v>0</v>
      </c>
      <c r="V564" s="220">
        <f>ROUND(E564*U564,2)</f>
        <v>0</v>
      </c>
      <c r="W564" s="220"/>
      <c r="X564" s="220" t="s">
        <v>314</v>
      </c>
      <c r="Y564" s="220" t="s">
        <v>305</v>
      </c>
      <c r="Z564" s="210"/>
      <c r="AA564" s="210"/>
      <c r="AB564" s="210"/>
      <c r="AC564" s="210"/>
      <c r="AD564" s="210"/>
      <c r="AE564" s="210"/>
      <c r="AF564" s="210"/>
      <c r="AG564" s="210" t="s">
        <v>315</v>
      </c>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
      <c r="A565" s="239">
        <v>243</v>
      </c>
      <c r="B565" s="240" t="s">
        <v>4247</v>
      </c>
      <c r="C565" s="249" t="s">
        <v>4248</v>
      </c>
      <c r="D565" s="241" t="s">
        <v>4242</v>
      </c>
      <c r="E565" s="242">
        <v>40</v>
      </c>
      <c r="F565" s="243"/>
      <c r="G565" s="244">
        <f>ROUND(E565*F565,2)</f>
        <v>0</v>
      </c>
      <c r="H565" s="243"/>
      <c r="I565" s="244">
        <f>ROUND(E565*H565,2)</f>
        <v>0</v>
      </c>
      <c r="J565" s="243"/>
      <c r="K565" s="244">
        <f>ROUND(E565*J565,2)</f>
        <v>0</v>
      </c>
      <c r="L565" s="244">
        <v>21</v>
      </c>
      <c r="M565" s="244">
        <f>G565*(1+L565/100)</f>
        <v>0</v>
      </c>
      <c r="N565" s="242">
        <v>0</v>
      </c>
      <c r="O565" s="242">
        <f>ROUND(E565*N565,2)</f>
        <v>0</v>
      </c>
      <c r="P565" s="242">
        <v>0</v>
      </c>
      <c r="Q565" s="242">
        <f>ROUND(E565*P565,2)</f>
        <v>0</v>
      </c>
      <c r="R565" s="244"/>
      <c r="S565" s="244" t="s">
        <v>313</v>
      </c>
      <c r="T565" s="245" t="s">
        <v>303</v>
      </c>
      <c r="U565" s="220">
        <v>0</v>
      </c>
      <c r="V565" s="220">
        <f>ROUND(E565*U565,2)</f>
        <v>0</v>
      </c>
      <c r="W565" s="220"/>
      <c r="X565" s="220" t="s">
        <v>314</v>
      </c>
      <c r="Y565" s="220" t="s">
        <v>305</v>
      </c>
      <c r="Z565" s="210"/>
      <c r="AA565" s="210"/>
      <c r="AB565" s="210"/>
      <c r="AC565" s="210"/>
      <c r="AD565" s="210"/>
      <c r="AE565" s="210"/>
      <c r="AF565" s="210"/>
      <c r="AG565" s="210" t="s">
        <v>315</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1" x14ac:dyDescent="0.2">
      <c r="A566" s="239">
        <v>244</v>
      </c>
      <c r="B566" s="240" t="s">
        <v>4249</v>
      </c>
      <c r="C566" s="249" t="s">
        <v>4250</v>
      </c>
      <c r="D566" s="241" t="s">
        <v>4242</v>
      </c>
      <c r="E566" s="242">
        <v>40</v>
      </c>
      <c r="F566" s="243"/>
      <c r="G566" s="244">
        <f>ROUND(E566*F566,2)</f>
        <v>0</v>
      </c>
      <c r="H566" s="243"/>
      <c r="I566" s="244">
        <f>ROUND(E566*H566,2)</f>
        <v>0</v>
      </c>
      <c r="J566" s="243"/>
      <c r="K566" s="244">
        <f>ROUND(E566*J566,2)</f>
        <v>0</v>
      </c>
      <c r="L566" s="244">
        <v>21</v>
      </c>
      <c r="M566" s="244">
        <f>G566*(1+L566/100)</f>
        <v>0</v>
      </c>
      <c r="N566" s="242">
        <v>0</v>
      </c>
      <c r="O566" s="242">
        <f>ROUND(E566*N566,2)</f>
        <v>0</v>
      </c>
      <c r="P566" s="242">
        <v>0</v>
      </c>
      <c r="Q566" s="242">
        <f>ROUND(E566*P566,2)</f>
        <v>0</v>
      </c>
      <c r="R566" s="244"/>
      <c r="S566" s="244" t="s">
        <v>313</v>
      </c>
      <c r="T566" s="245" t="s">
        <v>303</v>
      </c>
      <c r="U566" s="220">
        <v>0</v>
      </c>
      <c r="V566" s="220">
        <f>ROUND(E566*U566,2)</f>
        <v>0</v>
      </c>
      <c r="W566" s="220"/>
      <c r="X566" s="220" t="s">
        <v>314</v>
      </c>
      <c r="Y566" s="220" t="s">
        <v>305</v>
      </c>
      <c r="Z566" s="210"/>
      <c r="AA566" s="210"/>
      <c r="AB566" s="210"/>
      <c r="AC566" s="210"/>
      <c r="AD566" s="210"/>
      <c r="AE566" s="210"/>
      <c r="AF566" s="210"/>
      <c r="AG566" s="210" t="s">
        <v>315</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1" x14ac:dyDescent="0.2">
      <c r="A567" s="239">
        <v>245</v>
      </c>
      <c r="B567" s="240" t="s">
        <v>4251</v>
      </c>
      <c r="C567" s="249" t="s">
        <v>4252</v>
      </c>
      <c r="D567" s="241" t="s">
        <v>4242</v>
      </c>
      <c r="E567" s="242">
        <v>32</v>
      </c>
      <c r="F567" s="243"/>
      <c r="G567" s="244">
        <f>ROUND(E567*F567,2)</f>
        <v>0</v>
      </c>
      <c r="H567" s="243"/>
      <c r="I567" s="244">
        <f>ROUND(E567*H567,2)</f>
        <v>0</v>
      </c>
      <c r="J567" s="243"/>
      <c r="K567" s="244">
        <f>ROUND(E567*J567,2)</f>
        <v>0</v>
      </c>
      <c r="L567" s="244">
        <v>21</v>
      </c>
      <c r="M567" s="244">
        <f>G567*(1+L567/100)</f>
        <v>0</v>
      </c>
      <c r="N567" s="242">
        <v>0</v>
      </c>
      <c r="O567" s="242">
        <f>ROUND(E567*N567,2)</f>
        <v>0</v>
      </c>
      <c r="P567" s="242">
        <v>0</v>
      </c>
      <c r="Q567" s="242">
        <f>ROUND(E567*P567,2)</f>
        <v>0</v>
      </c>
      <c r="R567" s="244"/>
      <c r="S567" s="244" t="s">
        <v>313</v>
      </c>
      <c r="T567" s="245" t="s">
        <v>303</v>
      </c>
      <c r="U567" s="220">
        <v>0</v>
      </c>
      <c r="V567" s="220">
        <f>ROUND(E567*U567,2)</f>
        <v>0</v>
      </c>
      <c r="W567" s="220"/>
      <c r="X567" s="220" t="s">
        <v>314</v>
      </c>
      <c r="Y567" s="220" t="s">
        <v>305</v>
      </c>
      <c r="Z567" s="210"/>
      <c r="AA567" s="210"/>
      <c r="AB567" s="210"/>
      <c r="AC567" s="210"/>
      <c r="AD567" s="210"/>
      <c r="AE567" s="210"/>
      <c r="AF567" s="210"/>
      <c r="AG567" s="210" t="s">
        <v>315</v>
      </c>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1" x14ac:dyDescent="0.2">
      <c r="A568" s="239">
        <v>246</v>
      </c>
      <c r="B568" s="240" t="s">
        <v>4253</v>
      </c>
      <c r="C568" s="249" t="s">
        <v>4254</v>
      </c>
      <c r="D568" s="241" t="s">
        <v>4242</v>
      </c>
      <c r="E568" s="242">
        <v>80</v>
      </c>
      <c r="F568" s="243"/>
      <c r="G568" s="244">
        <f>ROUND(E568*F568,2)</f>
        <v>0</v>
      </c>
      <c r="H568" s="243"/>
      <c r="I568" s="244">
        <f>ROUND(E568*H568,2)</f>
        <v>0</v>
      </c>
      <c r="J568" s="243"/>
      <c r="K568" s="244">
        <f>ROUND(E568*J568,2)</f>
        <v>0</v>
      </c>
      <c r="L568" s="244">
        <v>21</v>
      </c>
      <c r="M568" s="244">
        <f>G568*(1+L568/100)</f>
        <v>0</v>
      </c>
      <c r="N568" s="242">
        <v>0</v>
      </c>
      <c r="O568" s="242">
        <f>ROUND(E568*N568,2)</f>
        <v>0</v>
      </c>
      <c r="P568" s="242">
        <v>0</v>
      </c>
      <c r="Q568" s="242">
        <f>ROUND(E568*P568,2)</f>
        <v>0</v>
      </c>
      <c r="R568" s="244"/>
      <c r="S568" s="244" t="s">
        <v>313</v>
      </c>
      <c r="T568" s="245" t="s">
        <v>303</v>
      </c>
      <c r="U568" s="220">
        <v>0</v>
      </c>
      <c r="V568" s="220">
        <f>ROUND(E568*U568,2)</f>
        <v>0</v>
      </c>
      <c r="W568" s="220"/>
      <c r="X568" s="220" t="s">
        <v>314</v>
      </c>
      <c r="Y568" s="220" t="s">
        <v>305</v>
      </c>
      <c r="Z568" s="210"/>
      <c r="AA568" s="210"/>
      <c r="AB568" s="210"/>
      <c r="AC568" s="210"/>
      <c r="AD568" s="210"/>
      <c r="AE568" s="210"/>
      <c r="AF568" s="210"/>
      <c r="AG568" s="210" t="s">
        <v>315</v>
      </c>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1" x14ac:dyDescent="0.2">
      <c r="A569" s="239">
        <v>247</v>
      </c>
      <c r="B569" s="240" t="s">
        <v>4255</v>
      </c>
      <c r="C569" s="249" t="s">
        <v>4256</v>
      </c>
      <c r="D569" s="241" t="s">
        <v>4242</v>
      </c>
      <c r="E569" s="242">
        <v>20</v>
      </c>
      <c r="F569" s="243"/>
      <c r="G569" s="244">
        <f>ROUND(E569*F569,2)</f>
        <v>0</v>
      </c>
      <c r="H569" s="243"/>
      <c r="I569" s="244">
        <f>ROUND(E569*H569,2)</f>
        <v>0</v>
      </c>
      <c r="J569" s="243"/>
      <c r="K569" s="244">
        <f>ROUND(E569*J569,2)</f>
        <v>0</v>
      </c>
      <c r="L569" s="244">
        <v>21</v>
      </c>
      <c r="M569" s="244">
        <f>G569*(1+L569/100)</f>
        <v>0</v>
      </c>
      <c r="N569" s="242">
        <v>0</v>
      </c>
      <c r="O569" s="242">
        <f>ROUND(E569*N569,2)</f>
        <v>0</v>
      </c>
      <c r="P569" s="242">
        <v>0</v>
      </c>
      <c r="Q569" s="242">
        <f>ROUND(E569*P569,2)</f>
        <v>0</v>
      </c>
      <c r="R569" s="244"/>
      <c r="S569" s="244" t="s">
        <v>313</v>
      </c>
      <c r="T569" s="245" t="s">
        <v>303</v>
      </c>
      <c r="U569" s="220">
        <v>0</v>
      </c>
      <c r="V569" s="220">
        <f>ROUND(E569*U569,2)</f>
        <v>0</v>
      </c>
      <c r="W569" s="220"/>
      <c r="X569" s="220" t="s">
        <v>314</v>
      </c>
      <c r="Y569" s="220" t="s">
        <v>305</v>
      </c>
      <c r="Z569" s="210"/>
      <c r="AA569" s="210"/>
      <c r="AB569" s="210"/>
      <c r="AC569" s="210"/>
      <c r="AD569" s="210"/>
      <c r="AE569" s="210"/>
      <c r="AF569" s="210"/>
      <c r="AG569" s="210" t="s">
        <v>315</v>
      </c>
      <c r="AH569" s="210"/>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1" x14ac:dyDescent="0.2">
      <c r="A570" s="232">
        <v>248</v>
      </c>
      <c r="B570" s="233" t="s">
        <v>4257</v>
      </c>
      <c r="C570" s="250" t="s">
        <v>4258</v>
      </c>
      <c r="D570" s="234" t="s">
        <v>301</v>
      </c>
      <c r="E570" s="235">
        <v>32</v>
      </c>
      <c r="F570" s="236"/>
      <c r="G570" s="237">
        <f>ROUND(E570*F570,2)</f>
        <v>0</v>
      </c>
      <c r="H570" s="236"/>
      <c r="I570" s="237">
        <f>ROUND(E570*H570,2)</f>
        <v>0</v>
      </c>
      <c r="J570" s="236"/>
      <c r="K570" s="237">
        <f>ROUND(E570*J570,2)</f>
        <v>0</v>
      </c>
      <c r="L570" s="237">
        <v>21</v>
      </c>
      <c r="M570" s="237">
        <f>G570*(1+L570/100)</f>
        <v>0</v>
      </c>
      <c r="N570" s="235">
        <v>0</v>
      </c>
      <c r="O570" s="235">
        <f>ROUND(E570*N570,2)</f>
        <v>0</v>
      </c>
      <c r="P570" s="235">
        <v>0</v>
      </c>
      <c r="Q570" s="235">
        <f>ROUND(E570*P570,2)</f>
        <v>0</v>
      </c>
      <c r="R570" s="237"/>
      <c r="S570" s="237" t="s">
        <v>302</v>
      </c>
      <c r="T570" s="238" t="s">
        <v>303</v>
      </c>
      <c r="U570" s="220">
        <v>0</v>
      </c>
      <c r="V570" s="220">
        <f>ROUND(E570*U570,2)</f>
        <v>0</v>
      </c>
      <c r="W570" s="220"/>
      <c r="X570" s="220" t="s">
        <v>304</v>
      </c>
      <c r="Y570" s="220" t="s">
        <v>305</v>
      </c>
      <c r="Z570" s="210"/>
      <c r="AA570" s="210"/>
      <c r="AB570" s="210"/>
      <c r="AC570" s="210"/>
      <c r="AD570" s="210"/>
      <c r="AE570" s="210"/>
      <c r="AF570" s="210"/>
      <c r="AG570" s="210" t="s">
        <v>306</v>
      </c>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x14ac:dyDescent="0.2">
      <c r="A571" s="3"/>
      <c r="B571" s="4"/>
      <c r="C571" s="252"/>
      <c r="D571" s="6"/>
      <c r="E571" s="3"/>
      <c r="F571" s="3"/>
      <c r="G571" s="3"/>
      <c r="H571" s="3"/>
      <c r="I571" s="3"/>
      <c r="J571" s="3"/>
      <c r="K571" s="3"/>
      <c r="L571" s="3"/>
      <c r="M571" s="3"/>
      <c r="N571" s="3"/>
      <c r="O571" s="3"/>
      <c r="P571" s="3"/>
      <c r="Q571" s="3"/>
      <c r="R571" s="3"/>
      <c r="S571" s="3"/>
      <c r="T571" s="3"/>
      <c r="U571" s="3"/>
      <c r="V571" s="3"/>
      <c r="W571" s="3"/>
      <c r="X571" s="3"/>
      <c r="Y571" s="3"/>
      <c r="AE571">
        <v>12</v>
      </c>
      <c r="AF571">
        <v>21</v>
      </c>
      <c r="AG571" t="s">
        <v>283</v>
      </c>
    </row>
    <row r="572" spans="1:60" x14ac:dyDescent="0.2">
      <c r="A572" s="213"/>
      <c r="B572" s="214" t="s">
        <v>29</v>
      </c>
      <c r="C572" s="253"/>
      <c r="D572" s="215"/>
      <c r="E572" s="216"/>
      <c r="F572" s="216"/>
      <c r="G572" s="231">
        <f>G8+G81+G116+G325+G556+G561</f>
        <v>0</v>
      </c>
      <c r="H572" s="3"/>
      <c r="I572" s="3"/>
      <c r="J572" s="3"/>
      <c r="K572" s="3"/>
      <c r="L572" s="3"/>
      <c r="M572" s="3"/>
      <c r="N572" s="3"/>
      <c r="O572" s="3"/>
      <c r="P572" s="3"/>
      <c r="Q572" s="3"/>
      <c r="R572" s="3"/>
      <c r="S572" s="3"/>
      <c r="T572" s="3"/>
      <c r="U572" s="3"/>
      <c r="V572" s="3"/>
      <c r="W572" s="3"/>
      <c r="X572" s="3"/>
      <c r="Y572" s="3"/>
      <c r="AE572">
        <f>SUMIF(L7:L570,AE571,G7:G570)</f>
        <v>0</v>
      </c>
      <c r="AF572">
        <f>SUMIF(L7:L570,AF571,G7:G570)</f>
        <v>0</v>
      </c>
      <c r="AG572" t="s">
        <v>349</v>
      </c>
    </row>
    <row r="573" spans="1:60" x14ac:dyDescent="0.2">
      <c r="C573" s="254"/>
      <c r="D573" s="10"/>
      <c r="AG573" t="s">
        <v>350</v>
      </c>
    </row>
    <row r="574" spans="1:60" x14ac:dyDescent="0.2">
      <c r="D574" s="10"/>
    </row>
    <row r="575" spans="1:60" x14ac:dyDescent="0.2">
      <c r="D575" s="10"/>
    </row>
    <row r="576" spans="1:60"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IXFJH56B7AZatAY8/xamt5buoilQsKE43gBh0BQrlMes+ZtvujgaVu45AM8DFkU3aZdvV2ZyEA0Xfeq//vlNg==" saltValue="0UT8UpL4d3SCYJSD8EPSrA==" spinCount="100000" sheet="1" formatRows="0"/>
  <mergeCells count="304">
    <mergeCell ref="C549:G549"/>
    <mergeCell ref="C550:G550"/>
    <mergeCell ref="C551:G551"/>
    <mergeCell ref="C552:G552"/>
    <mergeCell ref="C543:G543"/>
    <mergeCell ref="C544:G544"/>
    <mergeCell ref="C545:G545"/>
    <mergeCell ref="C546:G546"/>
    <mergeCell ref="C547:G547"/>
    <mergeCell ref="C548:G548"/>
    <mergeCell ref="C537:G537"/>
    <mergeCell ref="C538:G538"/>
    <mergeCell ref="C539:G539"/>
    <mergeCell ref="C540:G540"/>
    <mergeCell ref="C541:G541"/>
    <mergeCell ref="C542:G542"/>
    <mergeCell ref="C530:G530"/>
    <mergeCell ref="C531:G531"/>
    <mergeCell ref="C533:G533"/>
    <mergeCell ref="C534:G534"/>
    <mergeCell ref="C535:G535"/>
    <mergeCell ref="C536:G536"/>
    <mergeCell ref="C524:G524"/>
    <mergeCell ref="C525:G525"/>
    <mergeCell ref="C526:G526"/>
    <mergeCell ref="C527:G527"/>
    <mergeCell ref="C528:G528"/>
    <mergeCell ref="C529:G529"/>
    <mergeCell ref="C518:G518"/>
    <mergeCell ref="C519:G519"/>
    <mergeCell ref="C520:G520"/>
    <mergeCell ref="C521:G521"/>
    <mergeCell ref="C522:G522"/>
    <mergeCell ref="C523:G523"/>
    <mergeCell ref="C511:G511"/>
    <mergeCell ref="C512:G512"/>
    <mergeCell ref="C513:G513"/>
    <mergeCell ref="C514:G514"/>
    <mergeCell ref="C515:G515"/>
    <mergeCell ref="C516:G516"/>
    <mergeCell ref="C505:G505"/>
    <mergeCell ref="C506:G506"/>
    <mergeCell ref="C507:G507"/>
    <mergeCell ref="C508:G508"/>
    <mergeCell ref="C509:G509"/>
    <mergeCell ref="C510:G510"/>
    <mergeCell ref="C499:G499"/>
    <mergeCell ref="C500:G500"/>
    <mergeCell ref="C501:G501"/>
    <mergeCell ref="C502:G502"/>
    <mergeCell ref="C503:G503"/>
    <mergeCell ref="C504:G504"/>
    <mergeCell ref="C493:G493"/>
    <mergeCell ref="C494:G494"/>
    <mergeCell ref="C495:G495"/>
    <mergeCell ref="C496:G496"/>
    <mergeCell ref="C497:G497"/>
    <mergeCell ref="C498:G498"/>
    <mergeCell ref="C486:G486"/>
    <mergeCell ref="C487:G487"/>
    <mergeCell ref="C489:G489"/>
    <mergeCell ref="C490:G490"/>
    <mergeCell ref="C491:G491"/>
    <mergeCell ref="C492:G492"/>
    <mergeCell ref="C480:G480"/>
    <mergeCell ref="C481:G481"/>
    <mergeCell ref="C482:G482"/>
    <mergeCell ref="C483:G483"/>
    <mergeCell ref="C484:G484"/>
    <mergeCell ref="C485:G485"/>
    <mergeCell ref="C474:G474"/>
    <mergeCell ref="C475:G475"/>
    <mergeCell ref="C476:G476"/>
    <mergeCell ref="C477:G477"/>
    <mergeCell ref="C478:G478"/>
    <mergeCell ref="C479:G479"/>
    <mergeCell ref="C467:G467"/>
    <mergeCell ref="C468:G468"/>
    <mergeCell ref="C469:G469"/>
    <mergeCell ref="C470:G470"/>
    <mergeCell ref="C471:G471"/>
    <mergeCell ref="C472:G472"/>
    <mergeCell ref="C460:G460"/>
    <mergeCell ref="C461:G461"/>
    <mergeCell ref="C462:G462"/>
    <mergeCell ref="C464:G464"/>
    <mergeCell ref="C465:G465"/>
    <mergeCell ref="C466:G466"/>
    <mergeCell ref="C453:G453"/>
    <mergeCell ref="C454:G454"/>
    <mergeCell ref="C455:G455"/>
    <mergeCell ref="C456:G456"/>
    <mergeCell ref="C457:G457"/>
    <mergeCell ref="C459:G459"/>
    <mergeCell ref="C447:G447"/>
    <mergeCell ref="C448:G448"/>
    <mergeCell ref="C449:G449"/>
    <mergeCell ref="C450:G450"/>
    <mergeCell ref="C451:G451"/>
    <mergeCell ref="C452:G452"/>
    <mergeCell ref="C440:G440"/>
    <mergeCell ref="C441:G441"/>
    <mergeCell ref="C442:G442"/>
    <mergeCell ref="C443:G443"/>
    <mergeCell ref="C445:G445"/>
    <mergeCell ref="C446:G446"/>
    <mergeCell ref="C434:G434"/>
    <mergeCell ref="C435:G435"/>
    <mergeCell ref="C436:G436"/>
    <mergeCell ref="C437:G437"/>
    <mergeCell ref="C438:G438"/>
    <mergeCell ref="C439:G439"/>
    <mergeCell ref="C428:G428"/>
    <mergeCell ref="C429:G429"/>
    <mergeCell ref="C430:G430"/>
    <mergeCell ref="C431:G431"/>
    <mergeCell ref="C432:G432"/>
    <mergeCell ref="C433:G433"/>
    <mergeCell ref="C421:G421"/>
    <mergeCell ref="C423:G423"/>
    <mergeCell ref="C424:G424"/>
    <mergeCell ref="C425:G425"/>
    <mergeCell ref="C426:G426"/>
    <mergeCell ref="C427:G427"/>
    <mergeCell ref="C415:G415"/>
    <mergeCell ref="C416:G416"/>
    <mergeCell ref="C417:G417"/>
    <mergeCell ref="C418:G418"/>
    <mergeCell ref="C419:G419"/>
    <mergeCell ref="C420:G420"/>
    <mergeCell ref="C408:G408"/>
    <mergeCell ref="C409:G409"/>
    <mergeCell ref="C410:G410"/>
    <mergeCell ref="C412:G412"/>
    <mergeCell ref="C413:G413"/>
    <mergeCell ref="C414:G414"/>
    <mergeCell ref="C402:G402"/>
    <mergeCell ref="C403:G403"/>
    <mergeCell ref="C404:G404"/>
    <mergeCell ref="C405:G405"/>
    <mergeCell ref="C406:G406"/>
    <mergeCell ref="C407:G407"/>
    <mergeCell ref="C396:G396"/>
    <mergeCell ref="C397:G397"/>
    <mergeCell ref="C398:G398"/>
    <mergeCell ref="C399:G399"/>
    <mergeCell ref="C400:G400"/>
    <mergeCell ref="C401:G401"/>
    <mergeCell ref="C390:G390"/>
    <mergeCell ref="C391:G391"/>
    <mergeCell ref="C392:G392"/>
    <mergeCell ref="C393:G393"/>
    <mergeCell ref="C394:G394"/>
    <mergeCell ref="C395:G395"/>
    <mergeCell ref="C384:G384"/>
    <mergeCell ref="C385:G385"/>
    <mergeCell ref="C386:G386"/>
    <mergeCell ref="C387:G387"/>
    <mergeCell ref="C388:G388"/>
    <mergeCell ref="C389:G389"/>
    <mergeCell ref="C358:G358"/>
    <mergeCell ref="C360:G360"/>
    <mergeCell ref="C362:G362"/>
    <mergeCell ref="C381:G381"/>
    <mergeCell ref="C382:G382"/>
    <mergeCell ref="C383:G383"/>
    <mergeCell ref="C352:G352"/>
    <mergeCell ref="C353:G353"/>
    <mergeCell ref="C354:G354"/>
    <mergeCell ref="C355:G355"/>
    <mergeCell ref="C356:G356"/>
    <mergeCell ref="C357:G357"/>
    <mergeCell ref="C345:G345"/>
    <mergeCell ref="C346:G346"/>
    <mergeCell ref="C347:G347"/>
    <mergeCell ref="C348:G348"/>
    <mergeCell ref="C349:G349"/>
    <mergeCell ref="C351:G351"/>
    <mergeCell ref="C339:G339"/>
    <mergeCell ref="C340:G340"/>
    <mergeCell ref="C341:G341"/>
    <mergeCell ref="C342:G342"/>
    <mergeCell ref="C343:G343"/>
    <mergeCell ref="C344:G344"/>
    <mergeCell ref="C332:G332"/>
    <mergeCell ref="C333:G333"/>
    <mergeCell ref="C334:G334"/>
    <mergeCell ref="C335:G335"/>
    <mergeCell ref="C336:G336"/>
    <mergeCell ref="C337:G337"/>
    <mergeCell ref="C295:G295"/>
    <mergeCell ref="C327:G327"/>
    <mergeCell ref="C328:G328"/>
    <mergeCell ref="C329:G329"/>
    <mergeCell ref="C330:G330"/>
    <mergeCell ref="C331:G331"/>
    <mergeCell ref="C289:G289"/>
    <mergeCell ref="C290:G290"/>
    <mergeCell ref="C291:G291"/>
    <mergeCell ref="C292:G292"/>
    <mergeCell ref="C293:G293"/>
    <mergeCell ref="C294:G294"/>
    <mergeCell ref="C283:G283"/>
    <mergeCell ref="C284:G284"/>
    <mergeCell ref="C285:G285"/>
    <mergeCell ref="C286:G286"/>
    <mergeCell ref="C287:G287"/>
    <mergeCell ref="C288:G288"/>
    <mergeCell ref="C227:G227"/>
    <mergeCell ref="C278:G278"/>
    <mergeCell ref="C279:G279"/>
    <mergeCell ref="C280:G280"/>
    <mergeCell ref="C281:G281"/>
    <mergeCell ref="C282:G282"/>
    <mergeCell ref="C221:G221"/>
    <mergeCell ref="C222:G222"/>
    <mergeCell ref="C223:G223"/>
    <mergeCell ref="C224:G224"/>
    <mergeCell ref="C225:G225"/>
    <mergeCell ref="C226:G226"/>
    <mergeCell ref="C214:G214"/>
    <mergeCell ref="C215:G215"/>
    <mergeCell ref="C216:G216"/>
    <mergeCell ref="C217:G217"/>
    <mergeCell ref="C219:G219"/>
    <mergeCell ref="C220:G220"/>
    <mergeCell ref="C208:G208"/>
    <mergeCell ref="C209:G209"/>
    <mergeCell ref="C210:G210"/>
    <mergeCell ref="C211:G211"/>
    <mergeCell ref="C212:G212"/>
    <mergeCell ref="C213:G213"/>
    <mergeCell ref="C201:G201"/>
    <mergeCell ref="C202:G202"/>
    <mergeCell ref="C203:G203"/>
    <mergeCell ref="C204:G204"/>
    <mergeCell ref="C205:G205"/>
    <mergeCell ref="C207:G207"/>
    <mergeCell ref="C195:G195"/>
    <mergeCell ref="C196:G196"/>
    <mergeCell ref="C197:G197"/>
    <mergeCell ref="C198:G198"/>
    <mergeCell ref="C199:G199"/>
    <mergeCell ref="C200:G200"/>
    <mergeCell ref="C188:G188"/>
    <mergeCell ref="C189:G189"/>
    <mergeCell ref="C190:G190"/>
    <mergeCell ref="C191:G191"/>
    <mergeCell ref="C192:G192"/>
    <mergeCell ref="C194:G194"/>
    <mergeCell ref="C181:G181"/>
    <mergeCell ref="C182:G182"/>
    <mergeCell ref="C183:G183"/>
    <mergeCell ref="C184:G184"/>
    <mergeCell ref="C185:G185"/>
    <mergeCell ref="C187:G187"/>
    <mergeCell ref="C174:G174"/>
    <mergeCell ref="C175:G175"/>
    <mergeCell ref="C176:G176"/>
    <mergeCell ref="C177:G177"/>
    <mergeCell ref="C178:G178"/>
    <mergeCell ref="C179:G179"/>
    <mergeCell ref="C167:G167"/>
    <mergeCell ref="C168:G168"/>
    <mergeCell ref="C169:G169"/>
    <mergeCell ref="C170:G170"/>
    <mergeCell ref="C171:G171"/>
    <mergeCell ref="C173:G173"/>
    <mergeCell ref="C161:G161"/>
    <mergeCell ref="C162:G162"/>
    <mergeCell ref="C163:G163"/>
    <mergeCell ref="C164:G164"/>
    <mergeCell ref="C165:G165"/>
    <mergeCell ref="C166:G166"/>
    <mergeCell ref="C154:G154"/>
    <mergeCell ref="C155:G155"/>
    <mergeCell ref="C156:G156"/>
    <mergeCell ref="C157:G157"/>
    <mergeCell ref="C158:G158"/>
    <mergeCell ref="C160:G160"/>
    <mergeCell ref="C146:G146"/>
    <mergeCell ref="C149:G149"/>
    <mergeCell ref="C150:G150"/>
    <mergeCell ref="C151:G151"/>
    <mergeCell ref="C152:G152"/>
    <mergeCell ref="C153:G153"/>
    <mergeCell ref="C140:G140"/>
    <mergeCell ref="C141:G141"/>
    <mergeCell ref="C142:G142"/>
    <mergeCell ref="C143:G143"/>
    <mergeCell ref="C144:G144"/>
    <mergeCell ref="C145:G145"/>
    <mergeCell ref="C133:G133"/>
    <mergeCell ref="C134:G134"/>
    <mergeCell ref="C136:G136"/>
    <mergeCell ref="C137:G137"/>
    <mergeCell ref="C138:G138"/>
    <mergeCell ref="C139:G139"/>
    <mergeCell ref="A1:G1"/>
    <mergeCell ref="C2:G2"/>
    <mergeCell ref="C3:G3"/>
    <mergeCell ref="C4:G4"/>
    <mergeCell ref="C131:G131"/>
    <mergeCell ref="C132:G1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2E58-73F8-46B1-B07C-EB42FBB740E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81</v>
      </c>
      <c r="C4" s="202" t="s">
        <v>82</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168</v>
      </c>
      <c r="C8" s="248" t="s">
        <v>169</v>
      </c>
      <c r="D8" s="227"/>
      <c r="E8" s="228"/>
      <c r="F8" s="229"/>
      <c r="G8" s="229">
        <f>SUMIF(AG9:AG27,"&lt;&gt;NOR",G9:G27)</f>
        <v>0</v>
      </c>
      <c r="H8" s="229"/>
      <c r="I8" s="229">
        <f>SUM(I9:I27)</f>
        <v>0</v>
      </c>
      <c r="J8" s="229"/>
      <c r="K8" s="229">
        <f>SUM(K9:K27)</f>
        <v>0</v>
      </c>
      <c r="L8" s="229"/>
      <c r="M8" s="229">
        <f>SUM(M9:M27)</f>
        <v>0</v>
      </c>
      <c r="N8" s="228"/>
      <c r="O8" s="228">
        <f>SUM(O9:O27)</f>
        <v>37.28</v>
      </c>
      <c r="P8" s="228"/>
      <c r="Q8" s="228">
        <f>SUM(Q9:Q27)</f>
        <v>2.64</v>
      </c>
      <c r="R8" s="229"/>
      <c r="S8" s="229"/>
      <c r="T8" s="230"/>
      <c r="U8" s="224"/>
      <c r="V8" s="224">
        <f>SUM(V9:V27)</f>
        <v>14.879999999999999</v>
      </c>
      <c r="W8" s="224"/>
      <c r="X8" s="224"/>
      <c r="Y8" s="224"/>
      <c r="AG8" t="s">
        <v>298</v>
      </c>
    </row>
    <row r="9" spans="1:60" ht="22.5" outlineLevel="1" x14ac:dyDescent="0.2">
      <c r="A9" s="239">
        <v>1</v>
      </c>
      <c r="B9" s="240" t="s">
        <v>4260</v>
      </c>
      <c r="C9" s="249" t="s">
        <v>4261</v>
      </c>
      <c r="D9" s="241" t="s">
        <v>372</v>
      </c>
      <c r="E9" s="242">
        <v>12</v>
      </c>
      <c r="F9" s="243"/>
      <c r="G9" s="244">
        <f>ROUND(E9*F9,2)</f>
        <v>0</v>
      </c>
      <c r="H9" s="243"/>
      <c r="I9" s="244">
        <f>ROUND(E9*H9,2)</f>
        <v>0</v>
      </c>
      <c r="J9" s="243"/>
      <c r="K9" s="244">
        <f>ROUND(E9*J9,2)</f>
        <v>0</v>
      </c>
      <c r="L9" s="244">
        <v>21</v>
      </c>
      <c r="M9" s="244">
        <f>G9*(1+L9/100)</f>
        <v>0</v>
      </c>
      <c r="N9" s="242">
        <v>0</v>
      </c>
      <c r="O9" s="242">
        <f>ROUND(E9*N9,2)</f>
        <v>0</v>
      </c>
      <c r="P9" s="242">
        <v>0.22</v>
      </c>
      <c r="Q9" s="242">
        <f>ROUND(E9*P9,2)</f>
        <v>2.64</v>
      </c>
      <c r="R9" s="244" t="s">
        <v>4262</v>
      </c>
      <c r="S9" s="244" t="s">
        <v>302</v>
      </c>
      <c r="T9" s="245" t="s">
        <v>354</v>
      </c>
      <c r="U9" s="220">
        <v>0.375</v>
      </c>
      <c r="V9" s="220">
        <f>ROUND(E9*U9,2)</f>
        <v>4.5</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2">
        <v>2</v>
      </c>
      <c r="B10" s="233" t="s">
        <v>4263</v>
      </c>
      <c r="C10" s="250" t="s">
        <v>4264</v>
      </c>
      <c r="D10" s="234" t="s">
        <v>701</v>
      </c>
      <c r="E10" s="235">
        <v>28.610399999999998</v>
      </c>
      <c r="F10" s="236"/>
      <c r="G10" s="237">
        <f>ROUND(E10*F10,2)</f>
        <v>0</v>
      </c>
      <c r="H10" s="236"/>
      <c r="I10" s="237">
        <f>ROUND(E10*H10,2)</f>
        <v>0</v>
      </c>
      <c r="J10" s="236"/>
      <c r="K10" s="237">
        <f>ROUND(E10*J10,2)</f>
        <v>0</v>
      </c>
      <c r="L10" s="237">
        <v>21</v>
      </c>
      <c r="M10" s="237">
        <f>G10*(1+L10/100)</f>
        <v>0</v>
      </c>
      <c r="N10" s="235">
        <v>1.1000000000000001</v>
      </c>
      <c r="O10" s="235">
        <f>ROUND(E10*N10,2)</f>
        <v>31.47</v>
      </c>
      <c r="P10" s="235">
        <v>0</v>
      </c>
      <c r="Q10" s="235">
        <f>ROUND(E10*P10,2)</f>
        <v>0</v>
      </c>
      <c r="R10" s="237" t="s">
        <v>4262</v>
      </c>
      <c r="S10" s="237" t="s">
        <v>302</v>
      </c>
      <c r="T10" s="238" t="s">
        <v>354</v>
      </c>
      <c r="U10" s="220">
        <v>0.16300000000000001</v>
      </c>
      <c r="V10" s="220">
        <f>ROUND(E10*U10,2)</f>
        <v>4.66</v>
      </c>
      <c r="W10" s="220"/>
      <c r="X10" s="220" t="s">
        <v>314</v>
      </c>
      <c r="Y10" s="220" t="s">
        <v>305</v>
      </c>
      <c r="Z10" s="210"/>
      <c r="AA10" s="210"/>
      <c r="AB10" s="210"/>
      <c r="AC10" s="210"/>
      <c r="AD10" s="210"/>
      <c r="AE10" s="210"/>
      <c r="AF10" s="210"/>
      <c r="AG10" s="210" t="s">
        <v>315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66" t="s">
        <v>4265</v>
      </c>
      <c r="D11" s="263"/>
      <c r="E11" s="263"/>
      <c r="F11" s="263"/>
      <c r="G11" s="263"/>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374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65" t="s">
        <v>4266</v>
      </c>
      <c r="D12" s="255"/>
      <c r="E12" s="256">
        <v>28.61</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356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2">
        <v>3</v>
      </c>
      <c r="B13" s="233" t="s">
        <v>4267</v>
      </c>
      <c r="C13" s="250" t="s">
        <v>4268</v>
      </c>
      <c r="D13" s="234" t="s">
        <v>701</v>
      </c>
      <c r="E13" s="235">
        <v>3.96</v>
      </c>
      <c r="F13" s="236"/>
      <c r="G13" s="237">
        <f>ROUND(E13*F13,2)</f>
        <v>0</v>
      </c>
      <c r="H13" s="236"/>
      <c r="I13" s="237">
        <f>ROUND(E13*H13,2)</f>
        <v>0</v>
      </c>
      <c r="J13" s="236"/>
      <c r="K13" s="237">
        <f>ROUND(E13*J13,2)</f>
        <v>0</v>
      </c>
      <c r="L13" s="237">
        <v>21</v>
      </c>
      <c r="M13" s="237">
        <f>G13*(1+L13/100)</f>
        <v>0</v>
      </c>
      <c r="N13" s="235">
        <v>1</v>
      </c>
      <c r="O13" s="235">
        <f>ROUND(E13*N13,2)</f>
        <v>3.96</v>
      </c>
      <c r="P13" s="235">
        <v>0</v>
      </c>
      <c r="Q13" s="235">
        <f>ROUND(E13*P13,2)</f>
        <v>0</v>
      </c>
      <c r="R13" s="237" t="s">
        <v>4262</v>
      </c>
      <c r="S13" s="237" t="s">
        <v>302</v>
      </c>
      <c r="T13" s="238" t="s">
        <v>354</v>
      </c>
      <c r="U13" s="220">
        <v>0.40600000000000003</v>
      </c>
      <c r="V13" s="220">
        <f>ROUND(E13*U13,2)</f>
        <v>1.61</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6" t="s">
        <v>4265</v>
      </c>
      <c r="D14" s="263"/>
      <c r="E14" s="263"/>
      <c r="F14" s="263"/>
      <c r="G14" s="263"/>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374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4269</v>
      </c>
      <c r="D15" s="255"/>
      <c r="E15" s="256">
        <v>3.96</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39">
        <v>4</v>
      </c>
      <c r="B16" s="240" t="s">
        <v>4270</v>
      </c>
      <c r="C16" s="249" t="s">
        <v>4271</v>
      </c>
      <c r="D16" s="241" t="s">
        <v>372</v>
      </c>
      <c r="E16" s="242">
        <v>12</v>
      </c>
      <c r="F16" s="243"/>
      <c r="G16" s="244">
        <f>ROUND(E16*F16,2)</f>
        <v>0</v>
      </c>
      <c r="H16" s="243"/>
      <c r="I16" s="244">
        <f>ROUND(E16*H16,2)</f>
        <v>0</v>
      </c>
      <c r="J16" s="243"/>
      <c r="K16" s="244">
        <f>ROUND(E16*J16,2)</f>
        <v>0</v>
      </c>
      <c r="L16" s="244">
        <v>21</v>
      </c>
      <c r="M16" s="244">
        <f>G16*(1+L16/100)</f>
        <v>0</v>
      </c>
      <c r="N16" s="242">
        <v>0.15382000000000001</v>
      </c>
      <c r="O16" s="242">
        <f>ROUND(E16*N16,2)</f>
        <v>1.85</v>
      </c>
      <c r="P16" s="242">
        <v>0</v>
      </c>
      <c r="Q16" s="242">
        <f>ROUND(E16*P16,2)</f>
        <v>0</v>
      </c>
      <c r="R16" s="244" t="s">
        <v>4262</v>
      </c>
      <c r="S16" s="244" t="s">
        <v>302</v>
      </c>
      <c r="T16" s="245" t="s">
        <v>354</v>
      </c>
      <c r="U16" s="220">
        <v>0.123</v>
      </c>
      <c r="V16" s="220">
        <f>ROUND(E16*U16,2)</f>
        <v>1.48</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2">
        <v>5</v>
      </c>
      <c r="B17" s="233" t="s">
        <v>4272</v>
      </c>
      <c r="C17" s="250" t="s">
        <v>4273</v>
      </c>
      <c r="D17" s="234" t="s">
        <v>450</v>
      </c>
      <c r="E17" s="235">
        <v>24</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t="s">
        <v>4262</v>
      </c>
      <c r="S17" s="237" t="s">
        <v>302</v>
      </c>
      <c r="T17" s="238" t="s">
        <v>354</v>
      </c>
      <c r="U17" s="220">
        <v>5.5E-2</v>
      </c>
      <c r="V17" s="220">
        <f>ROUND(E17*U17,2)</f>
        <v>1.32</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66" t="s">
        <v>4274</v>
      </c>
      <c r="D18" s="263"/>
      <c r="E18" s="263"/>
      <c r="F18" s="263"/>
      <c r="G18" s="263"/>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374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5" t="s">
        <v>4275</v>
      </c>
      <c r="D19" s="255"/>
      <c r="E19" s="256">
        <v>24</v>
      </c>
      <c r="F19" s="220"/>
      <c r="G19" s="220"/>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356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6</v>
      </c>
      <c r="B20" s="233" t="s">
        <v>4276</v>
      </c>
      <c r="C20" s="250" t="s">
        <v>4277</v>
      </c>
      <c r="D20" s="234" t="s">
        <v>701</v>
      </c>
      <c r="E20" s="235">
        <v>37.277279999999998</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t="s">
        <v>4262</v>
      </c>
      <c r="S20" s="237" t="s">
        <v>302</v>
      </c>
      <c r="T20" s="238" t="s">
        <v>354</v>
      </c>
      <c r="U20" s="220">
        <v>0</v>
      </c>
      <c r="V20" s="220">
        <f>ROUND(E20*U20,2)</f>
        <v>0</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6" t="s">
        <v>4278</v>
      </c>
      <c r="D21" s="263"/>
      <c r="E21" s="263"/>
      <c r="F21" s="263"/>
      <c r="G21" s="263"/>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374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7</v>
      </c>
      <c r="B22" s="240" t="s">
        <v>4279</v>
      </c>
      <c r="C22" s="249" t="s">
        <v>4280</v>
      </c>
      <c r="D22" s="241" t="s">
        <v>701</v>
      </c>
      <c r="E22" s="242">
        <v>2.64</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t="s">
        <v>4281</v>
      </c>
      <c r="S22" s="244" t="s">
        <v>302</v>
      </c>
      <c r="T22" s="245" t="s">
        <v>354</v>
      </c>
      <c r="U22" s="220">
        <v>0.49</v>
      </c>
      <c r="V22" s="220">
        <f>ROUND(E22*U22,2)</f>
        <v>1.29</v>
      </c>
      <c r="W22" s="220"/>
      <c r="X22" s="220" t="s">
        <v>314</v>
      </c>
      <c r="Y22" s="220" t="s">
        <v>305</v>
      </c>
      <c r="Z22" s="210"/>
      <c r="AA22" s="210"/>
      <c r="AB22" s="210"/>
      <c r="AC22" s="210"/>
      <c r="AD22" s="210"/>
      <c r="AE22" s="210"/>
      <c r="AF22" s="210"/>
      <c r="AG22" s="210" t="s">
        <v>4282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8</v>
      </c>
      <c r="B23" s="240" t="s">
        <v>4283</v>
      </c>
      <c r="C23" s="249" t="s">
        <v>4284</v>
      </c>
      <c r="D23" s="241" t="s">
        <v>701</v>
      </c>
      <c r="E23" s="242">
        <v>26.4</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4281</v>
      </c>
      <c r="S23" s="244" t="s">
        <v>302</v>
      </c>
      <c r="T23" s="245" t="s">
        <v>354</v>
      </c>
      <c r="U23" s="220">
        <v>0</v>
      </c>
      <c r="V23" s="220">
        <f>ROUND(E23*U23,2)</f>
        <v>0</v>
      </c>
      <c r="W23" s="220"/>
      <c r="X23" s="220" t="s">
        <v>314</v>
      </c>
      <c r="Y23" s="220" t="s">
        <v>305</v>
      </c>
      <c r="Z23" s="210"/>
      <c r="AA23" s="210"/>
      <c r="AB23" s="210"/>
      <c r="AC23" s="210"/>
      <c r="AD23" s="210"/>
      <c r="AE23" s="210"/>
      <c r="AF23" s="210"/>
      <c r="AG23" s="210" t="s">
        <v>4282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9">
        <v>9</v>
      </c>
      <c r="B24" s="240" t="s">
        <v>4285</v>
      </c>
      <c r="C24" s="249" t="s">
        <v>4286</v>
      </c>
      <c r="D24" s="241" t="s">
        <v>701</v>
      </c>
      <c r="E24" s="242">
        <v>2.88</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t="s">
        <v>4281</v>
      </c>
      <c r="S24" s="244" t="s">
        <v>1510</v>
      </c>
      <c r="T24" s="245" t="s">
        <v>1510</v>
      </c>
      <c r="U24" s="220">
        <v>0</v>
      </c>
      <c r="V24" s="220">
        <f>ROUND(E24*U24,2)</f>
        <v>0</v>
      </c>
      <c r="W24" s="220"/>
      <c r="X24" s="220" t="s">
        <v>314</v>
      </c>
      <c r="Y24" s="220" t="s">
        <v>305</v>
      </c>
      <c r="Z24" s="210"/>
      <c r="AA24" s="210"/>
      <c r="AB24" s="210"/>
      <c r="AC24" s="210"/>
      <c r="AD24" s="210"/>
      <c r="AE24" s="210"/>
      <c r="AF24" s="210"/>
      <c r="AG24" s="210" t="s">
        <v>4282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9">
        <v>10</v>
      </c>
      <c r="B25" s="240" t="s">
        <v>4287</v>
      </c>
      <c r="C25" s="249" t="s">
        <v>4288</v>
      </c>
      <c r="D25" s="241" t="s">
        <v>701</v>
      </c>
      <c r="E25" s="242">
        <v>2.64</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t="s">
        <v>4281</v>
      </c>
      <c r="S25" s="244" t="s">
        <v>1097</v>
      </c>
      <c r="T25" s="245" t="s">
        <v>1097</v>
      </c>
      <c r="U25" s="220">
        <v>0</v>
      </c>
      <c r="V25" s="220">
        <f>ROUND(E25*U25,2)</f>
        <v>0</v>
      </c>
      <c r="W25" s="220"/>
      <c r="X25" s="220" t="s">
        <v>314</v>
      </c>
      <c r="Y25" s="220" t="s">
        <v>305</v>
      </c>
      <c r="Z25" s="210"/>
      <c r="AA25" s="210"/>
      <c r="AB25" s="210"/>
      <c r="AC25" s="210"/>
      <c r="AD25" s="210"/>
      <c r="AE25" s="210"/>
      <c r="AF25" s="210"/>
      <c r="AG25" s="210" t="s">
        <v>4282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2">
        <v>11</v>
      </c>
      <c r="B26" s="233" t="s">
        <v>4289</v>
      </c>
      <c r="C26" s="250" t="s">
        <v>4290</v>
      </c>
      <c r="D26" s="234" t="s">
        <v>701</v>
      </c>
      <c r="E26" s="235">
        <v>2.64</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4291</v>
      </c>
      <c r="S26" s="237" t="s">
        <v>302</v>
      </c>
      <c r="T26" s="238" t="s">
        <v>354</v>
      </c>
      <c r="U26" s="220">
        <v>6.0000000000000001E-3</v>
      </c>
      <c r="V26" s="220">
        <f>ROUND(E26*U26,2)</f>
        <v>0.02</v>
      </c>
      <c r="W26" s="220"/>
      <c r="X26" s="220" t="s">
        <v>314</v>
      </c>
      <c r="Y26" s="220" t="s">
        <v>305</v>
      </c>
      <c r="Z26" s="210"/>
      <c r="AA26" s="210"/>
      <c r="AB26" s="210"/>
      <c r="AC26" s="210"/>
      <c r="AD26" s="210"/>
      <c r="AE26" s="210"/>
      <c r="AF26" s="210"/>
      <c r="AG26" s="210" t="s">
        <v>4282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6" t="s">
        <v>4292</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374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25" t="s">
        <v>297</v>
      </c>
      <c r="B28" s="226" t="s">
        <v>256</v>
      </c>
      <c r="C28" s="248" t="s">
        <v>257</v>
      </c>
      <c r="D28" s="227"/>
      <c r="E28" s="228"/>
      <c r="F28" s="229"/>
      <c r="G28" s="229">
        <f>SUMIF(AG29:AG38,"&lt;&gt;NOR",G29:G38)</f>
        <v>0</v>
      </c>
      <c r="H28" s="229"/>
      <c r="I28" s="229">
        <f>SUM(I29:I38)</f>
        <v>0</v>
      </c>
      <c r="J28" s="229"/>
      <c r="K28" s="229">
        <f>SUM(K29:K38)</f>
        <v>0</v>
      </c>
      <c r="L28" s="229"/>
      <c r="M28" s="229">
        <f>SUM(M29:M38)</f>
        <v>0</v>
      </c>
      <c r="N28" s="228"/>
      <c r="O28" s="228">
        <f>SUM(O29:O38)</f>
        <v>25.419999999999998</v>
      </c>
      <c r="P28" s="228"/>
      <c r="Q28" s="228">
        <f>SUM(Q29:Q38)</f>
        <v>0</v>
      </c>
      <c r="R28" s="229"/>
      <c r="S28" s="229"/>
      <c r="T28" s="230"/>
      <c r="U28" s="224"/>
      <c r="V28" s="224">
        <f>SUM(V29:V38)</f>
        <v>103.47000000000001</v>
      </c>
      <c r="W28" s="224"/>
      <c r="X28" s="224"/>
      <c r="Y28" s="224"/>
      <c r="AG28" t="s">
        <v>298</v>
      </c>
    </row>
    <row r="29" spans="1:60" outlineLevel="1" x14ac:dyDescent="0.2">
      <c r="A29" s="232">
        <v>12</v>
      </c>
      <c r="B29" s="233" t="s">
        <v>4293</v>
      </c>
      <c r="C29" s="250" t="s">
        <v>4294</v>
      </c>
      <c r="D29" s="234" t="s">
        <v>696</v>
      </c>
      <c r="E29" s="235">
        <v>1</v>
      </c>
      <c r="F29" s="236"/>
      <c r="G29" s="237">
        <f>ROUND(E29*F29,2)</f>
        <v>0</v>
      </c>
      <c r="H29" s="236"/>
      <c r="I29" s="237">
        <f>ROUND(E29*H29,2)</f>
        <v>0</v>
      </c>
      <c r="J29" s="236"/>
      <c r="K29" s="237">
        <f>ROUND(E29*J29,2)</f>
        <v>0</v>
      </c>
      <c r="L29" s="237">
        <v>21</v>
      </c>
      <c r="M29" s="237">
        <f>G29*(1+L29/100)</f>
        <v>0</v>
      </c>
      <c r="N29" s="235">
        <v>2.5589200000000001</v>
      </c>
      <c r="O29" s="235">
        <f>ROUND(E29*N29,2)</f>
        <v>2.56</v>
      </c>
      <c r="P29" s="235">
        <v>0</v>
      </c>
      <c r="Q29" s="235">
        <f>ROUND(E29*P29,2)</f>
        <v>0</v>
      </c>
      <c r="R29" s="237"/>
      <c r="S29" s="237" t="s">
        <v>302</v>
      </c>
      <c r="T29" s="238" t="s">
        <v>354</v>
      </c>
      <c r="U29" s="220">
        <v>4</v>
      </c>
      <c r="V29" s="220">
        <f>ROUND(E29*U29,2)</f>
        <v>4</v>
      </c>
      <c r="W29" s="220"/>
      <c r="X29" s="220" t="s">
        <v>314</v>
      </c>
      <c r="Y29" s="220" t="s">
        <v>305</v>
      </c>
      <c r="Z29" s="210"/>
      <c r="AA29" s="210"/>
      <c r="AB29" s="210"/>
      <c r="AC29" s="210"/>
      <c r="AD29" s="210"/>
      <c r="AE29" s="210"/>
      <c r="AF29" s="210"/>
      <c r="AG29" s="210" t="s">
        <v>3524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1" t="s">
        <v>4295</v>
      </c>
      <c r="D30" s="247"/>
      <c r="E30" s="247"/>
      <c r="F30" s="247"/>
      <c r="G30" s="247"/>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317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9">
        <v>13</v>
      </c>
      <c r="B31" s="240" t="s">
        <v>4296</v>
      </c>
      <c r="C31" s="249" t="s">
        <v>4297</v>
      </c>
      <c r="D31" s="241" t="s">
        <v>450</v>
      </c>
      <c r="E31" s="242">
        <v>106</v>
      </c>
      <c r="F31" s="243"/>
      <c r="G31" s="244">
        <f>ROUND(E31*F31,2)</f>
        <v>0</v>
      </c>
      <c r="H31" s="243"/>
      <c r="I31" s="244">
        <f>ROUND(E31*H31,2)</f>
        <v>0</v>
      </c>
      <c r="J31" s="243"/>
      <c r="K31" s="244">
        <f>ROUND(E31*J31,2)</f>
        <v>0</v>
      </c>
      <c r="L31" s="244">
        <v>21</v>
      </c>
      <c r="M31" s="244">
        <f>G31*(1+L31/100)</f>
        <v>0</v>
      </c>
      <c r="N31" s="242">
        <v>0</v>
      </c>
      <c r="O31" s="242">
        <f>ROUND(E31*N31,2)</f>
        <v>0</v>
      </c>
      <c r="P31" s="242">
        <v>0</v>
      </c>
      <c r="Q31" s="242">
        <f>ROUND(E31*P31,2)</f>
        <v>0</v>
      </c>
      <c r="R31" s="244"/>
      <c r="S31" s="244" t="s">
        <v>302</v>
      </c>
      <c r="T31" s="245" t="s">
        <v>354</v>
      </c>
      <c r="U31" s="220">
        <v>0.29039999999999999</v>
      </c>
      <c r="V31" s="220">
        <f>ROUND(E31*U31,2)</f>
        <v>30.78</v>
      </c>
      <c r="W31" s="220"/>
      <c r="X31" s="220" t="s">
        <v>314</v>
      </c>
      <c r="Y31" s="220" t="s">
        <v>305</v>
      </c>
      <c r="Z31" s="210"/>
      <c r="AA31" s="210"/>
      <c r="AB31" s="210"/>
      <c r="AC31" s="210"/>
      <c r="AD31" s="210"/>
      <c r="AE31" s="210"/>
      <c r="AF31" s="210"/>
      <c r="AG31" s="210" t="s">
        <v>3524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9">
        <v>14</v>
      </c>
      <c r="B32" s="240" t="s">
        <v>4298</v>
      </c>
      <c r="C32" s="249" t="s">
        <v>4299</v>
      </c>
      <c r="D32" s="241" t="s">
        <v>450</v>
      </c>
      <c r="E32" s="242">
        <v>106</v>
      </c>
      <c r="F32" s="243"/>
      <c r="G32" s="244">
        <f>ROUND(E32*F32,2)</f>
        <v>0</v>
      </c>
      <c r="H32" s="243"/>
      <c r="I32" s="244">
        <f>ROUND(E32*H32,2)</f>
        <v>0</v>
      </c>
      <c r="J32" s="243"/>
      <c r="K32" s="244">
        <f>ROUND(E32*J32,2)</f>
        <v>0</v>
      </c>
      <c r="L32" s="244">
        <v>21</v>
      </c>
      <c r="M32" s="244">
        <f>G32*(1+L32/100)</f>
        <v>0</v>
      </c>
      <c r="N32" s="242">
        <v>0.20474999999999999</v>
      </c>
      <c r="O32" s="242">
        <f>ROUND(E32*N32,2)</f>
        <v>21.7</v>
      </c>
      <c r="P32" s="242">
        <v>0</v>
      </c>
      <c r="Q32" s="242">
        <f>ROUND(E32*P32,2)</f>
        <v>0</v>
      </c>
      <c r="R32" s="244"/>
      <c r="S32" s="244" t="s">
        <v>302</v>
      </c>
      <c r="T32" s="245" t="s">
        <v>354</v>
      </c>
      <c r="U32" s="220">
        <v>9.8000000000000004E-2</v>
      </c>
      <c r="V32" s="220">
        <f>ROUND(E32*U32,2)</f>
        <v>10.39</v>
      </c>
      <c r="W32" s="220"/>
      <c r="X32" s="220" t="s">
        <v>314</v>
      </c>
      <c r="Y32" s="220" t="s">
        <v>305</v>
      </c>
      <c r="Z32" s="210"/>
      <c r="AA32" s="210"/>
      <c r="AB32" s="210"/>
      <c r="AC32" s="210"/>
      <c r="AD32" s="210"/>
      <c r="AE32" s="210"/>
      <c r="AF32" s="210"/>
      <c r="AG32" s="210" t="s">
        <v>3524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15</v>
      </c>
      <c r="B33" s="240" t="s">
        <v>4300</v>
      </c>
      <c r="C33" s="249" t="s">
        <v>4301</v>
      </c>
      <c r="D33" s="241" t="s">
        <v>450</v>
      </c>
      <c r="E33" s="242">
        <v>106</v>
      </c>
      <c r="F33" s="243"/>
      <c r="G33" s="244">
        <f>ROUND(E33*F33,2)</f>
        <v>0</v>
      </c>
      <c r="H33" s="243"/>
      <c r="I33" s="244">
        <f>ROUND(E33*H33,2)</f>
        <v>0</v>
      </c>
      <c r="J33" s="243"/>
      <c r="K33" s="244">
        <f>ROUND(E33*J33,2)</f>
        <v>0</v>
      </c>
      <c r="L33" s="244">
        <v>21</v>
      </c>
      <c r="M33" s="244">
        <f>G33*(1+L33/100)</f>
        <v>0</v>
      </c>
      <c r="N33" s="242">
        <v>6.0000000000000002E-5</v>
      </c>
      <c r="O33" s="242">
        <f>ROUND(E33*N33,2)</f>
        <v>0.01</v>
      </c>
      <c r="P33" s="242">
        <v>0</v>
      </c>
      <c r="Q33" s="242">
        <f>ROUND(E33*P33,2)</f>
        <v>0</v>
      </c>
      <c r="R33" s="244"/>
      <c r="S33" s="244" t="s">
        <v>302</v>
      </c>
      <c r="T33" s="245" t="s">
        <v>354</v>
      </c>
      <c r="U33" s="220">
        <v>2.5999999999999999E-2</v>
      </c>
      <c r="V33" s="220">
        <f>ROUND(E33*U33,2)</f>
        <v>2.76</v>
      </c>
      <c r="W33" s="220"/>
      <c r="X33" s="220" t="s">
        <v>314</v>
      </c>
      <c r="Y33" s="220" t="s">
        <v>305</v>
      </c>
      <c r="Z33" s="210"/>
      <c r="AA33" s="210"/>
      <c r="AB33" s="210"/>
      <c r="AC33" s="210"/>
      <c r="AD33" s="210"/>
      <c r="AE33" s="210"/>
      <c r="AF33" s="210"/>
      <c r="AG33" s="210" t="s">
        <v>3524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16</v>
      </c>
      <c r="B34" s="240" t="s">
        <v>4302</v>
      </c>
      <c r="C34" s="249" t="s">
        <v>4303</v>
      </c>
      <c r="D34" s="241" t="s">
        <v>450</v>
      </c>
      <c r="E34" s="242">
        <v>106</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302</v>
      </c>
      <c r="T34" s="245" t="s">
        <v>354</v>
      </c>
      <c r="U34" s="220">
        <v>0.34699999999999998</v>
      </c>
      <c r="V34" s="220">
        <f>ROUND(E34*U34,2)</f>
        <v>36.78</v>
      </c>
      <c r="W34" s="220"/>
      <c r="X34" s="220" t="s">
        <v>314</v>
      </c>
      <c r="Y34" s="220" t="s">
        <v>305</v>
      </c>
      <c r="Z34" s="210"/>
      <c r="AA34" s="210"/>
      <c r="AB34" s="210"/>
      <c r="AC34" s="210"/>
      <c r="AD34" s="210"/>
      <c r="AE34" s="210"/>
      <c r="AF34" s="210"/>
      <c r="AG34" s="210" t="s">
        <v>3524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17</v>
      </c>
      <c r="B35" s="240" t="s">
        <v>4304</v>
      </c>
      <c r="C35" s="249" t="s">
        <v>4305</v>
      </c>
      <c r="D35" s="241" t="s">
        <v>372</v>
      </c>
      <c r="E35" s="242">
        <v>106</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c r="S35" s="244" t="s">
        <v>302</v>
      </c>
      <c r="T35" s="245" t="s">
        <v>354</v>
      </c>
      <c r="U35" s="220">
        <v>0.17699999999999999</v>
      </c>
      <c r="V35" s="220">
        <f>ROUND(E35*U35,2)</f>
        <v>18.760000000000002</v>
      </c>
      <c r="W35" s="220"/>
      <c r="X35" s="220" t="s">
        <v>314</v>
      </c>
      <c r="Y35" s="220" t="s">
        <v>305</v>
      </c>
      <c r="Z35" s="210"/>
      <c r="AA35" s="210"/>
      <c r="AB35" s="210"/>
      <c r="AC35" s="210"/>
      <c r="AD35" s="210"/>
      <c r="AE35" s="210"/>
      <c r="AF35" s="210"/>
      <c r="AG35" s="210" t="s">
        <v>3524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18</v>
      </c>
      <c r="B36" s="240" t="s">
        <v>4306</v>
      </c>
      <c r="C36" s="249" t="s">
        <v>4307</v>
      </c>
      <c r="D36" s="241" t="s">
        <v>320</v>
      </c>
      <c r="E36" s="242">
        <v>1</v>
      </c>
      <c r="F36" s="243"/>
      <c r="G36" s="244">
        <f>ROUND(E36*F36,2)</f>
        <v>0</v>
      </c>
      <c r="H36" s="243"/>
      <c r="I36" s="244">
        <f>ROUND(E36*H36,2)</f>
        <v>0</v>
      </c>
      <c r="J36" s="243"/>
      <c r="K36" s="244">
        <f>ROUND(E36*J36,2)</f>
        <v>0</v>
      </c>
      <c r="L36" s="244">
        <v>21</v>
      </c>
      <c r="M36" s="244">
        <f>G36*(1+L36/100)</f>
        <v>0</v>
      </c>
      <c r="N36" s="242">
        <v>1.15222</v>
      </c>
      <c r="O36" s="242">
        <f>ROUND(E36*N36,2)</f>
        <v>1.1499999999999999</v>
      </c>
      <c r="P36" s="242">
        <v>0</v>
      </c>
      <c r="Q36" s="242">
        <f>ROUND(E36*P36,2)</f>
        <v>0</v>
      </c>
      <c r="R36" s="244"/>
      <c r="S36" s="244" t="s">
        <v>313</v>
      </c>
      <c r="T36" s="245" t="s">
        <v>303</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19</v>
      </c>
      <c r="B37" s="240" t="s">
        <v>4308</v>
      </c>
      <c r="C37" s="249" t="s">
        <v>4309</v>
      </c>
      <c r="D37" s="241" t="s">
        <v>823</v>
      </c>
      <c r="E37" s="242">
        <v>1</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313</v>
      </c>
      <c r="T37" s="245" t="s">
        <v>303</v>
      </c>
      <c r="U37" s="220">
        <v>0</v>
      </c>
      <c r="V37" s="220">
        <f>ROUND(E37*U37,2)</f>
        <v>0</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9">
        <v>20</v>
      </c>
      <c r="B38" s="240" t="s">
        <v>4310</v>
      </c>
      <c r="C38" s="249" t="s">
        <v>4311</v>
      </c>
      <c r="D38" s="241" t="s">
        <v>823</v>
      </c>
      <c r="E38" s="242">
        <v>1</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c r="S38" s="244" t="s">
        <v>313</v>
      </c>
      <c r="T38" s="245" t="s">
        <v>303</v>
      </c>
      <c r="U38" s="220">
        <v>0</v>
      </c>
      <c r="V38" s="220">
        <f>ROUND(E38*U38,2)</f>
        <v>0</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5" t="s">
        <v>297</v>
      </c>
      <c r="B39" s="226" t="s">
        <v>260</v>
      </c>
      <c r="C39" s="248" t="s">
        <v>261</v>
      </c>
      <c r="D39" s="227"/>
      <c r="E39" s="228"/>
      <c r="F39" s="229"/>
      <c r="G39" s="229">
        <f>SUMIF(AG40:AG49,"&lt;&gt;NOR",G40:G49)</f>
        <v>0</v>
      </c>
      <c r="H39" s="229"/>
      <c r="I39" s="229">
        <f>SUM(I40:I49)</f>
        <v>0</v>
      </c>
      <c r="J39" s="229"/>
      <c r="K39" s="229">
        <f>SUM(K40:K49)</f>
        <v>0</v>
      </c>
      <c r="L39" s="229"/>
      <c r="M39" s="229">
        <f>SUM(M40:M49)</f>
        <v>0</v>
      </c>
      <c r="N39" s="228"/>
      <c r="O39" s="228">
        <f>SUM(O40:O49)</f>
        <v>0.6</v>
      </c>
      <c r="P39" s="228"/>
      <c r="Q39" s="228">
        <f>SUM(Q40:Q49)</f>
        <v>0</v>
      </c>
      <c r="R39" s="229"/>
      <c r="S39" s="229"/>
      <c r="T39" s="230"/>
      <c r="U39" s="224"/>
      <c r="V39" s="224">
        <f>SUM(V40:V49)</f>
        <v>75.95</v>
      </c>
      <c r="W39" s="224"/>
      <c r="X39" s="224"/>
      <c r="Y39" s="224"/>
      <c r="AG39" t="s">
        <v>298</v>
      </c>
    </row>
    <row r="40" spans="1:60" ht="22.5" outlineLevel="1" x14ac:dyDescent="0.2">
      <c r="A40" s="239">
        <v>21</v>
      </c>
      <c r="B40" s="240" t="s">
        <v>4312</v>
      </c>
      <c r="C40" s="249" t="s">
        <v>4313</v>
      </c>
      <c r="D40" s="241" t="s">
        <v>450</v>
      </c>
      <c r="E40" s="242">
        <v>115</v>
      </c>
      <c r="F40" s="243"/>
      <c r="G40" s="244">
        <f>ROUND(E40*F40,2)</f>
        <v>0</v>
      </c>
      <c r="H40" s="243"/>
      <c r="I40" s="244">
        <f>ROUND(E40*H40,2)</f>
        <v>0</v>
      </c>
      <c r="J40" s="243"/>
      <c r="K40" s="244">
        <f>ROUND(E40*J40,2)</f>
        <v>0</v>
      </c>
      <c r="L40" s="244">
        <v>21</v>
      </c>
      <c r="M40" s="244">
        <f>G40*(1+L40/100)</f>
        <v>0</v>
      </c>
      <c r="N40" s="242">
        <v>7.2999999999999996E-4</v>
      </c>
      <c r="O40" s="242">
        <f>ROUND(E40*N40,2)</f>
        <v>0.08</v>
      </c>
      <c r="P40" s="242">
        <v>0</v>
      </c>
      <c r="Q40" s="242">
        <f>ROUND(E40*P40,2)</f>
        <v>0</v>
      </c>
      <c r="R40" s="244" t="s">
        <v>4314</v>
      </c>
      <c r="S40" s="244" t="s">
        <v>302</v>
      </c>
      <c r="T40" s="245" t="s">
        <v>354</v>
      </c>
      <c r="U40" s="220">
        <v>0.10100000000000001</v>
      </c>
      <c r="V40" s="220">
        <f>ROUND(E40*U40,2)</f>
        <v>11.62</v>
      </c>
      <c r="W40" s="220"/>
      <c r="X40" s="220" t="s">
        <v>314</v>
      </c>
      <c r="Y40" s="220" t="s">
        <v>305</v>
      </c>
      <c r="Z40" s="210"/>
      <c r="AA40" s="210"/>
      <c r="AB40" s="210"/>
      <c r="AC40" s="210"/>
      <c r="AD40" s="210"/>
      <c r="AE40" s="210"/>
      <c r="AF40" s="210"/>
      <c r="AG40" s="210" t="s">
        <v>315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9">
        <v>22</v>
      </c>
      <c r="B41" s="240" t="s">
        <v>4315</v>
      </c>
      <c r="C41" s="249" t="s">
        <v>4316</v>
      </c>
      <c r="D41" s="241" t="s">
        <v>450</v>
      </c>
      <c r="E41" s="242">
        <v>115</v>
      </c>
      <c r="F41" s="243"/>
      <c r="G41" s="244">
        <f>ROUND(E41*F41,2)</f>
        <v>0</v>
      </c>
      <c r="H41" s="243"/>
      <c r="I41" s="244">
        <f>ROUND(E41*H41,2)</f>
        <v>0</v>
      </c>
      <c r="J41" s="243"/>
      <c r="K41" s="244">
        <f>ROUND(E41*J41,2)</f>
        <v>0</v>
      </c>
      <c r="L41" s="244">
        <v>21</v>
      </c>
      <c r="M41" s="244">
        <f>G41*(1+L41/100)</f>
        <v>0</v>
      </c>
      <c r="N41" s="242">
        <v>0</v>
      </c>
      <c r="O41" s="242">
        <f>ROUND(E41*N41,2)</f>
        <v>0</v>
      </c>
      <c r="P41" s="242">
        <v>0</v>
      </c>
      <c r="Q41" s="242">
        <f>ROUND(E41*P41,2)</f>
        <v>0</v>
      </c>
      <c r="R41" s="244"/>
      <c r="S41" s="244" t="s">
        <v>302</v>
      </c>
      <c r="T41" s="245" t="s">
        <v>354</v>
      </c>
      <c r="U41" s="220">
        <v>0.06</v>
      </c>
      <c r="V41" s="220">
        <f>ROUND(E41*U41,2)</f>
        <v>6.9</v>
      </c>
      <c r="W41" s="220"/>
      <c r="X41" s="220" t="s">
        <v>314</v>
      </c>
      <c r="Y41" s="220" t="s">
        <v>305</v>
      </c>
      <c r="Z41" s="210"/>
      <c r="AA41" s="210"/>
      <c r="AB41" s="210"/>
      <c r="AC41" s="210"/>
      <c r="AD41" s="210"/>
      <c r="AE41" s="210"/>
      <c r="AF41" s="210"/>
      <c r="AG41" s="210" t="s">
        <v>3524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39">
        <v>23</v>
      </c>
      <c r="B42" s="240" t="s">
        <v>4317</v>
      </c>
      <c r="C42" s="249" t="s">
        <v>4318</v>
      </c>
      <c r="D42" s="241" t="s">
        <v>450</v>
      </c>
      <c r="E42" s="242">
        <v>4.5</v>
      </c>
      <c r="F42" s="243"/>
      <c r="G42" s="244">
        <f>ROUND(E42*F42,2)</f>
        <v>0</v>
      </c>
      <c r="H42" s="243"/>
      <c r="I42" s="244">
        <f>ROUND(E42*H42,2)</f>
        <v>0</v>
      </c>
      <c r="J42" s="243"/>
      <c r="K42" s="244">
        <f>ROUND(E42*J42,2)</f>
        <v>0</v>
      </c>
      <c r="L42" s="244">
        <v>21</v>
      </c>
      <c r="M42" s="244">
        <f>G42*(1+L42/100)</f>
        <v>0</v>
      </c>
      <c r="N42" s="242">
        <v>1.5599999999999999E-2</v>
      </c>
      <c r="O42" s="242">
        <f>ROUND(E42*N42,2)</f>
        <v>7.0000000000000007E-2</v>
      </c>
      <c r="P42" s="242">
        <v>0</v>
      </c>
      <c r="Q42" s="242">
        <f>ROUND(E42*P42,2)</f>
        <v>0</v>
      </c>
      <c r="R42" s="244"/>
      <c r="S42" s="244" t="s">
        <v>302</v>
      </c>
      <c r="T42" s="245" t="s">
        <v>354</v>
      </c>
      <c r="U42" s="220">
        <v>0.48399999999999999</v>
      </c>
      <c r="V42" s="220">
        <f>ROUND(E42*U42,2)</f>
        <v>2.1800000000000002</v>
      </c>
      <c r="W42" s="220"/>
      <c r="X42" s="220" t="s">
        <v>314</v>
      </c>
      <c r="Y42" s="220" t="s">
        <v>305</v>
      </c>
      <c r="Z42" s="210"/>
      <c r="AA42" s="210"/>
      <c r="AB42" s="210"/>
      <c r="AC42" s="210"/>
      <c r="AD42" s="210"/>
      <c r="AE42" s="210"/>
      <c r="AF42" s="210"/>
      <c r="AG42" s="210" t="s">
        <v>3524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9">
        <v>24</v>
      </c>
      <c r="B43" s="240" t="s">
        <v>4319</v>
      </c>
      <c r="C43" s="249" t="s">
        <v>4320</v>
      </c>
      <c r="D43" s="241" t="s">
        <v>450</v>
      </c>
      <c r="E43" s="242">
        <v>115</v>
      </c>
      <c r="F43" s="243"/>
      <c r="G43" s="244">
        <f>ROUND(E43*F43,2)</f>
        <v>0</v>
      </c>
      <c r="H43" s="243"/>
      <c r="I43" s="244">
        <f>ROUND(E43*H43,2)</f>
        <v>0</v>
      </c>
      <c r="J43" s="243"/>
      <c r="K43" s="244">
        <f>ROUND(E43*J43,2)</f>
        <v>0</v>
      </c>
      <c r="L43" s="244">
        <v>21</v>
      </c>
      <c r="M43" s="244">
        <f>G43*(1+L43/100)</f>
        <v>0</v>
      </c>
      <c r="N43" s="242">
        <v>9.3000000000000005E-4</v>
      </c>
      <c r="O43" s="242">
        <f>ROUND(E43*N43,2)</f>
        <v>0.11</v>
      </c>
      <c r="P43" s="242">
        <v>0</v>
      </c>
      <c r="Q43" s="242">
        <f>ROUND(E43*P43,2)</f>
        <v>0</v>
      </c>
      <c r="R43" s="244" t="s">
        <v>4321</v>
      </c>
      <c r="S43" s="244" t="s">
        <v>302</v>
      </c>
      <c r="T43" s="245" t="s">
        <v>354</v>
      </c>
      <c r="U43" s="220">
        <v>0.13300000000000001</v>
      </c>
      <c r="V43" s="220">
        <f>ROUND(E43*U43,2)</f>
        <v>15.3</v>
      </c>
      <c r="W43" s="220"/>
      <c r="X43" s="220" t="s">
        <v>314</v>
      </c>
      <c r="Y43" s="220" t="s">
        <v>305</v>
      </c>
      <c r="Z43" s="210"/>
      <c r="AA43" s="210"/>
      <c r="AB43" s="210"/>
      <c r="AC43" s="210"/>
      <c r="AD43" s="210"/>
      <c r="AE43" s="210"/>
      <c r="AF43" s="210"/>
      <c r="AG43" s="210" t="s">
        <v>3524</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25</v>
      </c>
      <c r="B44" s="240" t="s">
        <v>4322</v>
      </c>
      <c r="C44" s="249" t="s">
        <v>4323</v>
      </c>
      <c r="D44" s="241" t="s">
        <v>450</v>
      </c>
      <c r="E44" s="242">
        <v>115</v>
      </c>
      <c r="F44" s="243"/>
      <c r="G44" s="244">
        <f>ROUND(E44*F44,2)</f>
        <v>0</v>
      </c>
      <c r="H44" s="243"/>
      <c r="I44" s="244">
        <f>ROUND(E44*H44,2)</f>
        <v>0</v>
      </c>
      <c r="J44" s="243"/>
      <c r="K44" s="244">
        <f>ROUND(E44*J44,2)</f>
        <v>0</v>
      </c>
      <c r="L44" s="244">
        <v>21</v>
      </c>
      <c r="M44" s="244">
        <f>G44*(1+L44/100)</f>
        <v>0</v>
      </c>
      <c r="N44" s="242">
        <v>2.2000000000000001E-4</v>
      </c>
      <c r="O44" s="242">
        <f>ROUND(E44*N44,2)</f>
        <v>0.03</v>
      </c>
      <c r="P44" s="242">
        <v>0</v>
      </c>
      <c r="Q44" s="242">
        <f>ROUND(E44*P44,2)</f>
        <v>0</v>
      </c>
      <c r="R44" s="244" t="s">
        <v>4321</v>
      </c>
      <c r="S44" s="244" t="s">
        <v>302</v>
      </c>
      <c r="T44" s="245" t="s">
        <v>354</v>
      </c>
      <c r="U44" s="220">
        <v>9.5000000000000001E-2</v>
      </c>
      <c r="V44" s="220">
        <f>ROUND(E44*U44,2)</f>
        <v>10.93</v>
      </c>
      <c r="W44" s="220"/>
      <c r="X44" s="220" t="s">
        <v>314</v>
      </c>
      <c r="Y44" s="220" t="s">
        <v>305</v>
      </c>
      <c r="Z44" s="210"/>
      <c r="AA44" s="210"/>
      <c r="AB44" s="210"/>
      <c r="AC44" s="210"/>
      <c r="AD44" s="210"/>
      <c r="AE44" s="210"/>
      <c r="AF44" s="210"/>
      <c r="AG44" s="210" t="s">
        <v>3524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26</v>
      </c>
      <c r="B45" s="240" t="s">
        <v>4324</v>
      </c>
      <c r="C45" s="249" t="s">
        <v>4325</v>
      </c>
      <c r="D45" s="241" t="s">
        <v>450</v>
      </c>
      <c r="E45" s="242">
        <v>115</v>
      </c>
      <c r="F45" s="243"/>
      <c r="G45" s="244">
        <f>ROUND(E45*F45,2)</f>
        <v>0</v>
      </c>
      <c r="H45" s="243"/>
      <c r="I45" s="244">
        <f>ROUND(E45*H45,2)</f>
        <v>0</v>
      </c>
      <c r="J45" s="243"/>
      <c r="K45" s="244">
        <f>ROUND(E45*J45,2)</f>
        <v>0</v>
      </c>
      <c r="L45" s="244">
        <v>21</v>
      </c>
      <c r="M45" s="244">
        <f>G45*(1+L45/100)</f>
        <v>0</v>
      </c>
      <c r="N45" s="242">
        <v>2.0400000000000001E-3</v>
      </c>
      <c r="O45" s="242">
        <f>ROUND(E45*N45,2)</f>
        <v>0.23</v>
      </c>
      <c r="P45" s="242">
        <v>0</v>
      </c>
      <c r="Q45" s="242">
        <f>ROUND(E45*P45,2)</f>
        <v>0</v>
      </c>
      <c r="R45" s="244" t="s">
        <v>4321</v>
      </c>
      <c r="S45" s="244" t="s">
        <v>302</v>
      </c>
      <c r="T45" s="245" t="s">
        <v>354</v>
      </c>
      <c r="U45" s="220">
        <v>9.5860000000000001E-2</v>
      </c>
      <c r="V45" s="220">
        <f>ROUND(E45*U45,2)</f>
        <v>11.02</v>
      </c>
      <c r="W45" s="220"/>
      <c r="X45" s="220" t="s">
        <v>314</v>
      </c>
      <c r="Y45" s="220" t="s">
        <v>305</v>
      </c>
      <c r="Z45" s="210"/>
      <c r="AA45" s="210"/>
      <c r="AB45" s="210"/>
      <c r="AC45" s="210"/>
      <c r="AD45" s="210"/>
      <c r="AE45" s="210"/>
      <c r="AF45" s="210"/>
      <c r="AG45" s="210" t="s">
        <v>3524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2">
        <v>27</v>
      </c>
      <c r="B46" s="233" t="s">
        <v>4326</v>
      </c>
      <c r="C46" s="250" t="s">
        <v>4327</v>
      </c>
      <c r="D46" s="234" t="s">
        <v>450</v>
      </c>
      <c r="E46" s="235">
        <v>230</v>
      </c>
      <c r="F46" s="236"/>
      <c r="G46" s="237">
        <f>ROUND(E46*F46,2)</f>
        <v>0</v>
      </c>
      <c r="H46" s="236"/>
      <c r="I46" s="237">
        <f>ROUND(E46*H46,2)</f>
        <v>0</v>
      </c>
      <c r="J46" s="236"/>
      <c r="K46" s="237">
        <f>ROUND(E46*J46,2)</f>
        <v>0</v>
      </c>
      <c r="L46" s="237">
        <v>21</v>
      </c>
      <c r="M46" s="237">
        <f>G46*(1+L46/100)</f>
        <v>0</v>
      </c>
      <c r="N46" s="235">
        <v>3.3E-4</v>
      </c>
      <c r="O46" s="235">
        <f>ROUND(E46*N46,2)</f>
        <v>0.08</v>
      </c>
      <c r="P46" s="235">
        <v>0</v>
      </c>
      <c r="Q46" s="235">
        <f>ROUND(E46*P46,2)</f>
        <v>0</v>
      </c>
      <c r="R46" s="237"/>
      <c r="S46" s="237" t="s">
        <v>313</v>
      </c>
      <c r="T46" s="238" t="s">
        <v>303</v>
      </c>
      <c r="U46" s="220">
        <v>0</v>
      </c>
      <c r="V46" s="220">
        <f>ROUND(E46*U46,2)</f>
        <v>0</v>
      </c>
      <c r="W46" s="220"/>
      <c r="X46" s="220" t="s">
        <v>314</v>
      </c>
      <c r="Y46" s="220" t="s">
        <v>305</v>
      </c>
      <c r="Z46" s="210"/>
      <c r="AA46" s="210"/>
      <c r="AB46" s="210"/>
      <c r="AC46" s="210"/>
      <c r="AD46" s="210"/>
      <c r="AE46" s="210"/>
      <c r="AF46" s="210"/>
      <c r="AG46" s="210" t="s">
        <v>315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1" t="s">
        <v>4328</v>
      </c>
      <c r="D47" s="247"/>
      <c r="E47" s="247"/>
      <c r="F47" s="247"/>
      <c r="G47" s="247"/>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317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28</v>
      </c>
      <c r="B48" s="240" t="s">
        <v>4329</v>
      </c>
      <c r="C48" s="249" t="s">
        <v>4330</v>
      </c>
      <c r="D48" s="241" t="s">
        <v>4331</v>
      </c>
      <c r="E48" s="242">
        <v>10</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t="s">
        <v>4332</v>
      </c>
      <c r="S48" s="244" t="s">
        <v>302</v>
      </c>
      <c r="T48" s="245" t="s">
        <v>354</v>
      </c>
      <c r="U48" s="220">
        <v>1</v>
      </c>
      <c r="V48" s="220">
        <f>ROUND(E48*U48,2)</f>
        <v>10</v>
      </c>
      <c r="W48" s="220"/>
      <c r="X48" s="220" t="s">
        <v>4333</v>
      </c>
      <c r="Y48" s="220" t="s">
        <v>305</v>
      </c>
      <c r="Z48" s="210"/>
      <c r="AA48" s="210"/>
      <c r="AB48" s="210"/>
      <c r="AC48" s="210"/>
      <c r="AD48" s="210"/>
      <c r="AE48" s="210"/>
      <c r="AF48" s="210"/>
      <c r="AG48" s="210" t="s">
        <v>4334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2">
        <v>29</v>
      </c>
      <c r="B49" s="233" t="s">
        <v>4335</v>
      </c>
      <c r="C49" s="250" t="s">
        <v>4336</v>
      </c>
      <c r="D49" s="234" t="s">
        <v>4331</v>
      </c>
      <c r="E49" s="235">
        <v>8</v>
      </c>
      <c r="F49" s="236"/>
      <c r="G49" s="237">
        <f>ROUND(E49*F49,2)</f>
        <v>0</v>
      </c>
      <c r="H49" s="236"/>
      <c r="I49" s="237">
        <f>ROUND(E49*H49,2)</f>
        <v>0</v>
      </c>
      <c r="J49" s="236"/>
      <c r="K49" s="237">
        <f>ROUND(E49*J49,2)</f>
        <v>0</v>
      </c>
      <c r="L49" s="237">
        <v>21</v>
      </c>
      <c r="M49" s="237">
        <f>G49*(1+L49/100)</f>
        <v>0</v>
      </c>
      <c r="N49" s="235">
        <v>0</v>
      </c>
      <c r="O49" s="235">
        <f>ROUND(E49*N49,2)</f>
        <v>0</v>
      </c>
      <c r="P49" s="235">
        <v>0</v>
      </c>
      <c r="Q49" s="235">
        <f>ROUND(E49*P49,2)</f>
        <v>0</v>
      </c>
      <c r="R49" s="237" t="s">
        <v>4332</v>
      </c>
      <c r="S49" s="237" t="s">
        <v>302</v>
      </c>
      <c r="T49" s="238" t="s">
        <v>354</v>
      </c>
      <c r="U49" s="220">
        <v>1</v>
      </c>
      <c r="V49" s="220">
        <f>ROUND(E49*U49,2)</f>
        <v>8</v>
      </c>
      <c r="W49" s="220"/>
      <c r="X49" s="220" t="s">
        <v>4333</v>
      </c>
      <c r="Y49" s="220" t="s">
        <v>305</v>
      </c>
      <c r="Z49" s="210"/>
      <c r="AA49" s="210"/>
      <c r="AB49" s="210"/>
      <c r="AC49" s="210"/>
      <c r="AD49" s="210"/>
      <c r="AE49" s="210"/>
      <c r="AF49" s="210"/>
      <c r="AG49" s="210" t="s">
        <v>4334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3"/>
      <c r="B50" s="4"/>
      <c r="C50" s="252"/>
      <c r="D50" s="6"/>
      <c r="E50" s="3"/>
      <c r="F50" s="3"/>
      <c r="G50" s="3"/>
      <c r="H50" s="3"/>
      <c r="I50" s="3"/>
      <c r="J50" s="3"/>
      <c r="K50" s="3"/>
      <c r="L50" s="3"/>
      <c r="M50" s="3"/>
      <c r="N50" s="3"/>
      <c r="O50" s="3"/>
      <c r="P50" s="3"/>
      <c r="Q50" s="3"/>
      <c r="R50" s="3"/>
      <c r="S50" s="3"/>
      <c r="T50" s="3"/>
      <c r="U50" s="3"/>
      <c r="V50" s="3"/>
      <c r="W50" s="3"/>
      <c r="X50" s="3"/>
      <c r="Y50" s="3"/>
      <c r="AE50">
        <v>12</v>
      </c>
      <c r="AF50">
        <v>21</v>
      </c>
      <c r="AG50" t="s">
        <v>283</v>
      </c>
    </row>
    <row r="51" spans="1:60" x14ac:dyDescent="0.2">
      <c r="A51" s="213"/>
      <c r="B51" s="214" t="s">
        <v>29</v>
      </c>
      <c r="C51" s="253"/>
      <c r="D51" s="215"/>
      <c r="E51" s="216"/>
      <c r="F51" s="216"/>
      <c r="G51" s="231">
        <f>G8+G28+G39</f>
        <v>0</v>
      </c>
      <c r="H51" s="3"/>
      <c r="I51" s="3"/>
      <c r="J51" s="3"/>
      <c r="K51" s="3"/>
      <c r="L51" s="3"/>
      <c r="M51" s="3"/>
      <c r="N51" s="3"/>
      <c r="O51" s="3"/>
      <c r="P51" s="3"/>
      <c r="Q51" s="3"/>
      <c r="R51" s="3"/>
      <c r="S51" s="3"/>
      <c r="T51" s="3"/>
      <c r="U51" s="3"/>
      <c r="V51" s="3"/>
      <c r="W51" s="3"/>
      <c r="X51" s="3"/>
      <c r="Y51" s="3"/>
      <c r="AE51">
        <f>SUMIF(L7:L49,AE50,G7:G49)</f>
        <v>0</v>
      </c>
      <c r="AF51">
        <f>SUMIF(L7:L49,AF50,G7:G49)</f>
        <v>0</v>
      </c>
      <c r="AG51" t="s">
        <v>349</v>
      </c>
    </row>
    <row r="52" spans="1:60" x14ac:dyDescent="0.2">
      <c r="C52" s="254"/>
      <c r="D52" s="10"/>
      <c r="AG52" t="s">
        <v>350</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z+1f6tZ8SECc2FR4pnIcQQTwx9M1jLCoCFA/R/GWQMpMHbXLLb9/v0jVfeli6bqSxj2DFDp/mk/T0Iub3NfCA==" saltValue="WxBWv48w589+VGe0zhuaMQ==" spinCount="100000" sheet="1" formatRows="0"/>
  <mergeCells count="11">
    <mergeCell ref="C18:G18"/>
    <mergeCell ref="C21:G21"/>
    <mergeCell ref="C27:G27"/>
    <mergeCell ref="C30:G30"/>
    <mergeCell ref="C47:G47"/>
    <mergeCell ref="A1:G1"/>
    <mergeCell ref="C2:G2"/>
    <mergeCell ref="C3:G3"/>
    <mergeCell ref="C4:G4"/>
    <mergeCell ref="C11:G11"/>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ABEA-C88F-4ADE-89E6-3C6CE3564AF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83</v>
      </c>
      <c r="C4" s="202" t="s">
        <v>84</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256</v>
      </c>
      <c r="C8" s="248" t="s">
        <v>257</v>
      </c>
      <c r="D8" s="227"/>
      <c r="E8" s="228"/>
      <c r="F8" s="229"/>
      <c r="G8" s="229">
        <f>SUMIF(AG9:AG15,"&lt;&gt;NOR",G9:G15)</f>
        <v>0</v>
      </c>
      <c r="H8" s="229"/>
      <c r="I8" s="229">
        <f>SUM(I9:I15)</f>
        <v>0</v>
      </c>
      <c r="J8" s="229"/>
      <c r="K8" s="229">
        <f>SUM(K9:K15)</f>
        <v>0</v>
      </c>
      <c r="L8" s="229"/>
      <c r="M8" s="229">
        <f>SUM(M9:M15)</f>
        <v>0</v>
      </c>
      <c r="N8" s="228"/>
      <c r="O8" s="228">
        <f>SUM(O9:O15)</f>
        <v>11.26</v>
      </c>
      <c r="P8" s="228"/>
      <c r="Q8" s="228">
        <f>SUM(Q9:Q15)</f>
        <v>0</v>
      </c>
      <c r="R8" s="229"/>
      <c r="S8" s="229"/>
      <c r="T8" s="230"/>
      <c r="U8" s="224"/>
      <c r="V8" s="224">
        <f>SUM(V9:V15)</f>
        <v>51.62</v>
      </c>
      <c r="W8" s="224"/>
      <c r="X8" s="224"/>
      <c r="Y8" s="224"/>
      <c r="AG8" t="s">
        <v>298</v>
      </c>
    </row>
    <row r="9" spans="1:60" outlineLevel="1" x14ac:dyDescent="0.2">
      <c r="A9" s="239">
        <v>1</v>
      </c>
      <c r="B9" s="240" t="s">
        <v>4296</v>
      </c>
      <c r="C9" s="249" t="s">
        <v>4297</v>
      </c>
      <c r="D9" s="241" t="s">
        <v>450</v>
      </c>
      <c r="E9" s="242">
        <v>55</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302</v>
      </c>
      <c r="T9" s="245" t="s">
        <v>354</v>
      </c>
      <c r="U9" s="220">
        <v>0.29039999999999999</v>
      </c>
      <c r="V9" s="220">
        <f>ROUND(E9*U9,2)</f>
        <v>15.97</v>
      </c>
      <c r="W9" s="220"/>
      <c r="X9" s="220" t="s">
        <v>314</v>
      </c>
      <c r="Y9" s="220" t="s">
        <v>305</v>
      </c>
      <c r="Z9" s="210"/>
      <c r="AA9" s="210"/>
      <c r="AB9" s="210"/>
      <c r="AC9" s="210"/>
      <c r="AD9" s="210"/>
      <c r="AE9" s="210"/>
      <c r="AF9" s="210"/>
      <c r="AG9" s="210" t="s">
        <v>3524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4298</v>
      </c>
      <c r="C10" s="249" t="s">
        <v>4299</v>
      </c>
      <c r="D10" s="241" t="s">
        <v>450</v>
      </c>
      <c r="E10" s="242">
        <v>55</v>
      </c>
      <c r="F10" s="243"/>
      <c r="G10" s="244">
        <f>ROUND(E10*F10,2)</f>
        <v>0</v>
      </c>
      <c r="H10" s="243"/>
      <c r="I10" s="244">
        <f>ROUND(E10*H10,2)</f>
        <v>0</v>
      </c>
      <c r="J10" s="243"/>
      <c r="K10" s="244">
        <f>ROUND(E10*J10,2)</f>
        <v>0</v>
      </c>
      <c r="L10" s="244">
        <v>21</v>
      </c>
      <c r="M10" s="244">
        <f>G10*(1+L10/100)</f>
        <v>0</v>
      </c>
      <c r="N10" s="242">
        <v>0.20474999999999999</v>
      </c>
      <c r="O10" s="242">
        <f>ROUND(E10*N10,2)</f>
        <v>11.26</v>
      </c>
      <c r="P10" s="242">
        <v>0</v>
      </c>
      <c r="Q10" s="242">
        <f>ROUND(E10*P10,2)</f>
        <v>0</v>
      </c>
      <c r="R10" s="244"/>
      <c r="S10" s="244" t="s">
        <v>302</v>
      </c>
      <c r="T10" s="245" t="s">
        <v>354</v>
      </c>
      <c r="U10" s="220">
        <v>9.8000000000000004E-2</v>
      </c>
      <c r="V10" s="220">
        <f>ROUND(E10*U10,2)</f>
        <v>5.39</v>
      </c>
      <c r="W10" s="220"/>
      <c r="X10" s="220" t="s">
        <v>314</v>
      </c>
      <c r="Y10" s="220" t="s">
        <v>305</v>
      </c>
      <c r="Z10" s="210"/>
      <c r="AA10" s="210"/>
      <c r="AB10" s="210"/>
      <c r="AC10" s="210"/>
      <c r="AD10" s="210"/>
      <c r="AE10" s="210"/>
      <c r="AF10" s="210"/>
      <c r="AG10" s="210" t="s">
        <v>3524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4300</v>
      </c>
      <c r="C11" s="249" t="s">
        <v>4301</v>
      </c>
      <c r="D11" s="241" t="s">
        <v>450</v>
      </c>
      <c r="E11" s="242">
        <v>55</v>
      </c>
      <c r="F11" s="243"/>
      <c r="G11" s="244">
        <f>ROUND(E11*F11,2)</f>
        <v>0</v>
      </c>
      <c r="H11" s="243"/>
      <c r="I11" s="244">
        <f>ROUND(E11*H11,2)</f>
        <v>0</v>
      </c>
      <c r="J11" s="243"/>
      <c r="K11" s="244">
        <f>ROUND(E11*J11,2)</f>
        <v>0</v>
      </c>
      <c r="L11" s="244">
        <v>21</v>
      </c>
      <c r="M11" s="244">
        <f>G11*(1+L11/100)</f>
        <v>0</v>
      </c>
      <c r="N11" s="242">
        <v>6.0000000000000002E-5</v>
      </c>
      <c r="O11" s="242">
        <f>ROUND(E11*N11,2)</f>
        <v>0</v>
      </c>
      <c r="P11" s="242">
        <v>0</v>
      </c>
      <c r="Q11" s="242">
        <f>ROUND(E11*P11,2)</f>
        <v>0</v>
      </c>
      <c r="R11" s="244"/>
      <c r="S11" s="244" t="s">
        <v>302</v>
      </c>
      <c r="T11" s="245" t="s">
        <v>354</v>
      </c>
      <c r="U11" s="220">
        <v>2.5999999999999999E-2</v>
      </c>
      <c r="V11" s="220">
        <f>ROUND(E11*U11,2)</f>
        <v>1.43</v>
      </c>
      <c r="W11" s="220"/>
      <c r="X11" s="220" t="s">
        <v>314</v>
      </c>
      <c r="Y11" s="220" t="s">
        <v>305</v>
      </c>
      <c r="Z11" s="210"/>
      <c r="AA11" s="210"/>
      <c r="AB11" s="210"/>
      <c r="AC11" s="210"/>
      <c r="AD11" s="210"/>
      <c r="AE11" s="210"/>
      <c r="AF11" s="210"/>
      <c r="AG11" s="210" t="s">
        <v>3524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4302</v>
      </c>
      <c r="C12" s="249" t="s">
        <v>4303</v>
      </c>
      <c r="D12" s="241" t="s">
        <v>450</v>
      </c>
      <c r="E12" s="242">
        <v>55</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302</v>
      </c>
      <c r="T12" s="245" t="s">
        <v>354</v>
      </c>
      <c r="U12" s="220">
        <v>0.34699999999999998</v>
      </c>
      <c r="V12" s="220">
        <f>ROUND(E12*U12,2)</f>
        <v>19.09</v>
      </c>
      <c r="W12" s="220"/>
      <c r="X12" s="220" t="s">
        <v>314</v>
      </c>
      <c r="Y12" s="220" t="s">
        <v>305</v>
      </c>
      <c r="Z12" s="210"/>
      <c r="AA12" s="210"/>
      <c r="AB12" s="210"/>
      <c r="AC12" s="210"/>
      <c r="AD12" s="210"/>
      <c r="AE12" s="210"/>
      <c r="AF12" s="210"/>
      <c r="AG12" s="210" t="s">
        <v>3524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2">
        <v>5</v>
      </c>
      <c r="B13" s="233" t="s">
        <v>4304</v>
      </c>
      <c r="C13" s="250" t="s">
        <v>4305</v>
      </c>
      <c r="D13" s="234" t="s">
        <v>372</v>
      </c>
      <c r="E13" s="235">
        <v>55</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302</v>
      </c>
      <c r="T13" s="238" t="s">
        <v>354</v>
      </c>
      <c r="U13" s="220">
        <v>0.17699999999999999</v>
      </c>
      <c r="V13" s="220">
        <f>ROUND(E13*U13,2)</f>
        <v>9.74</v>
      </c>
      <c r="W13" s="220"/>
      <c r="X13" s="220" t="s">
        <v>314</v>
      </c>
      <c r="Y13" s="220" t="s">
        <v>305</v>
      </c>
      <c r="Z13" s="210"/>
      <c r="AA13" s="210"/>
      <c r="AB13" s="210"/>
      <c r="AC13" s="210"/>
      <c r="AD13" s="210"/>
      <c r="AE13" s="210"/>
      <c r="AF13" s="210"/>
      <c r="AG13" s="210" t="s">
        <v>3524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1" t="s">
        <v>4337</v>
      </c>
      <c r="D14" s="247"/>
      <c r="E14" s="247"/>
      <c r="F14" s="247"/>
      <c r="G14" s="247"/>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317</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4338</v>
      </c>
      <c r="D15" s="255"/>
      <c r="E15" s="256">
        <v>55</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25" t="s">
        <v>297</v>
      </c>
      <c r="B16" s="226" t="s">
        <v>260</v>
      </c>
      <c r="C16" s="248" t="s">
        <v>261</v>
      </c>
      <c r="D16" s="227"/>
      <c r="E16" s="228"/>
      <c r="F16" s="229"/>
      <c r="G16" s="229">
        <f>SUMIF(AG17:AG30,"&lt;&gt;NOR",G17:G30)</f>
        <v>0</v>
      </c>
      <c r="H16" s="229"/>
      <c r="I16" s="229">
        <f>SUM(I17:I30)</f>
        <v>0</v>
      </c>
      <c r="J16" s="229"/>
      <c r="K16" s="229">
        <f>SUM(K17:K30)</f>
        <v>0</v>
      </c>
      <c r="L16" s="229"/>
      <c r="M16" s="229">
        <f>SUM(M17:M30)</f>
        <v>0</v>
      </c>
      <c r="N16" s="228"/>
      <c r="O16" s="228">
        <f>SUM(O17:O30)</f>
        <v>0.56000000000000005</v>
      </c>
      <c r="P16" s="228"/>
      <c r="Q16" s="228">
        <f>SUM(Q17:Q30)</f>
        <v>0</v>
      </c>
      <c r="R16" s="229"/>
      <c r="S16" s="229"/>
      <c r="T16" s="230"/>
      <c r="U16" s="224"/>
      <c r="V16" s="224">
        <f>SUM(V17:V30)</f>
        <v>77.13</v>
      </c>
      <c r="W16" s="224"/>
      <c r="X16" s="224"/>
      <c r="Y16" s="224"/>
      <c r="AG16" t="s">
        <v>298</v>
      </c>
    </row>
    <row r="17" spans="1:60" ht="22.5" outlineLevel="1" x14ac:dyDescent="0.2">
      <c r="A17" s="232">
        <v>6</v>
      </c>
      <c r="B17" s="233" t="s">
        <v>4312</v>
      </c>
      <c r="C17" s="250" t="s">
        <v>4313</v>
      </c>
      <c r="D17" s="234" t="s">
        <v>450</v>
      </c>
      <c r="E17" s="235">
        <v>161</v>
      </c>
      <c r="F17" s="236"/>
      <c r="G17" s="237">
        <f>ROUND(E17*F17,2)</f>
        <v>0</v>
      </c>
      <c r="H17" s="236"/>
      <c r="I17" s="237">
        <f>ROUND(E17*H17,2)</f>
        <v>0</v>
      </c>
      <c r="J17" s="236"/>
      <c r="K17" s="237">
        <f>ROUND(E17*J17,2)</f>
        <v>0</v>
      </c>
      <c r="L17" s="237">
        <v>21</v>
      </c>
      <c r="M17" s="237">
        <f>G17*(1+L17/100)</f>
        <v>0</v>
      </c>
      <c r="N17" s="235">
        <v>7.2999999999999996E-4</v>
      </c>
      <c r="O17" s="235">
        <f>ROUND(E17*N17,2)</f>
        <v>0.12</v>
      </c>
      <c r="P17" s="235">
        <v>0</v>
      </c>
      <c r="Q17" s="235">
        <f>ROUND(E17*P17,2)</f>
        <v>0</v>
      </c>
      <c r="R17" s="237" t="s">
        <v>4314</v>
      </c>
      <c r="S17" s="237" t="s">
        <v>302</v>
      </c>
      <c r="T17" s="238" t="s">
        <v>354</v>
      </c>
      <c r="U17" s="220">
        <v>0.10100000000000001</v>
      </c>
      <c r="V17" s="220">
        <f>ROUND(E17*U17,2)</f>
        <v>16.260000000000002</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65" t="s">
        <v>4339</v>
      </c>
      <c r="D18" s="255"/>
      <c r="E18" s="256">
        <v>161</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356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7</v>
      </c>
      <c r="B19" s="240" t="s">
        <v>4317</v>
      </c>
      <c r="C19" s="249" t="s">
        <v>4318</v>
      </c>
      <c r="D19" s="241" t="s">
        <v>450</v>
      </c>
      <c r="E19" s="242">
        <v>4.5</v>
      </c>
      <c r="F19" s="243"/>
      <c r="G19" s="244">
        <f>ROUND(E19*F19,2)</f>
        <v>0</v>
      </c>
      <c r="H19" s="243"/>
      <c r="I19" s="244">
        <f>ROUND(E19*H19,2)</f>
        <v>0</v>
      </c>
      <c r="J19" s="243"/>
      <c r="K19" s="244">
        <f>ROUND(E19*J19,2)</f>
        <v>0</v>
      </c>
      <c r="L19" s="244">
        <v>21</v>
      </c>
      <c r="M19" s="244">
        <f>G19*(1+L19/100)</f>
        <v>0</v>
      </c>
      <c r="N19" s="242">
        <v>1.5599999999999999E-2</v>
      </c>
      <c r="O19" s="242">
        <f>ROUND(E19*N19,2)</f>
        <v>7.0000000000000007E-2</v>
      </c>
      <c r="P19" s="242">
        <v>0</v>
      </c>
      <c r="Q19" s="242">
        <f>ROUND(E19*P19,2)</f>
        <v>0</v>
      </c>
      <c r="R19" s="244"/>
      <c r="S19" s="244" t="s">
        <v>302</v>
      </c>
      <c r="T19" s="245" t="s">
        <v>354</v>
      </c>
      <c r="U19" s="220">
        <v>0.48399999999999999</v>
      </c>
      <c r="V19" s="220">
        <f>ROUND(E19*U19,2)</f>
        <v>2.1800000000000002</v>
      </c>
      <c r="W19" s="220"/>
      <c r="X19" s="220" t="s">
        <v>314</v>
      </c>
      <c r="Y19" s="220" t="s">
        <v>305</v>
      </c>
      <c r="Z19" s="210"/>
      <c r="AA19" s="210"/>
      <c r="AB19" s="210"/>
      <c r="AC19" s="210"/>
      <c r="AD19" s="210"/>
      <c r="AE19" s="210"/>
      <c r="AF19" s="210"/>
      <c r="AG19" s="210" t="s">
        <v>3524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8</v>
      </c>
      <c r="B20" s="240" t="s">
        <v>4340</v>
      </c>
      <c r="C20" s="249" t="s">
        <v>4341</v>
      </c>
      <c r="D20" s="241" t="s">
        <v>450</v>
      </c>
      <c r="E20" s="242">
        <v>115</v>
      </c>
      <c r="F20" s="243"/>
      <c r="G20" s="244">
        <f>ROUND(E20*F20,2)</f>
        <v>0</v>
      </c>
      <c r="H20" s="243"/>
      <c r="I20" s="244">
        <f>ROUND(E20*H20,2)</f>
        <v>0</v>
      </c>
      <c r="J20" s="243"/>
      <c r="K20" s="244">
        <f>ROUND(E20*J20,2)</f>
        <v>0</v>
      </c>
      <c r="L20" s="244">
        <v>21</v>
      </c>
      <c r="M20" s="244">
        <f>G20*(1+L20/100)</f>
        <v>0</v>
      </c>
      <c r="N20" s="242">
        <v>1.6000000000000001E-4</v>
      </c>
      <c r="O20" s="242">
        <f>ROUND(E20*N20,2)</f>
        <v>0.02</v>
      </c>
      <c r="P20" s="242">
        <v>0</v>
      </c>
      <c r="Q20" s="242">
        <f>ROUND(E20*P20,2)</f>
        <v>0</v>
      </c>
      <c r="R20" s="244" t="s">
        <v>4321</v>
      </c>
      <c r="S20" s="244" t="s">
        <v>302</v>
      </c>
      <c r="T20" s="245" t="s">
        <v>354</v>
      </c>
      <c r="U20" s="220">
        <v>9.5000000000000001E-2</v>
      </c>
      <c r="V20" s="220">
        <f>ROUND(E20*U20,2)</f>
        <v>10.93</v>
      </c>
      <c r="W20" s="220"/>
      <c r="X20" s="220" t="s">
        <v>314</v>
      </c>
      <c r="Y20" s="220" t="s">
        <v>305</v>
      </c>
      <c r="Z20" s="210"/>
      <c r="AA20" s="210"/>
      <c r="AB20" s="210"/>
      <c r="AC20" s="210"/>
      <c r="AD20" s="210"/>
      <c r="AE20" s="210"/>
      <c r="AF20" s="210"/>
      <c r="AG20" s="210" t="s">
        <v>3524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2">
        <v>9</v>
      </c>
      <c r="B21" s="233" t="s">
        <v>4342</v>
      </c>
      <c r="C21" s="250" t="s">
        <v>4343</v>
      </c>
      <c r="D21" s="234" t="s">
        <v>450</v>
      </c>
      <c r="E21" s="235">
        <v>161</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t="s">
        <v>4321</v>
      </c>
      <c r="S21" s="237" t="s">
        <v>302</v>
      </c>
      <c r="T21" s="238" t="s">
        <v>354</v>
      </c>
      <c r="U21" s="220">
        <v>0.11533</v>
      </c>
      <c r="V21" s="220">
        <f>ROUND(E21*U21,2)</f>
        <v>18.57</v>
      </c>
      <c r="W21" s="220"/>
      <c r="X21" s="220" t="s">
        <v>314</v>
      </c>
      <c r="Y21" s="220" t="s">
        <v>305</v>
      </c>
      <c r="Z21" s="210"/>
      <c r="AA21" s="210"/>
      <c r="AB21" s="210"/>
      <c r="AC21" s="210"/>
      <c r="AD21" s="210"/>
      <c r="AE21" s="210"/>
      <c r="AF21" s="210"/>
      <c r="AG21" s="210" t="s">
        <v>3524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5" t="s">
        <v>4339</v>
      </c>
      <c r="D22" s="255"/>
      <c r="E22" s="256">
        <v>161</v>
      </c>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10</v>
      </c>
      <c r="B23" s="240" t="s">
        <v>4344</v>
      </c>
      <c r="C23" s="249" t="s">
        <v>4345</v>
      </c>
      <c r="D23" s="241" t="s">
        <v>450</v>
      </c>
      <c r="E23" s="242">
        <v>161</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4321</v>
      </c>
      <c r="S23" s="244" t="s">
        <v>302</v>
      </c>
      <c r="T23" s="245" t="s">
        <v>354</v>
      </c>
      <c r="U23" s="220">
        <v>6.9500000000000006E-2</v>
      </c>
      <c r="V23" s="220">
        <f>ROUND(E23*U23,2)</f>
        <v>11.19</v>
      </c>
      <c r="W23" s="220"/>
      <c r="X23" s="220" t="s">
        <v>314</v>
      </c>
      <c r="Y23" s="220" t="s">
        <v>305</v>
      </c>
      <c r="Z23" s="210"/>
      <c r="AA23" s="210"/>
      <c r="AB23" s="210"/>
      <c r="AC23" s="210"/>
      <c r="AD23" s="210"/>
      <c r="AE23" s="210"/>
      <c r="AF23" s="210"/>
      <c r="AG23" s="210" t="s">
        <v>3524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2">
        <v>11</v>
      </c>
      <c r="B24" s="233" t="s">
        <v>4326</v>
      </c>
      <c r="C24" s="250" t="s">
        <v>4327</v>
      </c>
      <c r="D24" s="234" t="s">
        <v>450</v>
      </c>
      <c r="E24" s="235">
        <v>161</v>
      </c>
      <c r="F24" s="236"/>
      <c r="G24" s="237">
        <f>ROUND(E24*F24,2)</f>
        <v>0</v>
      </c>
      <c r="H24" s="236"/>
      <c r="I24" s="237">
        <f>ROUND(E24*H24,2)</f>
        <v>0</v>
      </c>
      <c r="J24" s="236"/>
      <c r="K24" s="237">
        <f>ROUND(E24*J24,2)</f>
        <v>0</v>
      </c>
      <c r="L24" s="237">
        <v>21</v>
      </c>
      <c r="M24" s="237">
        <f>G24*(1+L24/100)</f>
        <v>0</v>
      </c>
      <c r="N24" s="235">
        <v>3.3E-4</v>
      </c>
      <c r="O24" s="235">
        <f>ROUND(E24*N24,2)</f>
        <v>0.05</v>
      </c>
      <c r="P24" s="235">
        <v>0</v>
      </c>
      <c r="Q24" s="235">
        <f>ROUND(E24*P24,2)</f>
        <v>0</v>
      </c>
      <c r="R24" s="237"/>
      <c r="S24" s="237" t="s">
        <v>313</v>
      </c>
      <c r="T24" s="238" t="s">
        <v>303</v>
      </c>
      <c r="U24" s="220">
        <v>0</v>
      </c>
      <c r="V24" s="220">
        <f>ROUND(E24*U24,2)</f>
        <v>0</v>
      </c>
      <c r="W24" s="220"/>
      <c r="X24" s="220" t="s">
        <v>314</v>
      </c>
      <c r="Y24" s="220" t="s">
        <v>305</v>
      </c>
      <c r="Z24" s="210"/>
      <c r="AA24" s="210"/>
      <c r="AB24" s="210"/>
      <c r="AC24" s="210"/>
      <c r="AD24" s="210"/>
      <c r="AE24" s="210"/>
      <c r="AF24" s="210"/>
      <c r="AG24" s="210" t="s">
        <v>315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51" t="s">
        <v>4328</v>
      </c>
      <c r="D25" s="247"/>
      <c r="E25" s="247"/>
      <c r="F25" s="247"/>
      <c r="G25" s="247"/>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317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65" t="s">
        <v>4339</v>
      </c>
      <c r="D26" s="255"/>
      <c r="E26" s="256">
        <v>161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9">
        <v>12</v>
      </c>
      <c r="B27" s="240" t="s">
        <v>4329</v>
      </c>
      <c r="C27" s="249" t="s">
        <v>4330</v>
      </c>
      <c r="D27" s="241" t="s">
        <v>4331</v>
      </c>
      <c r="E27" s="242">
        <v>10</v>
      </c>
      <c r="F27" s="243"/>
      <c r="G27" s="244">
        <f>ROUND(E27*F27,2)</f>
        <v>0</v>
      </c>
      <c r="H27" s="243"/>
      <c r="I27" s="244">
        <f>ROUND(E27*H27,2)</f>
        <v>0</v>
      </c>
      <c r="J27" s="243"/>
      <c r="K27" s="244">
        <f>ROUND(E27*J27,2)</f>
        <v>0</v>
      </c>
      <c r="L27" s="244">
        <v>21</v>
      </c>
      <c r="M27" s="244">
        <f>G27*(1+L27/100)</f>
        <v>0</v>
      </c>
      <c r="N27" s="242">
        <v>0</v>
      </c>
      <c r="O27" s="242">
        <f>ROUND(E27*N27,2)</f>
        <v>0</v>
      </c>
      <c r="P27" s="242">
        <v>0</v>
      </c>
      <c r="Q27" s="242">
        <f>ROUND(E27*P27,2)</f>
        <v>0</v>
      </c>
      <c r="R27" s="244" t="s">
        <v>4332</v>
      </c>
      <c r="S27" s="244" t="s">
        <v>302</v>
      </c>
      <c r="T27" s="245" t="s">
        <v>354</v>
      </c>
      <c r="U27" s="220">
        <v>1</v>
      </c>
      <c r="V27" s="220">
        <f>ROUND(E27*U27,2)</f>
        <v>10</v>
      </c>
      <c r="W27" s="220"/>
      <c r="X27" s="220" t="s">
        <v>4333</v>
      </c>
      <c r="Y27" s="220" t="s">
        <v>305</v>
      </c>
      <c r="Z27" s="210"/>
      <c r="AA27" s="210"/>
      <c r="AB27" s="210"/>
      <c r="AC27" s="210"/>
      <c r="AD27" s="210"/>
      <c r="AE27" s="210"/>
      <c r="AF27" s="210"/>
      <c r="AG27" s="210" t="s">
        <v>4334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9">
        <v>13</v>
      </c>
      <c r="B28" s="240" t="s">
        <v>4335</v>
      </c>
      <c r="C28" s="249" t="s">
        <v>4336</v>
      </c>
      <c r="D28" s="241" t="s">
        <v>4331</v>
      </c>
      <c r="E28" s="242">
        <v>8</v>
      </c>
      <c r="F28" s="243"/>
      <c r="G28" s="244">
        <f>ROUND(E28*F28,2)</f>
        <v>0</v>
      </c>
      <c r="H28" s="243"/>
      <c r="I28" s="244">
        <f>ROUND(E28*H28,2)</f>
        <v>0</v>
      </c>
      <c r="J28" s="243"/>
      <c r="K28" s="244">
        <f>ROUND(E28*J28,2)</f>
        <v>0</v>
      </c>
      <c r="L28" s="244">
        <v>21</v>
      </c>
      <c r="M28" s="244">
        <f>G28*(1+L28/100)</f>
        <v>0</v>
      </c>
      <c r="N28" s="242">
        <v>0</v>
      </c>
      <c r="O28" s="242">
        <f>ROUND(E28*N28,2)</f>
        <v>0</v>
      </c>
      <c r="P28" s="242">
        <v>0</v>
      </c>
      <c r="Q28" s="242">
        <f>ROUND(E28*P28,2)</f>
        <v>0</v>
      </c>
      <c r="R28" s="244" t="s">
        <v>4332</v>
      </c>
      <c r="S28" s="244" t="s">
        <v>302</v>
      </c>
      <c r="T28" s="245" t="s">
        <v>354</v>
      </c>
      <c r="U28" s="220">
        <v>1</v>
      </c>
      <c r="V28" s="220">
        <f>ROUND(E28*U28,2)</f>
        <v>8</v>
      </c>
      <c r="W28" s="220"/>
      <c r="X28" s="220" t="s">
        <v>4333</v>
      </c>
      <c r="Y28" s="220" t="s">
        <v>305</v>
      </c>
      <c r="Z28" s="210"/>
      <c r="AA28" s="210"/>
      <c r="AB28" s="210"/>
      <c r="AC28" s="210"/>
      <c r="AD28" s="210"/>
      <c r="AE28" s="210"/>
      <c r="AF28" s="210"/>
      <c r="AG28" s="210" t="s">
        <v>4334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45" outlineLevel="1" x14ac:dyDescent="0.2">
      <c r="A29" s="232">
        <v>14</v>
      </c>
      <c r="B29" s="233" t="s">
        <v>4346</v>
      </c>
      <c r="C29" s="250" t="s">
        <v>4347</v>
      </c>
      <c r="D29" s="234" t="s">
        <v>450</v>
      </c>
      <c r="E29" s="235">
        <v>161</v>
      </c>
      <c r="F29" s="236"/>
      <c r="G29" s="237">
        <f>ROUND(E29*F29,2)</f>
        <v>0</v>
      </c>
      <c r="H29" s="236"/>
      <c r="I29" s="237">
        <f>ROUND(E29*H29,2)</f>
        <v>0</v>
      </c>
      <c r="J29" s="236"/>
      <c r="K29" s="237">
        <f>ROUND(E29*J29,2)</f>
        <v>0</v>
      </c>
      <c r="L29" s="237">
        <v>21</v>
      </c>
      <c r="M29" s="237">
        <f>G29*(1+L29/100)</f>
        <v>0</v>
      </c>
      <c r="N29" s="235">
        <v>1.89E-3</v>
      </c>
      <c r="O29" s="235">
        <f>ROUND(E29*N29,2)</f>
        <v>0.3</v>
      </c>
      <c r="P29" s="235">
        <v>0</v>
      </c>
      <c r="Q29" s="235">
        <f>ROUND(E29*P29,2)</f>
        <v>0</v>
      </c>
      <c r="R29" s="237" t="s">
        <v>652</v>
      </c>
      <c r="S29" s="237" t="s">
        <v>302</v>
      </c>
      <c r="T29" s="238" t="s">
        <v>354</v>
      </c>
      <c r="U29" s="220">
        <v>0</v>
      </c>
      <c r="V29" s="220">
        <f>ROUND(E29*U29,2)</f>
        <v>0</v>
      </c>
      <c r="W29" s="220"/>
      <c r="X29" s="220" t="s">
        <v>653</v>
      </c>
      <c r="Y29" s="220" t="s">
        <v>305</v>
      </c>
      <c r="Z29" s="210"/>
      <c r="AA29" s="210"/>
      <c r="AB29" s="210"/>
      <c r="AC29" s="210"/>
      <c r="AD29" s="210"/>
      <c r="AE29" s="210"/>
      <c r="AF29" s="210"/>
      <c r="AG29" s="210" t="s">
        <v>654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5" t="s">
        <v>4339</v>
      </c>
      <c r="D30" s="255"/>
      <c r="E30" s="256">
        <v>161</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356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3"/>
      <c r="B31" s="4"/>
      <c r="C31" s="252"/>
      <c r="D31" s="6"/>
      <c r="E31" s="3"/>
      <c r="F31" s="3"/>
      <c r="G31" s="3"/>
      <c r="H31" s="3"/>
      <c r="I31" s="3"/>
      <c r="J31" s="3"/>
      <c r="K31" s="3"/>
      <c r="L31" s="3"/>
      <c r="M31" s="3"/>
      <c r="N31" s="3"/>
      <c r="O31" s="3"/>
      <c r="P31" s="3"/>
      <c r="Q31" s="3"/>
      <c r="R31" s="3"/>
      <c r="S31" s="3"/>
      <c r="T31" s="3"/>
      <c r="U31" s="3"/>
      <c r="V31" s="3"/>
      <c r="W31" s="3"/>
      <c r="X31" s="3"/>
      <c r="Y31" s="3"/>
      <c r="AE31">
        <v>12</v>
      </c>
      <c r="AF31">
        <v>21</v>
      </c>
      <c r="AG31" t="s">
        <v>283</v>
      </c>
    </row>
    <row r="32" spans="1:60" x14ac:dyDescent="0.2">
      <c r="A32" s="213"/>
      <c r="B32" s="214" t="s">
        <v>29</v>
      </c>
      <c r="C32" s="253"/>
      <c r="D32" s="215"/>
      <c r="E32" s="216"/>
      <c r="F32" s="216"/>
      <c r="G32" s="231">
        <f>G8+G16</f>
        <v>0</v>
      </c>
      <c r="H32" s="3"/>
      <c r="I32" s="3"/>
      <c r="J32" s="3"/>
      <c r="K32" s="3"/>
      <c r="L32" s="3"/>
      <c r="M32" s="3"/>
      <c r="N32" s="3"/>
      <c r="O32" s="3"/>
      <c r="P32" s="3"/>
      <c r="Q32" s="3"/>
      <c r="R32" s="3"/>
      <c r="S32" s="3"/>
      <c r="T32" s="3"/>
      <c r="U32" s="3"/>
      <c r="V32" s="3"/>
      <c r="W32" s="3"/>
      <c r="X32" s="3"/>
      <c r="Y32" s="3"/>
      <c r="AE32">
        <f>SUMIF(L7:L30,AE31,G7:G30)</f>
        <v>0</v>
      </c>
      <c r="AF32">
        <f>SUMIF(L7:L30,AF31,G7:G30)</f>
        <v>0</v>
      </c>
      <c r="AG32" t="s">
        <v>349</v>
      </c>
    </row>
    <row r="33" spans="3:33" x14ac:dyDescent="0.2">
      <c r="C33" s="254"/>
      <c r="D33" s="10"/>
      <c r="AG33" t="s">
        <v>350</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BlzYLCQ/F0E2IifqcWw+tWo0CdCocuo+OVNiL3DVfnRQG7N/+aHG2LDlNUjlu1b1CPXZV5qRKiuoNZV8HYRiw==" saltValue="wstrsI8xvyjFkNm99NXCKQ==" spinCount="100000" sheet="1" formatRows="0"/>
  <mergeCells count="6">
    <mergeCell ref="A1:G1"/>
    <mergeCell ref="C2:G2"/>
    <mergeCell ref="C3:G3"/>
    <mergeCell ref="C4:G4"/>
    <mergeCell ref="C14:G14"/>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654D-921B-489E-86DF-054922533CE5}">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85</v>
      </c>
      <c r="C4" s="202" t="s">
        <v>86</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256</v>
      </c>
      <c r="C8" s="248" t="s">
        <v>257</v>
      </c>
      <c r="D8" s="227"/>
      <c r="E8" s="228"/>
      <c r="F8" s="229"/>
      <c r="G8" s="229">
        <f>SUMIF(AG9:AG17,"&lt;&gt;NOR",G9:G17)</f>
        <v>0</v>
      </c>
      <c r="H8" s="229"/>
      <c r="I8" s="229">
        <f>SUM(I9:I17)</f>
        <v>0</v>
      </c>
      <c r="J8" s="229"/>
      <c r="K8" s="229">
        <f>SUM(K9:K17)</f>
        <v>0</v>
      </c>
      <c r="L8" s="229"/>
      <c r="M8" s="229">
        <f>SUM(M9:M17)</f>
        <v>0</v>
      </c>
      <c r="N8" s="228"/>
      <c r="O8" s="228">
        <f>SUM(O9:O17)</f>
        <v>6.370000000000001</v>
      </c>
      <c r="P8" s="228"/>
      <c r="Q8" s="228">
        <f>SUM(Q9:Q17)</f>
        <v>0</v>
      </c>
      <c r="R8" s="229"/>
      <c r="S8" s="229"/>
      <c r="T8" s="230"/>
      <c r="U8" s="224"/>
      <c r="V8" s="224">
        <f>SUM(V9:V17)</f>
        <v>16.2</v>
      </c>
      <c r="W8" s="224"/>
      <c r="X8" s="224"/>
      <c r="Y8" s="224"/>
      <c r="AG8" t="s">
        <v>298</v>
      </c>
    </row>
    <row r="9" spans="1:60" outlineLevel="1" x14ac:dyDescent="0.2">
      <c r="A9" s="232">
        <v>1</v>
      </c>
      <c r="B9" s="233" t="s">
        <v>4293</v>
      </c>
      <c r="C9" s="250" t="s">
        <v>4294</v>
      </c>
      <c r="D9" s="234" t="s">
        <v>696</v>
      </c>
      <c r="E9" s="235">
        <v>1</v>
      </c>
      <c r="F9" s="236"/>
      <c r="G9" s="237">
        <f>ROUND(E9*F9,2)</f>
        <v>0</v>
      </c>
      <c r="H9" s="236"/>
      <c r="I9" s="237">
        <f>ROUND(E9*H9,2)</f>
        <v>0</v>
      </c>
      <c r="J9" s="236"/>
      <c r="K9" s="237">
        <f>ROUND(E9*J9,2)</f>
        <v>0</v>
      </c>
      <c r="L9" s="237">
        <v>21</v>
      </c>
      <c r="M9" s="237">
        <f>G9*(1+L9/100)</f>
        <v>0</v>
      </c>
      <c r="N9" s="235">
        <v>2.5589200000000001</v>
      </c>
      <c r="O9" s="235">
        <f>ROUND(E9*N9,2)</f>
        <v>2.56</v>
      </c>
      <c r="P9" s="235">
        <v>0</v>
      </c>
      <c r="Q9" s="235">
        <f>ROUND(E9*P9,2)</f>
        <v>0</v>
      </c>
      <c r="R9" s="237"/>
      <c r="S9" s="237" t="s">
        <v>302</v>
      </c>
      <c r="T9" s="238" t="s">
        <v>354</v>
      </c>
      <c r="U9" s="220">
        <v>4</v>
      </c>
      <c r="V9" s="220">
        <f>ROUND(E9*U9,2)</f>
        <v>4</v>
      </c>
      <c r="W9" s="220"/>
      <c r="X9" s="220" t="s">
        <v>314</v>
      </c>
      <c r="Y9" s="220" t="s">
        <v>305</v>
      </c>
      <c r="Z9" s="210"/>
      <c r="AA9" s="210"/>
      <c r="AB9" s="210"/>
      <c r="AC9" s="210"/>
      <c r="AD9" s="210"/>
      <c r="AE9" s="210"/>
      <c r="AF9" s="210"/>
      <c r="AG9" s="210" t="s">
        <v>3524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1" t="s">
        <v>4348</v>
      </c>
      <c r="D10" s="247"/>
      <c r="E10" s="247"/>
      <c r="F10" s="247"/>
      <c r="G10" s="247"/>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317</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2</v>
      </c>
      <c r="B11" s="240" t="s">
        <v>4296</v>
      </c>
      <c r="C11" s="249" t="s">
        <v>4297</v>
      </c>
      <c r="D11" s="241" t="s">
        <v>450</v>
      </c>
      <c r="E11" s="242">
        <v>13</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302</v>
      </c>
      <c r="T11" s="245" t="s">
        <v>354</v>
      </c>
      <c r="U11" s="220">
        <v>0.29039999999999999</v>
      </c>
      <c r="V11" s="220">
        <f>ROUND(E11*U11,2)</f>
        <v>3.78</v>
      </c>
      <c r="W11" s="220"/>
      <c r="X11" s="220" t="s">
        <v>314</v>
      </c>
      <c r="Y11" s="220" t="s">
        <v>305</v>
      </c>
      <c r="Z11" s="210"/>
      <c r="AA11" s="210"/>
      <c r="AB11" s="210"/>
      <c r="AC11" s="210"/>
      <c r="AD11" s="210"/>
      <c r="AE11" s="210"/>
      <c r="AF11" s="210"/>
      <c r="AG11" s="210" t="s">
        <v>3524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3</v>
      </c>
      <c r="B12" s="240" t="s">
        <v>4298</v>
      </c>
      <c r="C12" s="249" t="s">
        <v>4299</v>
      </c>
      <c r="D12" s="241" t="s">
        <v>450</v>
      </c>
      <c r="E12" s="242">
        <v>13</v>
      </c>
      <c r="F12" s="243"/>
      <c r="G12" s="244">
        <f>ROUND(E12*F12,2)</f>
        <v>0</v>
      </c>
      <c r="H12" s="243"/>
      <c r="I12" s="244">
        <f>ROUND(E12*H12,2)</f>
        <v>0</v>
      </c>
      <c r="J12" s="243"/>
      <c r="K12" s="244">
        <f>ROUND(E12*J12,2)</f>
        <v>0</v>
      </c>
      <c r="L12" s="244">
        <v>21</v>
      </c>
      <c r="M12" s="244">
        <f>G12*(1+L12/100)</f>
        <v>0</v>
      </c>
      <c r="N12" s="242">
        <v>0.20474999999999999</v>
      </c>
      <c r="O12" s="242">
        <f>ROUND(E12*N12,2)</f>
        <v>2.66</v>
      </c>
      <c r="P12" s="242">
        <v>0</v>
      </c>
      <c r="Q12" s="242">
        <f>ROUND(E12*P12,2)</f>
        <v>0</v>
      </c>
      <c r="R12" s="244"/>
      <c r="S12" s="244" t="s">
        <v>302</v>
      </c>
      <c r="T12" s="245" t="s">
        <v>354</v>
      </c>
      <c r="U12" s="220">
        <v>9.8000000000000004E-2</v>
      </c>
      <c r="V12" s="220">
        <f>ROUND(E12*U12,2)</f>
        <v>1.27</v>
      </c>
      <c r="W12" s="220"/>
      <c r="X12" s="220" t="s">
        <v>314</v>
      </c>
      <c r="Y12" s="220" t="s">
        <v>305</v>
      </c>
      <c r="Z12" s="210"/>
      <c r="AA12" s="210"/>
      <c r="AB12" s="210"/>
      <c r="AC12" s="210"/>
      <c r="AD12" s="210"/>
      <c r="AE12" s="210"/>
      <c r="AF12" s="210"/>
      <c r="AG12" s="210" t="s">
        <v>3524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4300</v>
      </c>
      <c r="C13" s="249" t="s">
        <v>4301</v>
      </c>
      <c r="D13" s="241" t="s">
        <v>450</v>
      </c>
      <c r="E13" s="242">
        <v>13</v>
      </c>
      <c r="F13" s="243"/>
      <c r="G13" s="244">
        <f>ROUND(E13*F13,2)</f>
        <v>0</v>
      </c>
      <c r="H13" s="243"/>
      <c r="I13" s="244">
        <f>ROUND(E13*H13,2)</f>
        <v>0</v>
      </c>
      <c r="J13" s="243"/>
      <c r="K13" s="244">
        <f>ROUND(E13*J13,2)</f>
        <v>0</v>
      </c>
      <c r="L13" s="244">
        <v>21</v>
      </c>
      <c r="M13" s="244">
        <f>G13*(1+L13/100)</f>
        <v>0</v>
      </c>
      <c r="N13" s="242">
        <v>6.0000000000000002E-5</v>
      </c>
      <c r="O13" s="242">
        <f>ROUND(E13*N13,2)</f>
        <v>0</v>
      </c>
      <c r="P13" s="242">
        <v>0</v>
      </c>
      <c r="Q13" s="242">
        <f>ROUND(E13*P13,2)</f>
        <v>0</v>
      </c>
      <c r="R13" s="244"/>
      <c r="S13" s="244" t="s">
        <v>302</v>
      </c>
      <c r="T13" s="245" t="s">
        <v>354</v>
      </c>
      <c r="U13" s="220">
        <v>2.5999999999999999E-2</v>
      </c>
      <c r="V13" s="220">
        <f>ROUND(E13*U13,2)</f>
        <v>0.34</v>
      </c>
      <c r="W13" s="220"/>
      <c r="X13" s="220" t="s">
        <v>314</v>
      </c>
      <c r="Y13" s="220" t="s">
        <v>305</v>
      </c>
      <c r="Z13" s="210"/>
      <c r="AA13" s="210"/>
      <c r="AB13" s="210"/>
      <c r="AC13" s="210"/>
      <c r="AD13" s="210"/>
      <c r="AE13" s="210"/>
      <c r="AF13" s="210"/>
      <c r="AG13" s="210" t="s">
        <v>3524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5</v>
      </c>
      <c r="B14" s="240" t="s">
        <v>4302</v>
      </c>
      <c r="C14" s="249" t="s">
        <v>4303</v>
      </c>
      <c r="D14" s="241" t="s">
        <v>450</v>
      </c>
      <c r="E14" s="242">
        <v>13</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302</v>
      </c>
      <c r="T14" s="245" t="s">
        <v>354</v>
      </c>
      <c r="U14" s="220">
        <v>0.34699999999999998</v>
      </c>
      <c r="V14" s="220">
        <f>ROUND(E14*U14,2)</f>
        <v>4.51</v>
      </c>
      <c r="W14" s="220"/>
      <c r="X14" s="220" t="s">
        <v>314</v>
      </c>
      <c r="Y14" s="220" t="s">
        <v>305</v>
      </c>
      <c r="Z14" s="210"/>
      <c r="AA14" s="210"/>
      <c r="AB14" s="210"/>
      <c r="AC14" s="210"/>
      <c r="AD14" s="210"/>
      <c r="AE14" s="210"/>
      <c r="AF14" s="210"/>
      <c r="AG14" s="210" t="s">
        <v>3524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6</v>
      </c>
      <c r="B15" s="240" t="s">
        <v>4304</v>
      </c>
      <c r="C15" s="249" t="s">
        <v>4305</v>
      </c>
      <c r="D15" s="241" t="s">
        <v>372</v>
      </c>
      <c r="E15" s="242">
        <v>13</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302</v>
      </c>
      <c r="T15" s="245" t="s">
        <v>354</v>
      </c>
      <c r="U15" s="220">
        <v>0.17699999999999999</v>
      </c>
      <c r="V15" s="220">
        <f>ROUND(E15*U15,2)</f>
        <v>2.2999999999999998</v>
      </c>
      <c r="W15" s="220"/>
      <c r="X15" s="220" t="s">
        <v>314</v>
      </c>
      <c r="Y15" s="220" t="s">
        <v>305</v>
      </c>
      <c r="Z15" s="210"/>
      <c r="AA15" s="210"/>
      <c r="AB15" s="210"/>
      <c r="AC15" s="210"/>
      <c r="AD15" s="210"/>
      <c r="AE15" s="210"/>
      <c r="AF15" s="210"/>
      <c r="AG15" s="210" t="s">
        <v>3524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7</v>
      </c>
      <c r="B16" s="233" t="s">
        <v>4349</v>
      </c>
      <c r="C16" s="250" t="s">
        <v>4350</v>
      </c>
      <c r="D16" s="234" t="s">
        <v>320</v>
      </c>
      <c r="E16" s="235">
        <v>1</v>
      </c>
      <c r="F16" s="236"/>
      <c r="G16" s="237">
        <f>ROUND(E16*F16,2)</f>
        <v>0</v>
      </c>
      <c r="H16" s="236"/>
      <c r="I16" s="237">
        <f>ROUND(E16*H16,2)</f>
        <v>0</v>
      </c>
      <c r="J16" s="236"/>
      <c r="K16" s="237">
        <f>ROUND(E16*J16,2)</f>
        <v>0</v>
      </c>
      <c r="L16" s="237">
        <v>21</v>
      </c>
      <c r="M16" s="237">
        <f>G16*(1+L16/100)</f>
        <v>0</v>
      </c>
      <c r="N16" s="235">
        <v>1.15222</v>
      </c>
      <c r="O16" s="235">
        <f>ROUND(E16*N16,2)</f>
        <v>1.1499999999999999</v>
      </c>
      <c r="P16" s="235">
        <v>0</v>
      </c>
      <c r="Q16" s="235">
        <f>ROUND(E16*P16,2)</f>
        <v>0</v>
      </c>
      <c r="R16" s="237"/>
      <c r="S16" s="237" t="s">
        <v>313</v>
      </c>
      <c r="T16" s="238"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5" t="s">
        <v>4351</v>
      </c>
      <c r="D17" s="255"/>
      <c r="E17" s="256">
        <v>1</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5" t="s">
        <v>297</v>
      </c>
      <c r="B18" s="226" t="s">
        <v>260</v>
      </c>
      <c r="C18" s="248" t="s">
        <v>261</v>
      </c>
      <c r="D18" s="227"/>
      <c r="E18" s="228"/>
      <c r="F18" s="229"/>
      <c r="G18" s="229">
        <f>SUMIF(AG19:AG24,"&lt;&gt;NOR",G19:G24)</f>
        <v>0</v>
      </c>
      <c r="H18" s="229"/>
      <c r="I18" s="229">
        <f>SUM(I19:I24)</f>
        <v>0</v>
      </c>
      <c r="J18" s="229"/>
      <c r="K18" s="229">
        <f>SUM(K19:K24)</f>
        <v>0</v>
      </c>
      <c r="L18" s="229"/>
      <c r="M18" s="229">
        <f>SUM(M19:M24)</f>
        <v>0</v>
      </c>
      <c r="N18" s="228"/>
      <c r="O18" s="228">
        <f>SUM(O19:O24)</f>
        <v>0.02</v>
      </c>
      <c r="P18" s="228"/>
      <c r="Q18" s="228">
        <f>SUM(Q19:Q24)</f>
        <v>0</v>
      </c>
      <c r="R18" s="229"/>
      <c r="S18" s="229"/>
      <c r="T18" s="230"/>
      <c r="U18" s="224"/>
      <c r="V18" s="224">
        <f>SUM(V19:V24)</f>
        <v>20.09</v>
      </c>
      <c r="W18" s="224"/>
      <c r="X18" s="224"/>
      <c r="Y18" s="224"/>
      <c r="AG18" t="s">
        <v>298</v>
      </c>
    </row>
    <row r="19" spans="1:60" outlineLevel="1" x14ac:dyDescent="0.2">
      <c r="A19" s="239">
        <v>8</v>
      </c>
      <c r="B19" s="240" t="s">
        <v>4352</v>
      </c>
      <c r="C19" s="249" t="s">
        <v>4353</v>
      </c>
      <c r="D19" s="241" t="s">
        <v>450</v>
      </c>
      <c r="E19" s="242">
        <v>22</v>
      </c>
      <c r="F19" s="243"/>
      <c r="G19" s="244">
        <f>ROUND(E19*F19,2)</f>
        <v>0</v>
      </c>
      <c r="H19" s="243"/>
      <c r="I19" s="244">
        <f>ROUND(E19*H19,2)</f>
        <v>0</v>
      </c>
      <c r="J19" s="243"/>
      <c r="K19" s="244">
        <f>ROUND(E19*J19,2)</f>
        <v>0</v>
      </c>
      <c r="L19" s="244">
        <v>21</v>
      </c>
      <c r="M19" s="244">
        <f>G19*(1+L19/100)</f>
        <v>0</v>
      </c>
      <c r="N19" s="242">
        <v>3.2000000000000003E-4</v>
      </c>
      <c r="O19" s="242">
        <f>ROUND(E19*N19,2)</f>
        <v>0.01</v>
      </c>
      <c r="P19" s="242">
        <v>0</v>
      </c>
      <c r="Q19" s="242">
        <f>ROUND(E19*P19,2)</f>
        <v>0</v>
      </c>
      <c r="R19" s="244" t="s">
        <v>4321</v>
      </c>
      <c r="S19" s="244" t="s">
        <v>302</v>
      </c>
      <c r="T19" s="245" t="s">
        <v>354</v>
      </c>
      <c r="U19" s="220">
        <v>9.5000000000000001E-2</v>
      </c>
      <c r="V19" s="220">
        <f>ROUND(E19*U19,2)</f>
        <v>2.09</v>
      </c>
      <c r="W19" s="220"/>
      <c r="X19" s="220" t="s">
        <v>314</v>
      </c>
      <c r="Y19" s="220" t="s">
        <v>305</v>
      </c>
      <c r="Z19" s="210"/>
      <c r="AA19" s="210"/>
      <c r="AB19" s="210"/>
      <c r="AC19" s="210"/>
      <c r="AD19" s="210"/>
      <c r="AE19" s="210"/>
      <c r="AF19" s="210"/>
      <c r="AG19" s="210" t="s">
        <v>3524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9</v>
      </c>
      <c r="B20" s="233" t="s">
        <v>4326</v>
      </c>
      <c r="C20" s="250" t="s">
        <v>4327</v>
      </c>
      <c r="D20" s="234" t="s">
        <v>450</v>
      </c>
      <c r="E20" s="235">
        <v>22</v>
      </c>
      <c r="F20" s="236"/>
      <c r="G20" s="237">
        <f>ROUND(E20*F20,2)</f>
        <v>0</v>
      </c>
      <c r="H20" s="236"/>
      <c r="I20" s="237">
        <f>ROUND(E20*H20,2)</f>
        <v>0</v>
      </c>
      <c r="J20" s="236"/>
      <c r="K20" s="237">
        <f>ROUND(E20*J20,2)</f>
        <v>0</v>
      </c>
      <c r="L20" s="237">
        <v>21</v>
      </c>
      <c r="M20" s="237">
        <f>G20*(1+L20/100)</f>
        <v>0</v>
      </c>
      <c r="N20" s="235">
        <v>3.3E-4</v>
      </c>
      <c r="O20" s="235">
        <f>ROUND(E20*N20,2)</f>
        <v>0.01</v>
      </c>
      <c r="P20" s="235">
        <v>0</v>
      </c>
      <c r="Q20" s="235">
        <f>ROUND(E20*P20,2)</f>
        <v>0</v>
      </c>
      <c r="R20" s="237"/>
      <c r="S20" s="237" t="s">
        <v>313</v>
      </c>
      <c r="T20" s="238" t="s">
        <v>303</v>
      </c>
      <c r="U20" s="220">
        <v>0</v>
      </c>
      <c r="V20" s="220">
        <f>ROUND(E20*U20,2)</f>
        <v>0</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51" t="s">
        <v>4328</v>
      </c>
      <c r="D21" s="247"/>
      <c r="E21" s="247"/>
      <c r="F21" s="247"/>
      <c r="G21" s="247"/>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317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10</v>
      </c>
      <c r="B22" s="240" t="s">
        <v>4354</v>
      </c>
      <c r="C22" s="249" t="s">
        <v>4355</v>
      </c>
      <c r="D22" s="241" t="s">
        <v>320</v>
      </c>
      <c r="E22" s="242">
        <v>1</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313</v>
      </c>
      <c r="T22" s="245" t="s">
        <v>303</v>
      </c>
      <c r="U22" s="220">
        <v>0</v>
      </c>
      <c r="V22" s="220">
        <f>ROUND(E22*U22,2)</f>
        <v>0</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11</v>
      </c>
      <c r="B23" s="240" t="s">
        <v>4329</v>
      </c>
      <c r="C23" s="249" t="s">
        <v>4330</v>
      </c>
      <c r="D23" s="241" t="s">
        <v>4331</v>
      </c>
      <c r="E23" s="242">
        <v>10</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t="s">
        <v>4332</v>
      </c>
      <c r="S23" s="244" t="s">
        <v>302</v>
      </c>
      <c r="T23" s="245" t="s">
        <v>354</v>
      </c>
      <c r="U23" s="220">
        <v>1</v>
      </c>
      <c r="V23" s="220">
        <f>ROUND(E23*U23,2)</f>
        <v>10</v>
      </c>
      <c r="W23" s="220"/>
      <c r="X23" s="220" t="s">
        <v>4333</v>
      </c>
      <c r="Y23" s="220" t="s">
        <v>305</v>
      </c>
      <c r="Z23" s="210"/>
      <c r="AA23" s="210"/>
      <c r="AB23" s="210"/>
      <c r="AC23" s="210"/>
      <c r="AD23" s="210"/>
      <c r="AE23" s="210"/>
      <c r="AF23" s="210"/>
      <c r="AG23" s="210" t="s">
        <v>4334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2">
        <v>12</v>
      </c>
      <c r="B24" s="233" t="s">
        <v>4335</v>
      </c>
      <c r="C24" s="250" t="s">
        <v>4336</v>
      </c>
      <c r="D24" s="234" t="s">
        <v>4331</v>
      </c>
      <c r="E24" s="235">
        <v>8</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t="s">
        <v>4332</v>
      </c>
      <c r="S24" s="237" t="s">
        <v>302</v>
      </c>
      <c r="T24" s="238" t="s">
        <v>354</v>
      </c>
      <c r="U24" s="220">
        <v>1</v>
      </c>
      <c r="V24" s="220">
        <f>ROUND(E24*U24,2)</f>
        <v>8</v>
      </c>
      <c r="W24" s="220"/>
      <c r="X24" s="220" t="s">
        <v>4333</v>
      </c>
      <c r="Y24" s="220" t="s">
        <v>305</v>
      </c>
      <c r="Z24" s="210"/>
      <c r="AA24" s="210"/>
      <c r="AB24" s="210"/>
      <c r="AC24" s="210"/>
      <c r="AD24" s="210"/>
      <c r="AE24" s="210"/>
      <c r="AF24" s="210"/>
      <c r="AG24" s="210" t="s">
        <v>4334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3"/>
      <c r="B25" s="4"/>
      <c r="C25" s="252"/>
      <c r="D25" s="6"/>
      <c r="E25" s="3"/>
      <c r="F25" s="3"/>
      <c r="G25" s="3"/>
      <c r="H25" s="3"/>
      <c r="I25" s="3"/>
      <c r="J25" s="3"/>
      <c r="K25" s="3"/>
      <c r="L25" s="3"/>
      <c r="M25" s="3"/>
      <c r="N25" s="3"/>
      <c r="O25" s="3"/>
      <c r="P25" s="3"/>
      <c r="Q25" s="3"/>
      <c r="R25" s="3"/>
      <c r="S25" s="3"/>
      <c r="T25" s="3"/>
      <c r="U25" s="3"/>
      <c r="V25" s="3"/>
      <c r="W25" s="3"/>
      <c r="X25" s="3"/>
      <c r="Y25" s="3"/>
      <c r="AE25">
        <v>12</v>
      </c>
      <c r="AF25">
        <v>21</v>
      </c>
      <c r="AG25" t="s">
        <v>283</v>
      </c>
    </row>
    <row r="26" spans="1:60" x14ac:dyDescent="0.2">
      <c r="A26" s="213"/>
      <c r="B26" s="214" t="s">
        <v>29</v>
      </c>
      <c r="C26" s="253"/>
      <c r="D26" s="215"/>
      <c r="E26" s="216"/>
      <c r="F26" s="216"/>
      <c r="G26" s="231">
        <f>G8+G18</f>
        <v>0</v>
      </c>
      <c r="H26" s="3"/>
      <c r="I26" s="3"/>
      <c r="J26" s="3"/>
      <c r="K26" s="3"/>
      <c r="L26" s="3"/>
      <c r="M26" s="3"/>
      <c r="N26" s="3"/>
      <c r="O26" s="3"/>
      <c r="P26" s="3"/>
      <c r="Q26" s="3"/>
      <c r="R26" s="3"/>
      <c r="S26" s="3"/>
      <c r="T26" s="3"/>
      <c r="U26" s="3"/>
      <c r="V26" s="3"/>
      <c r="W26" s="3"/>
      <c r="X26" s="3"/>
      <c r="Y26" s="3"/>
      <c r="AE26">
        <f>SUMIF(L7:L24,AE25,G7:G24)</f>
        <v>0</v>
      </c>
      <c r="AF26">
        <f>SUMIF(L7:L24,AF25,G7:G24)</f>
        <v>0</v>
      </c>
      <c r="AG26" t="s">
        <v>349</v>
      </c>
    </row>
    <row r="27" spans="1:60" x14ac:dyDescent="0.2">
      <c r="C27" s="254"/>
      <c r="D27" s="10"/>
      <c r="AG27" t="s">
        <v>350</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HT+aVfAJfqk5EBuHsIa4e8ceMlUJiEQ/VSipIzxSVXRRtyx+ZQSxRrPZ7ByCrNc0aJSbLDgTEKJPP07iluHLg==" saltValue="Ej6R7ZxnunZSAA93NRgPOA==" spinCount="100000" sheet="1" formatRows="0"/>
  <mergeCells count="6">
    <mergeCell ref="A1:G1"/>
    <mergeCell ref="C2:G2"/>
    <mergeCell ref="C3:G3"/>
    <mergeCell ref="C4:G4"/>
    <mergeCell ref="C10:G10"/>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4E8E-A520-4061-A546-FE0BB410DAE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87</v>
      </c>
      <c r="C4" s="202" t="s">
        <v>88</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256</v>
      </c>
      <c r="C8" s="248" t="s">
        <v>257</v>
      </c>
      <c r="D8" s="227"/>
      <c r="E8" s="228"/>
      <c r="F8" s="229"/>
      <c r="G8" s="229">
        <f>SUMIF(AG9:AG15,"&lt;&gt;NOR",G9:G15)</f>
        <v>0</v>
      </c>
      <c r="H8" s="229"/>
      <c r="I8" s="229">
        <f>SUM(I9:I15)</f>
        <v>0</v>
      </c>
      <c r="J8" s="229"/>
      <c r="K8" s="229">
        <f>SUM(K9:K15)</f>
        <v>0</v>
      </c>
      <c r="L8" s="229"/>
      <c r="M8" s="229">
        <f>SUM(M9:M15)</f>
        <v>0</v>
      </c>
      <c r="N8" s="228"/>
      <c r="O8" s="228">
        <f>SUM(O9:O15)</f>
        <v>4.3</v>
      </c>
      <c r="P8" s="228"/>
      <c r="Q8" s="228">
        <f>SUM(Q9:Q15)</f>
        <v>0</v>
      </c>
      <c r="R8" s="229"/>
      <c r="S8" s="229"/>
      <c r="T8" s="230"/>
      <c r="U8" s="224"/>
      <c r="V8" s="224">
        <f>SUM(V9:V15)</f>
        <v>19.72</v>
      </c>
      <c r="W8" s="224"/>
      <c r="X8" s="224"/>
      <c r="Y8" s="224"/>
      <c r="AG8" t="s">
        <v>298</v>
      </c>
    </row>
    <row r="9" spans="1:60" outlineLevel="1" x14ac:dyDescent="0.2">
      <c r="A9" s="232">
        <v>1</v>
      </c>
      <c r="B9" s="233" t="s">
        <v>4296</v>
      </c>
      <c r="C9" s="250" t="s">
        <v>4297</v>
      </c>
      <c r="D9" s="234" t="s">
        <v>450</v>
      </c>
      <c r="E9" s="235">
        <v>21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302</v>
      </c>
      <c r="T9" s="238" t="s">
        <v>354</v>
      </c>
      <c r="U9" s="220">
        <v>0.29039999999999999</v>
      </c>
      <c r="V9" s="220">
        <f>ROUND(E9*U9,2)</f>
        <v>6.1</v>
      </c>
      <c r="W9" s="220"/>
      <c r="X9" s="220" t="s">
        <v>314</v>
      </c>
      <c r="Y9" s="220" t="s">
        <v>305</v>
      </c>
      <c r="Z9" s="210"/>
      <c r="AA9" s="210"/>
      <c r="AB9" s="210"/>
      <c r="AC9" s="210"/>
      <c r="AD9" s="210"/>
      <c r="AE9" s="210"/>
      <c r="AF9" s="210"/>
      <c r="AG9" s="210" t="s">
        <v>3524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5" t="s">
        <v>4356</v>
      </c>
      <c r="D10" s="255"/>
      <c r="E10" s="256">
        <v>21</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356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2</v>
      </c>
      <c r="B11" s="240" t="s">
        <v>4298</v>
      </c>
      <c r="C11" s="249" t="s">
        <v>4299</v>
      </c>
      <c r="D11" s="241" t="s">
        <v>450</v>
      </c>
      <c r="E11" s="242">
        <v>21</v>
      </c>
      <c r="F11" s="243"/>
      <c r="G11" s="244">
        <f>ROUND(E11*F11,2)</f>
        <v>0</v>
      </c>
      <c r="H11" s="243"/>
      <c r="I11" s="244">
        <f>ROUND(E11*H11,2)</f>
        <v>0</v>
      </c>
      <c r="J11" s="243"/>
      <c r="K11" s="244">
        <f>ROUND(E11*J11,2)</f>
        <v>0</v>
      </c>
      <c r="L11" s="244">
        <v>21</v>
      </c>
      <c r="M11" s="244">
        <f>G11*(1+L11/100)</f>
        <v>0</v>
      </c>
      <c r="N11" s="242">
        <v>0.20474999999999999</v>
      </c>
      <c r="O11" s="242">
        <f>ROUND(E11*N11,2)</f>
        <v>4.3</v>
      </c>
      <c r="P11" s="242">
        <v>0</v>
      </c>
      <c r="Q11" s="242">
        <f>ROUND(E11*P11,2)</f>
        <v>0</v>
      </c>
      <c r="R11" s="244"/>
      <c r="S11" s="244" t="s">
        <v>302</v>
      </c>
      <c r="T11" s="245" t="s">
        <v>354</v>
      </c>
      <c r="U11" s="220">
        <v>9.8000000000000004E-2</v>
      </c>
      <c r="V11" s="220">
        <f>ROUND(E11*U11,2)</f>
        <v>2.06</v>
      </c>
      <c r="W11" s="220"/>
      <c r="X11" s="220" t="s">
        <v>314</v>
      </c>
      <c r="Y11" s="220" t="s">
        <v>305</v>
      </c>
      <c r="Z11" s="210"/>
      <c r="AA11" s="210"/>
      <c r="AB11" s="210"/>
      <c r="AC11" s="210"/>
      <c r="AD11" s="210"/>
      <c r="AE11" s="210"/>
      <c r="AF11" s="210"/>
      <c r="AG11" s="210" t="s">
        <v>3524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3</v>
      </c>
      <c r="B12" s="240" t="s">
        <v>4300</v>
      </c>
      <c r="C12" s="249" t="s">
        <v>4301</v>
      </c>
      <c r="D12" s="241" t="s">
        <v>450</v>
      </c>
      <c r="E12" s="242">
        <v>21</v>
      </c>
      <c r="F12" s="243"/>
      <c r="G12" s="244">
        <f>ROUND(E12*F12,2)</f>
        <v>0</v>
      </c>
      <c r="H12" s="243"/>
      <c r="I12" s="244">
        <f>ROUND(E12*H12,2)</f>
        <v>0</v>
      </c>
      <c r="J12" s="243"/>
      <c r="K12" s="244">
        <f>ROUND(E12*J12,2)</f>
        <v>0</v>
      </c>
      <c r="L12" s="244">
        <v>21</v>
      </c>
      <c r="M12" s="244">
        <f>G12*(1+L12/100)</f>
        <v>0</v>
      </c>
      <c r="N12" s="242">
        <v>6.0000000000000002E-5</v>
      </c>
      <c r="O12" s="242">
        <f>ROUND(E12*N12,2)</f>
        <v>0</v>
      </c>
      <c r="P12" s="242">
        <v>0</v>
      </c>
      <c r="Q12" s="242">
        <f>ROUND(E12*P12,2)</f>
        <v>0</v>
      </c>
      <c r="R12" s="244"/>
      <c r="S12" s="244" t="s">
        <v>302</v>
      </c>
      <c r="T12" s="245" t="s">
        <v>354</v>
      </c>
      <c r="U12" s="220">
        <v>2.5999999999999999E-2</v>
      </c>
      <c r="V12" s="220">
        <f>ROUND(E12*U12,2)</f>
        <v>0.55000000000000004</v>
      </c>
      <c r="W12" s="220"/>
      <c r="X12" s="220" t="s">
        <v>314</v>
      </c>
      <c r="Y12" s="220" t="s">
        <v>305</v>
      </c>
      <c r="Z12" s="210"/>
      <c r="AA12" s="210"/>
      <c r="AB12" s="210"/>
      <c r="AC12" s="210"/>
      <c r="AD12" s="210"/>
      <c r="AE12" s="210"/>
      <c r="AF12" s="210"/>
      <c r="AG12" s="210" t="s">
        <v>3524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4302</v>
      </c>
      <c r="C13" s="249" t="s">
        <v>4303</v>
      </c>
      <c r="D13" s="241" t="s">
        <v>450</v>
      </c>
      <c r="E13" s="242">
        <v>21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302</v>
      </c>
      <c r="T13" s="245" t="s">
        <v>354</v>
      </c>
      <c r="U13" s="220">
        <v>0.34699999999999998</v>
      </c>
      <c r="V13" s="220">
        <f>ROUND(E13*U13,2)</f>
        <v>7.29</v>
      </c>
      <c r="W13" s="220"/>
      <c r="X13" s="220" t="s">
        <v>314</v>
      </c>
      <c r="Y13" s="220" t="s">
        <v>305</v>
      </c>
      <c r="Z13" s="210"/>
      <c r="AA13" s="210"/>
      <c r="AB13" s="210"/>
      <c r="AC13" s="210"/>
      <c r="AD13" s="210"/>
      <c r="AE13" s="210"/>
      <c r="AF13" s="210"/>
      <c r="AG13" s="210" t="s">
        <v>3524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2">
        <v>5</v>
      </c>
      <c r="B14" s="233" t="s">
        <v>4304</v>
      </c>
      <c r="C14" s="250" t="s">
        <v>4305</v>
      </c>
      <c r="D14" s="234" t="s">
        <v>372</v>
      </c>
      <c r="E14" s="235">
        <v>21</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c r="S14" s="237" t="s">
        <v>302</v>
      </c>
      <c r="T14" s="238" t="s">
        <v>354</v>
      </c>
      <c r="U14" s="220">
        <v>0.17699999999999999</v>
      </c>
      <c r="V14" s="220">
        <f>ROUND(E14*U14,2)</f>
        <v>3.72</v>
      </c>
      <c r="W14" s="220"/>
      <c r="X14" s="220" t="s">
        <v>314</v>
      </c>
      <c r="Y14" s="220" t="s">
        <v>305</v>
      </c>
      <c r="Z14" s="210"/>
      <c r="AA14" s="210"/>
      <c r="AB14" s="210"/>
      <c r="AC14" s="210"/>
      <c r="AD14" s="210"/>
      <c r="AE14" s="210"/>
      <c r="AF14" s="210"/>
      <c r="AG14" s="210" t="s">
        <v>3524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5" t="s">
        <v>4356</v>
      </c>
      <c r="D15" s="255"/>
      <c r="E15" s="256">
        <v>21</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25" t="s">
        <v>297</v>
      </c>
      <c r="B16" s="226" t="s">
        <v>260</v>
      </c>
      <c r="C16" s="248" t="s">
        <v>261</v>
      </c>
      <c r="D16" s="227"/>
      <c r="E16" s="228"/>
      <c r="F16" s="229"/>
      <c r="G16" s="229">
        <f>SUMIF(AG17:AG20,"&lt;&gt;NOR",G17:G20)</f>
        <v>0</v>
      </c>
      <c r="H16" s="229"/>
      <c r="I16" s="229">
        <f>SUM(I17:I20)</f>
        <v>0</v>
      </c>
      <c r="J16" s="229"/>
      <c r="K16" s="229">
        <f>SUM(K17:K20)</f>
        <v>0</v>
      </c>
      <c r="L16" s="229"/>
      <c r="M16" s="229">
        <f>SUM(M17:M20)</f>
        <v>0</v>
      </c>
      <c r="N16" s="228"/>
      <c r="O16" s="228">
        <f>SUM(O17:O20)</f>
        <v>6.0000000000000005E-2</v>
      </c>
      <c r="P16" s="228"/>
      <c r="Q16" s="228">
        <f>SUM(Q17:Q20)</f>
        <v>0</v>
      </c>
      <c r="R16" s="229"/>
      <c r="S16" s="229"/>
      <c r="T16" s="230"/>
      <c r="U16" s="224"/>
      <c r="V16" s="224">
        <f>SUM(V17:V20)</f>
        <v>19.16</v>
      </c>
      <c r="W16" s="224"/>
      <c r="X16" s="224"/>
      <c r="Y16" s="224"/>
      <c r="AG16" t="s">
        <v>298</v>
      </c>
    </row>
    <row r="17" spans="1:60" ht="22.5" outlineLevel="1" x14ac:dyDescent="0.2">
      <c r="A17" s="239">
        <v>6</v>
      </c>
      <c r="B17" s="240" t="s">
        <v>4312</v>
      </c>
      <c r="C17" s="249" t="s">
        <v>4313</v>
      </c>
      <c r="D17" s="241" t="s">
        <v>450</v>
      </c>
      <c r="E17" s="242">
        <v>70</v>
      </c>
      <c r="F17" s="243"/>
      <c r="G17" s="244">
        <f>ROUND(E17*F17,2)</f>
        <v>0</v>
      </c>
      <c r="H17" s="243"/>
      <c r="I17" s="244">
        <f>ROUND(E17*H17,2)</f>
        <v>0</v>
      </c>
      <c r="J17" s="243"/>
      <c r="K17" s="244">
        <f>ROUND(E17*J17,2)</f>
        <v>0</v>
      </c>
      <c r="L17" s="244">
        <v>21</v>
      </c>
      <c r="M17" s="244">
        <f>G17*(1+L17/100)</f>
        <v>0</v>
      </c>
      <c r="N17" s="242">
        <v>7.2999999999999996E-4</v>
      </c>
      <c r="O17" s="242">
        <f>ROUND(E17*N17,2)</f>
        <v>0.05</v>
      </c>
      <c r="P17" s="242">
        <v>0</v>
      </c>
      <c r="Q17" s="242">
        <f>ROUND(E17*P17,2)</f>
        <v>0</v>
      </c>
      <c r="R17" s="244" t="s">
        <v>4314</v>
      </c>
      <c r="S17" s="244" t="s">
        <v>302</v>
      </c>
      <c r="T17" s="245" t="s">
        <v>354</v>
      </c>
      <c r="U17" s="220">
        <v>0.10100000000000001</v>
      </c>
      <c r="V17" s="220">
        <f>ROUND(E17*U17,2)</f>
        <v>7.07</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7</v>
      </c>
      <c r="B18" s="240" t="s">
        <v>4352</v>
      </c>
      <c r="C18" s="249" t="s">
        <v>4353</v>
      </c>
      <c r="D18" s="241" t="s">
        <v>450</v>
      </c>
      <c r="E18" s="242">
        <v>22</v>
      </c>
      <c r="F18" s="243"/>
      <c r="G18" s="244">
        <f>ROUND(E18*F18,2)</f>
        <v>0</v>
      </c>
      <c r="H18" s="243"/>
      <c r="I18" s="244">
        <f>ROUND(E18*H18,2)</f>
        <v>0</v>
      </c>
      <c r="J18" s="243"/>
      <c r="K18" s="244">
        <f>ROUND(E18*J18,2)</f>
        <v>0</v>
      </c>
      <c r="L18" s="244">
        <v>21</v>
      </c>
      <c r="M18" s="244">
        <f>G18*(1+L18/100)</f>
        <v>0</v>
      </c>
      <c r="N18" s="242">
        <v>3.2000000000000003E-4</v>
      </c>
      <c r="O18" s="242">
        <f>ROUND(E18*N18,2)</f>
        <v>0.01</v>
      </c>
      <c r="P18" s="242">
        <v>0</v>
      </c>
      <c r="Q18" s="242">
        <f>ROUND(E18*P18,2)</f>
        <v>0</v>
      </c>
      <c r="R18" s="244" t="s">
        <v>4321</v>
      </c>
      <c r="S18" s="244" t="s">
        <v>302</v>
      </c>
      <c r="T18" s="245" t="s">
        <v>354</v>
      </c>
      <c r="U18" s="220">
        <v>9.5000000000000001E-2</v>
      </c>
      <c r="V18" s="220">
        <f>ROUND(E18*U18,2)</f>
        <v>2.09</v>
      </c>
      <c r="W18" s="220"/>
      <c r="X18" s="220" t="s">
        <v>314</v>
      </c>
      <c r="Y18" s="220" t="s">
        <v>305</v>
      </c>
      <c r="Z18" s="210"/>
      <c r="AA18" s="210"/>
      <c r="AB18" s="210"/>
      <c r="AC18" s="210"/>
      <c r="AD18" s="210"/>
      <c r="AE18" s="210"/>
      <c r="AF18" s="210"/>
      <c r="AG18" s="210" t="s">
        <v>3524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8</v>
      </c>
      <c r="B19" s="240" t="s">
        <v>4354</v>
      </c>
      <c r="C19" s="249" t="s">
        <v>4355</v>
      </c>
      <c r="D19" s="241" t="s">
        <v>320</v>
      </c>
      <c r="E19" s="242">
        <v>1</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c r="S19" s="244" t="s">
        <v>313</v>
      </c>
      <c r="T19" s="245" t="s">
        <v>303</v>
      </c>
      <c r="U19" s="220">
        <v>0</v>
      </c>
      <c r="V19" s="220">
        <f>ROUND(E19*U19,2)</f>
        <v>0</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9</v>
      </c>
      <c r="B20" s="233" t="s">
        <v>4329</v>
      </c>
      <c r="C20" s="250" t="s">
        <v>4330</v>
      </c>
      <c r="D20" s="234" t="s">
        <v>4331</v>
      </c>
      <c r="E20" s="235">
        <v>10</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t="s">
        <v>4332</v>
      </c>
      <c r="S20" s="237" t="s">
        <v>302</v>
      </c>
      <c r="T20" s="238" t="s">
        <v>354</v>
      </c>
      <c r="U20" s="220">
        <v>1</v>
      </c>
      <c r="V20" s="220">
        <f>ROUND(E20*U20,2)</f>
        <v>10</v>
      </c>
      <c r="W20" s="220"/>
      <c r="X20" s="220" t="s">
        <v>4333</v>
      </c>
      <c r="Y20" s="220" t="s">
        <v>305</v>
      </c>
      <c r="Z20" s="210"/>
      <c r="AA20" s="210"/>
      <c r="AB20" s="210"/>
      <c r="AC20" s="210"/>
      <c r="AD20" s="210"/>
      <c r="AE20" s="210"/>
      <c r="AF20" s="210"/>
      <c r="AG20" s="210" t="s">
        <v>4334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3"/>
      <c r="B21" s="4"/>
      <c r="C21" s="252"/>
      <c r="D21" s="6"/>
      <c r="E21" s="3"/>
      <c r="F21" s="3"/>
      <c r="G21" s="3"/>
      <c r="H21" s="3"/>
      <c r="I21" s="3"/>
      <c r="J21" s="3"/>
      <c r="K21" s="3"/>
      <c r="L21" s="3"/>
      <c r="M21" s="3"/>
      <c r="N21" s="3"/>
      <c r="O21" s="3"/>
      <c r="P21" s="3"/>
      <c r="Q21" s="3"/>
      <c r="R21" s="3"/>
      <c r="S21" s="3"/>
      <c r="T21" s="3"/>
      <c r="U21" s="3"/>
      <c r="V21" s="3"/>
      <c r="W21" s="3"/>
      <c r="X21" s="3"/>
      <c r="Y21" s="3"/>
      <c r="AE21">
        <v>12</v>
      </c>
      <c r="AF21">
        <v>21</v>
      </c>
      <c r="AG21" t="s">
        <v>283</v>
      </c>
    </row>
    <row r="22" spans="1:60" x14ac:dyDescent="0.2">
      <c r="A22" s="213"/>
      <c r="B22" s="214" t="s">
        <v>29</v>
      </c>
      <c r="C22" s="253"/>
      <c r="D22" s="215"/>
      <c r="E22" s="216"/>
      <c r="F22" s="216"/>
      <c r="G22" s="231">
        <f>G8+G16</f>
        <v>0</v>
      </c>
      <c r="H22" s="3"/>
      <c r="I22" s="3"/>
      <c r="J22" s="3"/>
      <c r="K22" s="3"/>
      <c r="L22" s="3"/>
      <c r="M22" s="3"/>
      <c r="N22" s="3"/>
      <c r="O22" s="3"/>
      <c r="P22" s="3"/>
      <c r="Q22" s="3"/>
      <c r="R22" s="3"/>
      <c r="S22" s="3"/>
      <c r="T22" s="3"/>
      <c r="U22" s="3"/>
      <c r="V22" s="3"/>
      <c r="W22" s="3"/>
      <c r="X22" s="3"/>
      <c r="Y22" s="3"/>
      <c r="AE22">
        <f>SUMIF(L7:L20,AE21,G7:G20)</f>
        <v>0</v>
      </c>
      <c r="AF22">
        <f>SUMIF(L7:L20,AF21,G7:G20)</f>
        <v>0</v>
      </c>
      <c r="AG22" t="s">
        <v>349</v>
      </c>
    </row>
    <row r="23" spans="1:60" x14ac:dyDescent="0.2">
      <c r="C23" s="254"/>
      <c r="D23" s="10"/>
      <c r="AG23" t="s">
        <v>350</v>
      </c>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LZQ4kDjYyRy9Tb5DNdI2Y2xeakYVlv8ZBawS5m8IdLZ/9cvv02ZXnbksjYfqRZycPAuju8liY2i0VEr61D4vQ==" saltValue="4DKChIbjaB6g0Iyr0IhgU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E9A6-AA76-496E-BF81-6C4EAA3B914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63</v>
      </c>
      <c r="C3" s="199" t="s">
        <v>64</v>
      </c>
      <c r="D3" s="197"/>
      <c r="E3" s="197"/>
      <c r="F3" s="197"/>
      <c r="G3" s="198"/>
      <c r="AC3" s="174" t="s">
        <v>272</v>
      </c>
      <c r="AG3" t="s">
        <v>273</v>
      </c>
    </row>
    <row r="4" spans="1:60" ht="24.95" customHeight="1" x14ac:dyDescent="0.2">
      <c r="A4" s="200" t="s">
        <v>9</v>
      </c>
      <c r="B4" s="201" t="s">
        <v>89</v>
      </c>
      <c r="C4" s="202" t="s">
        <v>90</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256</v>
      </c>
      <c r="C8" s="248" t="s">
        <v>257</v>
      </c>
      <c r="D8" s="227"/>
      <c r="E8" s="228"/>
      <c r="F8" s="229"/>
      <c r="G8" s="229">
        <f>SUMIF(AG9:AG17,"&lt;&gt;NOR",G9:G17)</f>
        <v>0</v>
      </c>
      <c r="H8" s="229"/>
      <c r="I8" s="229">
        <f>SUM(I9:I17)</f>
        <v>0</v>
      </c>
      <c r="J8" s="229"/>
      <c r="K8" s="229">
        <f>SUM(K9:K17)</f>
        <v>0</v>
      </c>
      <c r="L8" s="229"/>
      <c r="M8" s="229">
        <f>SUM(M9:M17)</f>
        <v>0</v>
      </c>
      <c r="N8" s="228"/>
      <c r="O8" s="228">
        <f>SUM(O9:O17)</f>
        <v>3.3</v>
      </c>
      <c r="P8" s="228"/>
      <c r="Q8" s="228">
        <f>SUM(Q9:Q17)</f>
        <v>0</v>
      </c>
      <c r="R8" s="229"/>
      <c r="S8" s="229"/>
      <c r="T8" s="230"/>
      <c r="U8" s="224"/>
      <c r="V8" s="224">
        <f>SUM(V9:V17)</f>
        <v>15.12</v>
      </c>
      <c r="W8" s="224"/>
      <c r="X8" s="224"/>
      <c r="Y8" s="224"/>
      <c r="AG8" t="s">
        <v>298</v>
      </c>
    </row>
    <row r="9" spans="1:60" outlineLevel="1" x14ac:dyDescent="0.2">
      <c r="A9" s="232">
        <v>1</v>
      </c>
      <c r="B9" s="233" t="s">
        <v>4296</v>
      </c>
      <c r="C9" s="250" t="s">
        <v>4297</v>
      </c>
      <c r="D9" s="234" t="s">
        <v>450</v>
      </c>
      <c r="E9" s="235">
        <v>16.100000000000001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302</v>
      </c>
      <c r="T9" s="238" t="s">
        <v>354</v>
      </c>
      <c r="U9" s="220">
        <v>0.29039999999999999</v>
      </c>
      <c r="V9" s="220">
        <f>ROUND(E9*U9,2)</f>
        <v>4.68</v>
      </c>
      <c r="W9" s="220"/>
      <c r="X9" s="220" t="s">
        <v>314</v>
      </c>
      <c r="Y9" s="220" t="s">
        <v>305</v>
      </c>
      <c r="Z9" s="210"/>
      <c r="AA9" s="210"/>
      <c r="AB9" s="210"/>
      <c r="AC9" s="210"/>
      <c r="AD9" s="210"/>
      <c r="AE9" s="210"/>
      <c r="AF9" s="210"/>
      <c r="AG9" s="210" t="s">
        <v>3524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5" t="s">
        <v>4357</v>
      </c>
      <c r="D10" s="255"/>
      <c r="E10" s="256">
        <v>16.100000000000001</v>
      </c>
      <c r="F10" s="220"/>
      <c r="G10" s="220"/>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356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2</v>
      </c>
      <c r="B11" s="240" t="s">
        <v>4298</v>
      </c>
      <c r="C11" s="249" t="s">
        <v>4299</v>
      </c>
      <c r="D11" s="241" t="s">
        <v>450</v>
      </c>
      <c r="E11" s="242">
        <v>16.100000000000001</v>
      </c>
      <c r="F11" s="243"/>
      <c r="G11" s="244">
        <f>ROUND(E11*F11,2)</f>
        <v>0</v>
      </c>
      <c r="H11" s="243"/>
      <c r="I11" s="244">
        <f>ROUND(E11*H11,2)</f>
        <v>0</v>
      </c>
      <c r="J11" s="243"/>
      <c r="K11" s="244">
        <f>ROUND(E11*J11,2)</f>
        <v>0</v>
      </c>
      <c r="L11" s="244">
        <v>21</v>
      </c>
      <c r="M11" s="244">
        <f>G11*(1+L11/100)</f>
        <v>0</v>
      </c>
      <c r="N11" s="242">
        <v>0.20474999999999999</v>
      </c>
      <c r="O11" s="242">
        <f>ROUND(E11*N11,2)</f>
        <v>3.3</v>
      </c>
      <c r="P11" s="242">
        <v>0</v>
      </c>
      <c r="Q11" s="242">
        <f>ROUND(E11*P11,2)</f>
        <v>0</v>
      </c>
      <c r="R11" s="244"/>
      <c r="S11" s="244" t="s">
        <v>302</v>
      </c>
      <c r="T11" s="245" t="s">
        <v>354</v>
      </c>
      <c r="U11" s="220">
        <v>9.8000000000000004E-2</v>
      </c>
      <c r="V11" s="220">
        <f>ROUND(E11*U11,2)</f>
        <v>1.58</v>
      </c>
      <c r="W11" s="220"/>
      <c r="X11" s="220" t="s">
        <v>314</v>
      </c>
      <c r="Y11" s="220" t="s">
        <v>305</v>
      </c>
      <c r="Z11" s="210"/>
      <c r="AA11" s="210"/>
      <c r="AB11" s="210"/>
      <c r="AC11" s="210"/>
      <c r="AD11" s="210"/>
      <c r="AE11" s="210"/>
      <c r="AF11" s="210"/>
      <c r="AG11" s="210" t="s">
        <v>3524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3</v>
      </c>
      <c r="B12" s="240" t="s">
        <v>4300</v>
      </c>
      <c r="C12" s="249" t="s">
        <v>4301</v>
      </c>
      <c r="D12" s="241" t="s">
        <v>450</v>
      </c>
      <c r="E12" s="242">
        <v>16.100000000000001</v>
      </c>
      <c r="F12" s="243"/>
      <c r="G12" s="244">
        <f>ROUND(E12*F12,2)</f>
        <v>0</v>
      </c>
      <c r="H12" s="243"/>
      <c r="I12" s="244">
        <f>ROUND(E12*H12,2)</f>
        <v>0</v>
      </c>
      <c r="J12" s="243"/>
      <c r="K12" s="244">
        <f>ROUND(E12*J12,2)</f>
        <v>0</v>
      </c>
      <c r="L12" s="244">
        <v>21</v>
      </c>
      <c r="M12" s="244">
        <f>G12*(1+L12/100)</f>
        <v>0</v>
      </c>
      <c r="N12" s="242">
        <v>6.0000000000000002E-5</v>
      </c>
      <c r="O12" s="242">
        <f>ROUND(E12*N12,2)</f>
        <v>0</v>
      </c>
      <c r="P12" s="242">
        <v>0</v>
      </c>
      <c r="Q12" s="242">
        <f>ROUND(E12*P12,2)</f>
        <v>0</v>
      </c>
      <c r="R12" s="244"/>
      <c r="S12" s="244" t="s">
        <v>302</v>
      </c>
      <c r="T12" s="245" t="s">
        <v>354</v>
      </c>
      <c r="U12" s="220">
        <v>2.5999999999999999E-2</v>
      </c>
      <c r="V12" s="220">
        <f>ROUND(E12*U12,2)</f>
        <v>0.42</v>
      </c>
      <c r="W12" s="220"/>
      <c r="X12" s="220" t="s">
        <v>314</v>
      </c>
      <c r="Y12" s="220" t="s">
        <v>305</v>
      </c>
      <c r="Z12" s="210"/>
      <c r="AA12" s="210"/>
      <c r="AB12" s="210"/>
      <c r="AC12" s="210"/>
      <c r="AD12" s="210"/>
      <c r="AE12" s="210"/>
      <c r="AF12" s="210"/>
      <c r="AG12" s="210" t="s">
        <v>3524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4</v>
      </c>
      <c r="B13" s="240" t="s">
        <v>4302</v>
      </c>
      <c r="C13" s="249" t="s">
        <v>4303</v>
      </c>
      <c r="D13" s="241" t="s">
        <v>450</v>
      </c>
      <c r="E13" s="242">
        <v>16.100000000000001</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302</v>
      </c>
      <c r="T13" s="245" t="s">
        <v>354</v>
      </c>
      <c r="U13" s="220">
        <v>0.34699999999999998</v>
      </c>
      <c r="V13" s="220">
        <f>ROUND(E13*U13,2)</f>
        <v>5.59</v>
      </c>
      <c r="W13" s="220"/>
      <c r="X13" s="220" t="s">
        <v>314</v>
      </c>
      <c r="Y13" s="220" t="s">
        <v>305</v>
      </c>
      <c r="Z13" s="210"/>
      <c r="AA13" s="210"/>
      <c r="AB13" s="210"/>
      <c r="AC13" s="210"/>
      <c r="AD13" s="210"/>
      <c r="AE13" s="210"/>
      <c r="AF13" s="210"/>
      <c r="AG13" s="210" t="s">
        <v>3524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2">
        <v>5</v>
      </c>
      <c r="B14" s="233" t="s">
        <v>4304</v>
      </c>
      <c r="C14" s="250" t="s">
        <v>4305</v>
      </c>
      <c r="D14" s="234" t="s">
        <v>372</v>
      </c>
      <c r="E14" s="235">
        <v>16.100000000000001</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c r="S14" s="237" t="s">
        <v>302</v>
      </c>
      <c r="T14" s="238" t="s">
        <v>354</v>
      </c>
      <c r="U14" s="220">
        <v>0.17699999999999999</v>
      </c>
      <c r="V14" s="220">
        <f>ROUND(E14*U14,2)</f>
        <v>2.85</v>
      </c>
      <c r="W14" s="220"/>
      <c r="X14" s="220" t="s">
        <v>314</v>
      </c>
      <c r="Y14" s="220" t="s">
        <v>305</v>
      </c>
      <c r="Z14" s="210"/>
      <c r="AA14" s="210"/>
      <c r="AB14" s="210"/>
      <c r="AC14" s="210"/>
      <c r="AD14" s="210"/>
      <c r="AE14" s="210"/>
      <c r="AF14" s="210"/>
      <c r="AG14" s="210" t="s">
        <v>3524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51" t="s">
        <v>4358</v>
      </c>
      <c r="D15" s="247"/>
      <c r="E15" s="247"/>
      <c r="F15" s="247"/>
      <c r="G15" s="247"/>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317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70" t="s">
        <v>4359</v>
      </c>
      <c r="D16" s="264"/>
      <c r="E16" s="264"/>
      <c r="F16" s="264"/>
      <c r="G16" s="264"/>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317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5" t="s">
        <v>4357</v>
      </c>
      <c r="D17" s="255"/>
      <c r="E17" s="256">
        <v>16.100000000000001</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x14ac:dyDescent="0.2">
      <c r="A18" s="225" t="s">
        <v>297</v>
      </c>
      <c r="B18" s="226" t="s">
        <v>260</v>
      </c>
      <c r="C18" s="248" t="s">
        <v>261</v>
      </c>
      <c r="D18" s="227"/>
      <c r="E18" s="228"/>
      <c r="F18" s="229"/>
      <c r="G18" s="229">
        <f>SUMIF(AG19:AG26,"&lt;&gt;NOR",G19:G26)</f>
        <v>0</v>
      </c>
      <c r="H18" s="229"/>
      <c r="I18" s="229">
        <f>SUM(I19:I26)</f>
        <v>0</v>
      </c>
      <c r="J18" s="229"/>
      <c r="K18" s="229">
        <f>SUM(K19:K26)</f>
        <v>0</v>
      </c>
      <c r="L18" s="229"/>
      <c r="M18" s="229">
        <f>SUM(M19:M26)</f>
        <v>0</v>
      </c>
      <c r="N18" s="228"/>
      <c r="O18" s="228">
        <f>SUM(O19:O26)</f>
        <v>0.03</v>
      </c>
      <c r="P18" s="228"/>
      <c r="Q18" s="228">
        <f>SUM(Q19:Q26)</f>
        <v>0</v>
      </c>
      <c r="R18" s="229"/>
      <c r="S18" s="229"/>
      <c r="T18" s="230"/>
      <c r="U18" s="224"/>
      <c r="V18" s="224">
        <f>SUM(V19:V26)</f>
        <v>23.44</v>
      </c>
      <c r="W18" s="224"/>
      <c r="X18" s="224"/>
      <c r="Y18" s="224"/>
      <c r="AG18" t="s">
        <v>298</v>
      </c>
    </row>
    <row r="19" spans="1:60" outlineLevel="1" x14ac:dyDescent="0.2">
      <c r="A19" s="232">
        <v>6</v>
      </c>
      <c r="B19" s="233" t="s">
        <v>4360</v>
      </c>
      <c r="C19" s="250" t="s">
        <v>4361</v>
      </c>
      <c r="D19" s="234" t="s">
        <v>450</v>
      </c>
      <c r="E19" s="235">
        <v>91</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c r="S19" s="237" t="s">
        <v>302</v>
      </c>
      <c r="T19" s="238" t="s">
        <v>354</v>
      </c>
      <c r="U19" s="220">
        <v>5.9830000000000001E-2</v>
      </c>
      <c r="V19" s="220">
        <f>ROUND(E19*U19,2)</f>
        <v>5.44</v>
      </c>
      <c r="W19" s="220"/>
      <c r="X19" s="220" t="s">
        <v>314</v>
      </c>
      <c r="Y19" s="220" t="s">
        <v>305</v>
      </c>
      <c r="Z19" s="210"/>
      <c r="AA19" s="210"/>
      <c r="AB19" s="210"/>
      <c r="AC19" s="210"/>
      <c r="AD19" s="210"/>
      <c r="AE19" s="210"/>
      <c r="AF19" s="210"/>
      <c r="AG19" s="210" t="s">
        <v>3524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1" t="s">
        <v>4362</v>
      </c>
      <c r="D20" s="247"/>
      <c r="E20" s="247"/>
      <c r="F20" s="247"/>
      <c r="G20" s="247"/>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317</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2">
        <v>7</v>
      </c>
      <c r="B21" s="233" t="s">
        <v>4326</v>
      </c>
      <c r="C21" s="250" t="s">
        <v>4327</v>
      </c>
      <c r="D21" s="234" t="s">
        <v>450</v>
      </c>
      <c r="E21" s="235">
        <v>91</v>
      </c>
      <c r="F21" s="236"/>
      <c r="G21" s="237">
        <f>ROUND(E21*F21,2)</f>
        <v>0</v>
      </c>
      <c r="H21" s="236"/>
      <c r="I21" s="237">
        <f>ROUND(E21*H21,2)</f>
        <v>0</v>
      </c>
      <c r="J21" s="236"/>
      <c r="K21" s="237">
        <f>ROUND(E21*J21,2)</f>
        <v>0</v>
      </c>
      <c r="L21" s="237">
        <v>21</v>
      </c>
      <c r="M21" s="237">
        <f>G21*(1+L21/100)</f>
        <v>0</v>
      </c>
      <c r="N21" s="235">
        <v>3.3E-4</v>
      </c>
      <c r="O21" s="235">
        <f>ROUND(E21*N21,2)</f>
        <v>0.03</v>
      </c>
      <c r="P21" s="235">
        <v>0</v>
      </c>
      <c r="Q21" s="235">
        <f>ROUND(E21*P21,2)</f>
        <v>0</v>
      </c>
      <c r="R21" s="237"/>
      <c r="S21" s="237" t="s">
        <v>313</v>
      </c>
      <c r="T21" s="238" t="s">
        <v>303</v>
      </c>
      <c r="U21" s="220">
        <v>0</v>
      </c>
      <c r="V21" s="220">
        <f>ROUND(E21*U21,2)</f>
        <v>0</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1" t="s">
        <v>4328</v>
      </c>
      <c r="D22" s="247"/>
      <c r="E22" s="247"/>
      <c r="F22" s="247"/>
      <c r="G22" s="247"/>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317</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65" t="s">
        <v>189</v>
      </c>
      <c r="D23" s="255"/>
      <c r="E23" s="256">
        <v>91</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9">
        <v>8</v>
      </c>
      <c r="B24" s="240" t="s">
        <v>4329</v>
      </c>
      <c r="C24" s="249" t="s">
        <v>4330</v>
      </c>
      <c r="D24" s="241" t="s">
        <v>4331</v>
      </c>
      <c r="E24" s="242">
        <v>10</v>
      </c>
      <c r="F24" s="243"/>
      <c r="G24" s="244">
        <f>ROUND(E24*F24,2)</f>
        <v>0</v>
      </c>
      <c r="H24" s="243"/>
      <c r="I24" s="244">
        <f>ROUND(E24*H24,2)</f>
        <v>0</v>
      </c>
      <c r="J24" s="243"/>
      <c r="K24" s="244">
        <f>ROUND(E24*J24,2)</f>
        <v>0</v>
      </c>
      <c r="L24" s="244">
        <v>21</v>
      </c>
      <c r="M24" s="244">
        <f>G24*(1+L24/100)</f>
        <v>0</v>
      </c>
      <c r="N24" s="242">
        <v>0</v>
      </c>
      <c r="O24" s="242">
        <f>ROUND(E24*N24,2)</f>
        <v>0</v>
      </c>
      <c r="P24" s="242">
        <v>0</v>
      </c>
      <c r="Q24" s="242">
        <f>ROUND(E24*P24,2)</f>
        <v>0</v>
      </c>
      <c r="R24" s="244" t="s">
        <v>4332</v>
      </c>
      <c r="S24" s="244" t="s">
        <v>302</v>
      </c>
      <c r="T24" s="245" t="s">
        <v>354</v>
      </c>
      <c r="U24" s="220">
        <v>1</v>
      </c>
      <c r="V24" s="220">
        <f>ROUND(E24*U24,2)</f>
        <v>10</v>
      </c>
      <c r="W24" s="220"/>
      <c r="X24" s="220" t="s">
        <v>4333</v>
      </c>
      <c r="Y24" s="220" t="s">
        <v>305</v>
      </c>
      <c r="Z24" s="210"/>
      <c r="AA24" s="210"/>
      <c r="AB24" s="210"/>
      <c r="AC24" s="210"/>
      <c r="AD24" s="210"/>
      <c r="AE24" s="210"/>
      <c r="AF24" s="210"/>
      <c r="AG24" s="210" t="s">
        <v>4334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9">
        <v>9</v>
      </c>
      <c r="B25" s="240" t="s">
        <v>4335</v>
      </c>
      <c r="C25" s="249" t="s">
        <v>4336</v>
      </c>
      <c r="D25" s="241" t="s">
        <v>4331</v>
      </c>
      <c r="E25" s="242">
        <v>8</v>
      </c>
      <c r="F25" s="243"/>
      <c r="G25" s="244">
        <f>ROUND(E25*F25,2)</f>
        <v>0</v>
      </c>
      <c r="H25" s="243"/>
      <c r="I25" s="244">
        <f>ROUND(E25*H25,2)</f>
        <v>0</v>
      </c>
      <c r="J25" s="243"/>
      <c r="K25" s="244">
        <f>ROUND(E25*J25,2)</f>
        <v>0</v>
      </c>
      <c r="L25" s="244">
        <v>21</v>
      </c>
      <c r="M25" s="244">
        <f>G25*(1+L25/100)</f>
        <v>0</v>
      </c>
      <c r="N25" s="242">
        <v>0</v>
      </c>
      <c r="O25" s="242">
        <f>ROUND(E25*N25,2)</f>
        <v>0</v>
      </c>
      <c r="P25" s="242">
        <v>0</v>
      </c>
      <c r="Q25" s="242">
        <f>ROUND(E25*P25,2)</f>
        <v>0</v>
      </c>
      <c r="R25" s="244" t="s">
        <v>4332</v>
      </c>
      <c r="S25" s="244" t="s">
        <v>302</v>
      </c>
      <c r="T25" s="245" t="s">
        <v>354</v>
      </c>
      <c r="U25" s="220">
        <v>1</v>
      </c>
      <c r="V25" s="220">
        <f>ROUND(E25*U25,2)</f>
        <v>8</v>
      </c>
      <c r="W25" s="220"/>
      <c r="X25" s="220" t="s">
        <v>4333</v>
      </c>
      <c r="Y25" s="220" t="s">
        <v>305</v>
      </c>
      <c r="Z25" s="210"/>
      <c r="AA25" s="210"/>
      <c r="AB25" s="210"/>
      <c r="AC25" s="210"/>
      <c r="AD25" s="210"/>
      <c r="AE25" s="210"/>
      <c r="AF25" s="210"/>
      <c r="AG25" s="210" t="s">
        <v>4334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2">
        <v>10</v>
      </c>
      <c r="B26" s="233" t="s">
        <v>4363</v>
      </c>
      <c r="C26" s="250" t="s">
        <v>4364</v>
      </c>
      <c r="D26" s="234" t="s">
        <v>450</v>
      </c>
      <c r="E26" s="235">
        <v>91</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c r="S26" s="237" t="s">
        <v>313</v>
      </c>
      <c r="T26" s="238" t="s">
        <v>303</v>
      </c>
      <c r="U26" s="220">
        <v>0</v>
      </c>
      <c r="V26" s="220">
        <f>ROUND(E26*U26,2)</f>
        <v>0</v>
      </c>
      <c r="W26" s="220"/>
      <c r="X26" s="220" t="s">
        <v>653</v>
      </c>
      <c r="Y26" s="220" t="s">
        <v>305</v>
      </c>
      <c r="Z26" s="210"/>
      <c r="AA26" s="210"/>
      <c r="AB26" s="210"/>
      <c r="AC26" s="210"/>
      <c r="AD26" s="210"/>
      <c r="AE26" s="210"/>
      <c r="AF26" s="210"/>
      <c r="AG26" s="210" t="s">
        <v>654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3"/>
      <c r="B27" s="4"/>
      <c r="C27" s="252"/>
      <c r="D27" s="6"/>
      <c r="E27" s="3"/>
      <c r="F27" s="3"/>
      <c r="G27" s="3"/>
      <c r="H27" s="3"/>
      <c r="I27" s="3"/>
      <c r="J27" s="3"/>
      <c r="K27" s="3"/>
      <c r="L27" s="3"/>
      <c r="M27" s="3"/>
      <c r="N27" s="3"/>
      <c r="O27" s="3"/>
      <c r="P27" s="3"/>
      <c r="Q27" s="3"/>
      <c r="R27" s="3"/>
      <c r="S27" s="3"/>
      <c r="T27" s="3"/>
      <c r="U27" s="3"/>
      <c r="V27" s="3"/>
      <c r="W27" s="3"/>
      <c r="X27" s="3"/>
      <c r="Y27" s="3"/>
      <c r="AE27">
        <v>12</v>
      </c>
      <c r="AF27">
        <v>21</v>
      </c>
      <c r="AG27" t="s">
        <v>283</v>
      </c>
    </row>
    <row r="28" spans="1:60" x14ac:dyDescent="0.2">
      <c r="A28" s="213"/>
      <c r="B28" s="214" t="s">
        <v>29</v>
      </c>
      <c r="C28" s="253"/>
      <c r="D28" s="215"/>
      <c r="E28" s="216"/>
      <c r="F28" s="216"/>
      <c r="G28" s="231">
        <f>G8+G18</f>
        <v>0</v>
      </c>
      <c r="H28" s="3"/>
      <c r="I28" s="3"/>
      <c r="J28" s="3"/>
      <c r="K28" s="3"/>
      <c r="L28" s="3"/>
      <c r="M28" s="3"/>
      <c r="N28" s="3"/>
      <c r="O28" s="3"/>
      <c r="P28" s="3"/>
      <c r="Q28" s="3"/>
      <c r="R28" s="3"/>
      <c r="S28" s="3"/>
      <c r="T28" s="3"/>
      <c r="U28" s="3"/>
      <c r="V28" s="3"/>
      <c r="W28" s="3"/>
      <c r="X28" s="3"/>
      <c r="Y28" s="3"/>
      <c r="AE28">
        <f>SUMIF(L7:L26,AE27,G7:G26)</f>
        <v>0</v>
      </c>
      <c r="AF28">
        <f>SUMIF(L7:L26,AF27,G7:G26)</f>
        <v>0</v>
      </c>
      <c r="AG28" t="s">
        <v>349</v>
      </c>
    </row>
    <row r="29" spans="1:60" x14ac:dyDescent="0.2">
      <c r="C29" s="254"/>
      <c r="D29" s="10"/>
      <c r="AG29" t="s">
        <v>350</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qMx99D12kR71yIY188TmDWprKqS9wgMetV2Wn+piqY7iZZeViFKUy74ZLIvuoGe63x6BkY78wmmSFu+yD4z5Q==" saltValue="bnTu105IOWHfzVUIDMnvyg==" spinCount="100000" sheet="1" formatRows="0"/>
  <mergeCells count="8">
    <mergeCell ref="C20:G20"/>
    <mergeCell ref="C22:G22"/>
    <mergeCell ref="A1:G1"/>
    <mergeCell ref="C2:G2"/>
    <mergeCell ref="C3:G3"/>
    <mergeCell ref="C4:G4"/>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5EA12-6ECD-465F-81B6-BBF00942A47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91</v>
      </c>
      <c r="C3" s="199" t="s">
        <v>92</v>
      </c>
      <c r="D3" s="197"/>
      <c r="E3" s="197"/>
      <c r="F3" s="197"/>
      <c r="G3" s="198"/>
      <c r="AC3" s="174" t="s">
        <v>272</v>
      </c>
      <c r="AG3" t="s">
        <v>273</v>
      </c>
    </row>
    <row r="4" spans="1:60" ht="24.95" customHeight="1" x14ac:dyDescent="0.2">
      <c r="A4" s="200" t="s">
        <v>9</v>
      </c>
      <c r="B4" s="201" t="s">
        <v>61</v>
      </c>
      <c r="C4" s="202" t="s">
        <v>93</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SUMIF(AG9:AG95,"&lt;&gt;NOR",G9:G95)</f>
        <v>0</v>
      </c>
      <c r="H8" s="229"/>
      <c r="I8" s="229">
        <f>SUM(I9:I95)</f>
        <v>0</v>
      </c>
      <c r="J8" s="229"/>
      <c r="K8" s="229">
        <f>SUM(K9:K95)</f>
        <v>0</v>
      </c>
      <c r="L8" s="229"/>
      <c r="M8" s="229">
        <f>SUM(M9:M95)</f>
        <v>0</v>
      </c>
      <c r="N8" s="228"/>
      <c r="O8" s="228">
        <f>SUM(O9:O95)</f>
        <v>210.85</v>
      </c>
      <c r="P8" s="228"/>
      <c r="Q8" s="228">
        <f>SUM(Q9:Q95)</f>
        <v>0</v>
      </c>
      <c r="R8" s="229"/>
      <c r="S8" s="229"/>
      <c r="T8" s="230"/>
      <c r="U8" s="224"/>
      <c r="V8" s="224">
        <f>SUM(V9:V95)</f>
        <v>552.23</v>
      </c>
      <c r="W8" s="224"/>
      <c r="X8" s="224"/>
      <c r="Y8" s="224"/>
      <c r="AG8" t="s">
        <v>298</v>
      </c>
    </row>
    <row r="9" spans="1:60" outlineLevel="1" x14ac:dyDescent="0.2">
      <c r="A9" s="232">
        <v>1</v>
      </c>
      <c r="B9" s="233" t="s">
        <v>4365</v>
      </c>
      <c r="C9" s="250" t="s">
        <v>4366</v>
      </c>
      <c r="D9" s="234" t="s">
        <v>696</v>
      </c>
      <c r="E9" s="235">
        <v>147.32149999999999</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1823</v>
      </c>
      <c r="S9" s="237" t="s">
        <v>302</v>
      </c>
      <c r="T9" s="238" t="s">
        <v>354</v>
      </c>
      <c r="U9" s="220">
        <v>1.548</v>
      </c>
      <c r="V9" s="220">
        <f>ROUND(E9*U9,2)</f>
        <v>228.05</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6" t="s">
        <v>4367</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46" t="str">
        <f>C10</f>
        <v>příplatek k cenám vykopávek za ztížení vykopávky v blízkosti podzemního vedení nebo výbušnin v horninách jakékoliv třídy,</v>
      </c>
      <c r="BB10" s="210"/>
      <c r="BC10" s="210"/>
      <c r="BD10" s="210"/>
      <c r="BE10" s="210"/>
      <c r="BF10" s="210"/>
      <c r="BG10" s="210"/>
      <c r="BH10" s="210"/>
    </row>
    <row r="11" spans="1:60" outlineLevel="2" x14ac:dyDescent="0.2">
      <c r="A11" s="217"/>
      <c r="B11" s="218"/>
      <c r="C11" s="267" t="s">
        <v>410</v>
      </c>
      <c r="D11" s="257"/>
      <c r="E11" s="258"/>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356</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68" t="s">
        <v>4368</v>
      </c>
      <c r="D12" s="257"/>
      <c r="E12" s="258">
        <v>5.4</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356</v>
      </c>
      <c r="AH12" s="210">
        <v>2</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68" t="s">
        <v>4369</v>
      </c>
      <c r="D13" s="257"/>
      <c r="E13" s="258">
        <v>260.04000000000002</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356</v>
      </c>
      <c r="AH13" s="210">
        <v>2</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68" t="s">
        <v>4370</v>
      </c>
      <c r="D14" s="257"/>
      <c r="E14" s="258">
        <v>26.1</v>
      </c>
      <c r="F14" s="220"/>
      <c r="G14" s="220"/>
      <c r="H14" s="220"/>
      <c r="I14" s="220"/>
      <c r="J14" s="220"/>
      <c r="K14" s="220"/>
      <c r="L14" s="220"/>
      <c r="M14" s="220"/>
      <c r="N14" s="219"/>
      <c r="O14" s="219"/>
      <c r="P14" s="219"/>
      <c r="Q14" s="219"/>
      <c r="R14" s="220"/>
      <c r="S14" s="220"/>
      <c r="T14" s="220"/>
      <c r="U14" s="220"/>
      <c r="V14" s="220"/>
      <c r="W14" s="220"/>
      <c r="X14" s="220"/>
      <c r="Y14" s="220"/>
      <c r="Z14" s="210"/>
      <c r="AA14" s="210"/>
      <c r="AB14" s="210"/>
      <c r="AC14" s="210"/>
      <c r="AD14" s="210"/>
      <c r="AE14" s="210"/>
      <c r="AF14" s="210"/>
      <c r="AG14" s="210" t="s">
        <v>356</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8" t="s">
        <v>4371</v>
      </c>
      <c r="D15" s="257"/>
      <c r="E15" s="258">
        <v>3.1</v>
      </c>
      <c r="F15" s="220"/>
      <c r="G15" s="220"/>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356</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9" t="s">
        <v>424</v>
      </c>
      <c r="D16" s="259"/>
      <c r="E16" s="260"/>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3</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7" t="s">
        <v>425</v>
      </c>
      <c r="D17" s="257"/>
      <c r="E17" s="258"/>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65" t="s">
        <v>4372</v>
      </c>
      <c r="D18" s="255"/>
      <c r="E18" s="256">
        <v>147.32</v>
      </c>
      <c r="F18" s="220"/>
      <c r="G18" s="220"/>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356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2">
        <v>2</v>
      </c>
      <c r="B19" s="233" t="s">
        <v>1821</v>
      </c>
      <c r="C19" s="250" t="s">
        <v>1822</v>
      </c>
      <c r="D19" s="234" t="s">
        <v>696</v>
      </c>
      <c r="E19" s="235">
        <v>280.2</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t="s">
        <v>1823</v>
      </c>
      <c r="S19" s="237" t="s">
        <v>302</v>
      </c>
      <c r="T19" s="238" t="s">
        <v>354</v>
      </c>
      <c r="U19" s="220">
        <v>3.2000000000000001E-2</v>
      </c>
      <c r="V19" s="220">
        <f>ROUND(E19*U19,2)</f>
        <v>8.9700000000000006</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66" t="s">
        <v>1824</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374</v>
      </c>
      <c r="AH20" s="210"/>
      <c r="AI20" s="210"/>
      <c r="AJ20" s="210"/>
      <c r="AK20" s="210"/>
      <c r="AL20" s="210"/>
      <c r="AM20" s="210"/>
      <c r="AN20" s="210"/>
      <c r="AO20" s="210"/>
      <c r="AP20" s="210"/>
      <c r="AQ20" s="210"/>
      <c r="AR20" s="210"/>
      <c r="AS20" s="210"/>
      <c r="AT20" s="210"/>
      <c r="AU20" s="210"/>
      <c r="AV20" s="210"/>
      <c r="AW20" s="210"/>
      <c r="AX20" s="210"/>
      <c r="AY20" s="210"/>
      <c r="AZ20" s="210"/>
      <c r="BA20" s="246" t="str">
        <f>C20</f>
        <v>nebo lesní půdy, s vodorovným přemístěním na hromady v místě upotřebení nebo na dočasné či trvalé skládky se složením</v>
      </c>
      <c r="BB20" s="210"/>
      <c r="BC20" s="210"/>
      <c r="BD20" s="210"/>
      <c r="BE20" s="210"/>
      <c r="BF20" s="210"/>
      <c r="BG20" s="210"/>
      <c r="BH20" s="210"/>
    </row>
    <row r="21" spans="1:60" outlineLevel="2" x14ac:dyDescent="0.2">
      <c r="A21" s="217"/>
      <c r="B21" s="218"/>
      <c r="C21" s="270" t="s">
        <v>4373</v>
      </c>
      <c r="D21" s="264"/>
      <c r="E21" s="264"/>
      <c r="F21" s="264"/>
      <c r="G21" s="264"/>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317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7" t="s">
        <v>410</v>
      </c>
      <c r="D22" s="257"/>
      <c r="E22" s="258"/>
      <c r="F22" s="220"/>
      <c r="G22" s="220"/>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356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8" t="s">
        <v>4374</v>
      </c>
      <c r="D23" s="257"/>
      <c r="E23" s="258">
        <v>56</v>
      </c>
      <c r="F23" s="220"/>
      <c r="G23" s="220"/>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356</v>
      </c>
      <c r="AH23" s="210">
        <v>2</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8" t="s">
        <v>4375</v>
      </c>
      <c r="D24" s="257"/>
      <c r="E24" s="258">
        <v>108</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2</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8" t="s">
        <v>4376</v>
      </c>
      <c r="D25" s="257"/>
      <c r="E25" s="258">
        <v>1182</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2</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8" t="s">
        <v>4377</v>
      </c>
      <c r="D26" s="257"/>
      <c r="E26" s="258">
        <v>31</v>
      </c>
      <c r="F26" s="220"/>
      <c r="G26" s="220"/>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356</v>
      </c>
      <c r="AH26" s="210">
        <v>2</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8" t="s">
        <v>4378</v>
      </c>
      <c r="D27" s="257"/>
      <c r="E27" s="258">
        <v>24</v>
      </c>
      <c r="F27" s="220"/>
      <c r="G27" s="220"/>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356</v>
      </c>
      <c r="AH27" s="210">
        <v>2</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9" t="s">
        <v>424</v>
      </c>
      <c r="D28" s="259"/>
      <c r="E28" s="260"/>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3</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67" t="s">
        <v>425</v>
      </c>
      <c r="D29" s="257"/>
      <c r="E29" s="258"/>
      <c r="F29" s="220"/>
      <c r="G29" s="220"/>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356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65" t="s">
        <v>4379</v>
      </c>
      <c r="D30" s="255"/>
      <c r="E30" s="256">
        <v>280.2</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356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2">
        <v>3</v>
      </c>
      <c r="B31" s="233" t="s">
        <v>4380</v>
      </c>
      <c r="C31" s="250" t="s">
        <v>4381</v>
      </c>
      <c r="D31" s="234" t="s">
        <v>696</v>
      </c>
      <c r="E31" s="235">
        <v>294.64299999999997</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t="s">
        <v>1823</v>
      </c>
      <c r="S31" s="237" t="s">
        <v>302</v>
      </c>
      <c r="T31" s="238" t="s">
        <v>354</v>
      </c>
      <c r="U31" s="220">
        <v>0.42199999999999999</v>
      </c>
      <c r="V31" s="220">
        <f>ROUND(E31*U31,2)</f>
        <v>124.34</v>
      </c>
      <c r="W31" s="220"/>
      <c r="X31" s="220" t="s">
        <v>314</v>
      </c>
      <c r="Y31" s="220" t="s">
        <v>305</v>
      </c>
      <c r="Z31" s="210"/>
      <c r="AA31" s="210"/>
      <c r="AB31" s="210"/>
      <c r="AC31" s="210"/>
      <c r="AD31" s="210"/>
      <c r="AE31" s="210"/>
      <c r="AF31" s="210"/>
      <c r="AG31" s="210" t="s">
        <v>315</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66" t="s">
        <v>4382</v>
      </c>
      <c r="D32" s="263"/>
      <c r="E32" s="263"/>
      <c r="F32" s="263"/>
      <c r="G32" s="263"/>
      <c r="H32" s="220"/>
      <c r="I32" s="220"/>
      <c r="J32" s="220"/>
      <c r="K32" s="220"/>
      <c r="L32" s="220"/>
      <c r="M32" s="220"/>
      <c r="N32" s="219"/>
      <c r="O32" s="219"/>
      <c r="P32" s="219"/>
      <c r="Q32" s="219"/>
      <c r="R32" s="220"/>
      <c r="S32" s="220"/>
      <c r="T32" s="220"/>
      <c r="U32" s="220"/>
      <c r="V32" s="220"/>
      <c r="W32" s="220"/>
      <c r="X32" s="220"/>
      <c r="Y32" s="220"/>
      <c r="Z32" s="210"/>
      <c r="AA32" s="210"/>
      <c r="AB32" s="210"/>
      <c r="AC32" s="210"/>
      <c r="AD32" s="210"/>
      <c r="AE32" s="210"/>
      <c r="AF32" s="210"/>
      <c r="AG32" s="210" t="s">
        <v>374</v>
      </c>
      <c r="AH32" s="210"/>
      <c r="AI32" s="210"/>
      <c r="AJ32" s="210"/>
      <c r="AK32" s="210"/>
      <c r="AL32" s="210"/>
      <c r="AM32" s="210"/>
      <c r="AN32" s="210"/>
      <c r="AO32" s="210"/>
      <c r="AP32" s="210"/>
      <c r="AQ32" s="210"/>
      <c r="AR32" s="210"/>
      <c r="AS32" s="210"/>
      <c r="AT32" s="210"/>
      <c r="AU32" s="210"/>
      <c r="AV32" s="210"/>
      <c r="AW32" s="210"/>
      <c r="AX32" s="210"/>
      <c r="AY32" s="210"/>
      <c r="AZ32" s="210"/>
      <c r="BA32" s="246" t="str">
        <f>C32</f>
        <v>s přemístěním výkopku v příčných profilech na vzdálenost do 15 m nebo s naložením na dopravní prostředek.</v>
      </c>
      <c r="BB32" s="210"/>
      <c r="BC32" s="210"/>
      <c r="BD32" s="210"/>
      <c r="BE32" s="210"/>
      <c r="BF32" s="210"/>
      <c r="BG32" s="210"/>
      <c r="BH32" s="210"/>
    </row>
    <row r="33" spans="1:60" outlineLevel="2" x14ac:dyDescent="0.2">
      <c r="A33" s="217"/>
      <c r="B33" s="218"/>
      <c r="C33" s="265" t="s">
        <v>4383</v>
      </c>
      <c r="D33" s="255"/>
      <c r="E33" s="256">
        <v>5.4</v>
      </c>
      <c r="F33" s="220"/>
      <c r="G33" s="220"/>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356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4384</v>
      </c>
      <c r="D34" s="255"/>
      <c r="E34" s="256">
        <v>260.04000000000002</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4385</v>
      </c>
      <c r="D35" s="255"/>
      <c r="E35" s="256">
        <v>26.1</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65" t="s">
        <v>4386</v>
      </c>
      <c r="D36" s="255"/>
      <c r="E36" s="256">
        <v>3.1</v>
      </c>
      <c r="F36" s="220"/>
      <c r="G36" s="220"/>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356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2">
        <v>4</v>
      </c>
      <c r="B37" s="233" t="s">
        <v>4387</v>
      </c>
      <c r="C37" s="250" t="s">
        <v>4388</v>
      </c>
      <c r="D37" s="234" t="s">
        <v>696</v>
      </c>
      <c r="E37" s="235">
        <v>294.64299999999997</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t="s">
        <v>1823</v>
      </c>
      <c r="S37" s="237" t="s">
        <v>302</v>
      </c>
      <c r="T37" s="238" t="s">
        <v>354</v>
      </c>
      <c r="U37" s="220">
        <v>8.7999999999999995E-2</v>
      </c>
      <c r="V37" s="220">
        <f>ROUND(E37*U37,2)</f>
        <v>25.93</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6" t="s">
        <v>4382</v>
      </c>
      <c r="D38" s="263"/>
      <c r="E38" s="263"/>
      <c r="F38" s="263"/>
      <c r="G38" s="263"/>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374</v>
      </c>
      <c r="AH38" s="210"/>
      <c r="AI38" s="210"/>
      <c r="AJ38" s="210"/>
      <c r="AK38" s="210"/>
      <c r="AL38" s="210"/>
      <c r="AM38" s="210"/>
      <c r="AN38" s="210"/>
      <c r="AO38" s="210"/>
      <c r="AP38" s="210"/>
      <c r="AQ38" s="210"/>
      <c r="AR38" s="210"/>
      <c r="AS38" s="210"/>
      <c r="AT38" s="210"/>
      <c r="AU38" s="210"/>
      <c r="AV38" s="210"/>
      <c r="AW38" s="210"/>
      <c r="AX38" s="210"/>
      <c r="AY38" s="210"/>
      <c r="AZ38" s="210"/>
      <c r="BA38" s="246" t="str">
        <f>C38</f>
        <v>s přemístěním výkopku v příčných profilech na vzdálenost do 15 m nebo s naložením na dopravní prostředek.</v>
      </c>
      <c r="BB38" s="210"/>
      <c r="BC38" s="210"/>
      <c r="BD38" s="210"/>
      <c r="BE38" s="210"/>
      <c r="BF38" s="210"/>
      <c r="BG38" s="210"/>
      <c r="BH38" s="210"/>
    </row>
    <row r="39" spans="1:60" outlineLevel="2" x14ac:dyDescent="0.2">
      <c r="A39" s="217"/>
      <c r="B39" s="218"/>
      <c r="C39" s="265" t="s">
        <v>4383</v>
      </c>
      <c r="D39" s="255"/>
      <c r="E39" s="256">
        <v>5.4</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356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5" t="s">
        <v>4384</v>
      </c>
      <c r="D40" s="255"/>
      <c r="E40" s="256">
        <v>260.04000000000002</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5" t="s">
        <v>4385</v>
      </c>
      <c r="D41" s="255"/>
      <c r="E41" s="256">
        <v>26.1</v>
      </c>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5" t="s">
        <v>4386</v>
      </c>
      <c r="D42" s="255"/>
      <c r="E42" s="256">
        <v>3.1</v>
      </c>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2">
        <v>5</v>
      </c>
      <c r="B43" s="233" t="s">
        <v>1861</v>
      </c>
      <c r="C43" s="250" t="s">
        <v>1862</v>
      </c>
      <c r="D43" s="234" t="s">
        <v>696</v>
      </c>
      <c r="E43" s="235">
        <v>294.64299999999997</v>
      </c>
      <c r="F43" s="236"/>
      <c r="G43" s="237">
        <f>ROUND(E43*F43,2)</f>
        <v>0</v>
      </c>
      <c r="H43" s="236"/>
      <c r="I43" s="237">
        <f>ROUND(E43*H43,2)</f>
        <v>0</v>
      </c>
      <c r="J43" s="236"/>
      <c r="K43" s="237">
        <f>ROUND(E43*J43,2)</f>
        <v>0</v>
      </c>
      <c r="L43" s="237">
        <v>21</v>
      </c>
      <c r="M43" s="237">
        <f>G43*(1+L43/100)</f>
        <v>0</v>
      </c>
      <c r="N43" s="235">
        <v>0</v>
      </c>
      <c r="O43" s="235">
        <f>ROUND(E43*N43,2)</f>
        <v>0</v>
      </c>
      <c r="P43" s="235">
        <v>0</v>
      </c>
      <c r="Q43" s="235">
        <f>ROUND(E43*P43,2)</f>
        <v>0</v>
      </c>
      <c r="R43" s="237" t="s">
        <v>1823</v>
      </c>
      <c r="S43" s="237" t="s">
        <v>302</v>
      </c>
      <c r="T43" s="238" t="s">
        <v>354</v>
      </c>
      <c r="U43" s="220">
        <v>1.0999999999999999E-2</v>
      </c>
      <c r="V43" s="220">
        <f>ROUND(E43*U43,2)</f>
        <v>3.24</v>
      </c>
      <c r="W43" s="220"/>
      <c r="X43" s="220" t="s">
        <v>314</v>
      </c>
      <c r="Y43" s="220" t="s">
        <v>305</v>
      </c>
      <c r="Z43" s="210"/>
      <c r="AA43" s="210"/>
      <c r="AB43" s="210"/>
      <c r="AC43" s="210"/>
      <c r="AD43" s="210"/>
      <c r="AE43" s="210"/>
      <c r="AF43" s="210"/>
      <c r="AG43" s="210" t="s">
        <v>315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66" t="s">
        <v>1857</v>
      </c>
      <c r="D44" s="263"/>
      <c r="E44" s="263"/>
      <c r="F44" s="263"/>
      <c r="G44" s="263"/>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374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65" t="s">
        <v>4383</v>
      </c>
      <c r="D45" s="255"/>
      <c r="E45" s="256">
        <v>5.4</v>
      </c>
      <c r="F45" s="220"/>
      <c r="G45" s="220"/>
      <c r="H45" s="220"/>
      <c r="I45" s="220"/>
      <c r="J45" s="220"/>
      <c r="K45" s="220"/>
      <c r="L45" s="220"/>
      <c r="M45" s="220"/>
      <c r="N45" s="219"/>
      <c r="O45" s="219"/>
      <c r="P45" s="219"/>
      <c r="Q45" s="219"/>
      <c r="R45" s="220"/>
      <c r="S45" s="220"/>
      <c r="T45" s="220"/>
      <c r="U45" s="220"/>
      <c r="V45" s="220"/>
      <c r="W45" s="220"/>
      <c r="X45" s="220"/>
      <c r="Y45" s="220"/>
      <c r="Z45" s="210"/>
      <c r="AA45" s="210"/>
      <c r="AB45" s="210"/>
      <c r="AC45" s="210"/>
      <c r="AD45" s="210"/>
      <c r="AE45" s="210"/>
      <c r="AF45" s="210"/>
      <c r="AG45" s="210" t="s">
        <v>356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65" t="s">
        <v>4384</v>
      </c>
      <c r="D46" s="255"/>
      <c r="E46" s="256">
        <v>260.04000000000002</v>
      </c>
      <c r="F46" s="220"/>
      <c r="G46" s="220"/>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356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65" t="s">
        <v>4385</v>
      </c>
      <c r="D47" s="255"/>
      <c r="E47" s="256">
        <v>26.1</v>
      </c>
      <c r="F47" s="220"/>
      <c r="G47" s="220"/>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356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65" t="s">
        <v>4386</v>
      </c>
      <c r="D48" s="255"/>
      <c r="E48" s="256">
        <v>3.1</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356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32">
        <v>6</v>
      </c>
      <c r="B49" s="233" t="s">
        <v>1870</v>
      </c>
      <c r="C49" s="250" t="s">
        <v>1871</v>
      </c>
      <c r="D49" s="234" t="s">
        <v>696</v>
      </c>
      <c r="E49" s="235">
        <v>1473.2149999999999</v>
      </c>
      <c r="F49" s="236"/>
      <c r="G49" s="237">
        <f>ROUND(E49*F49,2)</f>
        <v>0</v>
      </c>
      <c r="H49" s="236"/>
      <c r="I49" s="237">
        <f>ROUND(E49*H49,2)</f>
        <v>0</v>
      </c>
      <c r="J49" s="236"/>
      <c r="K49" s="237">
        <f>ROUND(E49*J49,2)</f>
        <v>0</v>
      </c>
      <c r="L49" s="237">
        <v>21</v>
      </c>
      <c r="M49" s="237">
        <f>G49*(1+L49/100)</f>
        <v>0</v>
      </c>
      <c r="N49" s="235">
        <v>0</v>
      </c>
      <c r="O49" s="235">
        <f>ROUND(E49*N49,2)</f>
        <v>0</v>
      </c>
      <c r="P49" s="235">
        <v>0</v>
      </c>
      <c r="Q49" s="235">
        <f>ROUND(E49*P49,2)</f>
        <v>0</v>
      </c>
      <c r="R49" s="237" t="s">
        <v>1823</v>
      </c>
      <c r="S49" s="237" t="s">
        <v>302</v>
      </c>
      <c r="T49" s="238" t="s">
        <v>354</v>
      </c>
      <c r="U49" s="220">
        <v>0</v>
      </c>
      <c r="V49" s="220">
        <f>ROUND(E49*U49,2)</f>
        <v>0</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6" t="s">
        <v>1857</v>
      </c>
      <c r="D50" s="263"/>
      <c r="E50" s="263"/>
      <c r="F50" s="263"/>
      <c r="G50" s="263"/>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374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65" t="s">
        <v>4389</v>
      </c>
      <c r="D51" s="255"/>
      <c r="E51" s="256">
        <v>1473.21</v>
      </c>
      <c r="F51" s="220"/>
      <c r="G51" s="220"/>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356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33.75" outlineLevel="1" x14ac:dyDescent="0.2">
      <c r="A52" s="232">
        <v>7</v>
      </c>
      <c r="B52" s="233" t="s">
        <v>4390</v>
      </c>
      <c r="C52" s="250" t="s">
        <v>4391</v>
      </c>
      <c r="D52" s="234" t="s">
        <v>696</v>
      </c>
      <c r="E52" s="235">
        <v>114.2325</v>
      </c>
      <c r="F52" s="236"/>
      <c r="G52" s="237">
        <f>ROUND(E52*F52,2)</f>
        <v>0</v>
      </c>
      <c r="H52" s="236"/>
      <c r="I52" s="237">
        <f>ROUND(E52*H52,2)</f>
        <v>0</v>
      </c>
      <c r="J52" s="236"/>
      <c r="K52" s="237">
        <f>ROUND(E52*J52,2)</f>
        <v>0</v>
      </c>
      <c r="L52" s="237">
        <v>21</v>
      </c>
      <c r="M52" s="237">
        <f>G52*(1+L52/100)</f>
        <v>0</v>
      </c>
      <c r="N52" s="235">
        <v>0</v>
      </c>
      <c r="O52" s="235">
        <f>ROUND(E52*N52,2)</f>
        <v>0</v>
      </c>
      <c r="P52" s="235">
        <v>0</v>
      </c>
      <c r="Q52" s="235">
        <f>ROUND(E52*P52,2)</f>
        <v>0</v>
      </c>
      <c r="R52" s="237" t="s">
        <v>1823</v>
      </c>
      <c r="S52" s="237" t="s">
        <v>302</v>
      </c>
      <c r="T52" s="238" t="s">
        <v>354</v>
      </c>
      <c r="U52" s="220">
        <v>8.5999999999999993E-2</v>
      </c>
      <c r="V52" s="220">
        <f>ROUND(E52*U52,2)</f>
        <v>9.82</v>
      </c>
      <c r="W52" s="220"/>
      <c r="X52" s="220" t="s">
        <v>314</v>
      </c>
      <c r="Y52" s="220" t="s">
        <v>305</v>
      </c>
      <c r="Z52" s="210"/>
      <c r="AA52" s="210"/>
      <c r="AB52" s="210"/>
      <c r="AC52" s="210"/>
      <c r="AD52" s="210"/>
      <c r="AE52" s="210"/>
      <c r="AF52" s="210"/>
      <c r="AG52" s="210" t="s">
        <v>315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66" t="s">
        <v>4392</v>
      </c>
      <c r="D53" s="263"/>
      <c r="E53" s="263"/>
      <c r="F53" s="263"/>
      <c r="G53" s="263"/>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374</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5" t="s">
        <v>4393</v>
      </c>
      <c r="D54" s="255"/>
      <c r="E54" s="256">
        <v>60.06</v>
      </c>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65" t="s">
        <v>4394</v>
      </c>
      <c r="D55" s="255"/>
      <c r="E55" s="256">
        <v>12.73</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356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5" t="s">
        <v>4395</v>
      </c>
      <c r="D56" s="255"/>
      <c r="E56" s="256">
        <v>41.44</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2">
        <v>8</v>
      </c>
      <c r="B57" s="233" t="s">
        <v>4396</v>
      </c>
      <c r="C57" s="250" t="s">
        <v>4397</v>
      </c>
      <c r="D57" s="234" t="s">
        <v>696</v>
      </c>
      <c r="E57" s="235">
        <v>10.8445</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t="s">
        <v>1823</v>
      </c>
      <c r="S57" s="237" t="s">
        <v>302</v>
      </c>
      <c r="T57" s="238" t="s">
        <v>354</v>
      </c>
      <c r="U57" s="220">
        <v>3.1E-2</v>
      </c>
      <c r="V57" s="220">
        <f>ROUND(E57*U57,2)</f>
        <v>0.34</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5" t="s">
        <v>4398</v>
      </c>
      <c r="D58" s="255"/>
      <c r="E58" s="256">
        <v>10.84</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9">
        <v>9</v>
      </c>
      <c r="B59" s="240" t="s">
        <v>1885</v>
      </c>
      <c r="C59" s="249" t="s">
        <v>1886</v>
      </c>
      <c r="D59" s="241" t="s">
        <v>696</v>
      </c>
      <c r="E59" s="242">
        <v>294.64299999999997</v>
      </c>
      <c r="F59" s="243"/>
      <c r="G59" s="244">
        <f>ROUND(E59*F59,2)</f>
        <v>0</v>
      </c>
      <c r="H59" s="243"/>
      <c r="I59" s="244">
        <f>ROUND(E59*H59,2)</f>
        <v>0</v>
      </c>
      <c r="J59" s="243"/>
      <c r="K59" s="244">
        <f>ROUND(E59*J59,2)</f>
        <v>0</v>
      </c>
      <c r="L59" s="244">
        <v>21</v>
      </c>
      <c r="M59" s="244">
        <f>G59*(1+L59/100)</f>
        <v>0</v>
      </c>
      <c r="N59" s="242">
        <v>0</v>
      </c>
      <c r="O59" s="242">
        <f>ROUND(E59*N59,2)</f>
        <v>0</v>
      </c>
      <c r="P59" s="242">
        <v>0</v>
      </c>
      <c r="Q59" s="242">
        <f>ROUND(E59*P59,2)</f>
        <v>0</v>
      </c>
      <c r="R59" s="244" t="s">
        <v>1823</v>
      </c>
      <c r="S59" s="244" t="s">
        <v>302</v>
      </c>
      <c r="T59" s="245" t="s">
        <v>354</v>
      </c>
      <c r="U59" s="220">
        <v>8.9999999999999993E-3</v>
      </c>
      <c r="V59" s="220">
        <f>ROUND(E59*U59,2)</f>
        <v>2.65</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32">
        <v>10</v>
      </c>
      <c r="B60" s="233" t="s">
        <v>4399</v>
      </c>
      <c r="C60" s="250" t="s">
        <v>4400</v>
      </c>
      <c r="D60" s="234" t="s">
        <v>372</v>
      </c>
      <c r="E60" s="235">
        <v>1519.65</v>
      </c>
      <c r="F60" s="236"/>
      <c r="G60" s="237">
        <f>ROUND(E60*F60,2)</f>
        <v>0</v>
      </c>
      <c r="H60" s="236"/>
      <c r="I60" s="237">
        <f>ROUND(E60*H60,2)</f>
        <v>0</v>
      </c>
      <c r="J60" s="236"/>
      <c r="K60" s="237">
        <f>ROUND(E60*J60,2)</f>
        <v>0</v>
      </c>
      <c r="L60" s="237">
        <v>21</v>
      </c>
      <c r="M60" s="237">
        <f>G60*(1+L60/100)</f>
        <v>0</v>
      </c>
      <c r="N60" s="235">
        <v>0</v>
      </c>
      <c r="O60" s="235">
        <f>ROUND(E60*N60,2)</f>
        <v>0</v>
      </c>
      <c r="P60" s="235">
        <v>0</v>
      </c>
      <c r="Q60" s="235">
        <f>ROUND(E60*P60,2)</f>
        <v>0</v>
      </c>
      <c r="R60" s="237"/>
      <c r="S60" s="237" t="s">
        <v>313</v>
      </c>
      <c r="T60" s="238" t="s">
        <v>303</v>
      </c>
      <c r="U60" s="220">
        <v>0</v>
      </c>
      <c r="V60" s="220">
        <f>ROUND(E60*U60,2)</f>
        <v>0</v>
      </c>
      <c r="W60" s="220"/>
      <c r="X60" s="220" t="s">
        <v>314</v>
      </c>
      <c r="Y60" s="220" t="s">
        <v>305</v>
      </c>
      <c r="Z60" s="210"/>
      <c r="AA60" s="210"/>
      <c r="AB60" s="210"/>
      <c r="AC60" s="210"/>
      <c r="AD60" s="210"/>
      <c r="AE60" s="210"/>
      <c r="AF60" s="210"/>
      <c r="AG60" s="210" t="s">
        <v>315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65" t="s">
        <v>4401</v>
      </c>
      <c r="D61" s="255"/>
      <c r="E61" s="256">
        <v>56</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5" t="s">
        <v>4402</v>
      </c>
      <c r="D62" s="255"/>
      <c r="E62" s="256">
        <v>108</v>
      </c>
      <c r="F62" s="220"/>
      <c r="G62" s="220"/>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356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65" t="s">
        <v>4403</v>
      </c>
      <c r="D63" s="255"/>
      <c r="E63" s="256">
        <v>1182</v>
      </c>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356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65" t="s">
        <v>4404</v>
      </c>
      <c r="D64" s="255"/>
      <c r="E64" s="256">
        <v>118.65</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5" t="s">
        <v>4405</v>
      </c>
      <c r="D65" s="255"/>
      <c r="E65" s="256">
        <v>31</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356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5" t="s">
        <v>4406</v>
      </c>
      <c r="D66" s="255"/>
      <c r="E66" s="256">
        <v>24</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2">
        <v>11</v>
      </c>
      <c r="B67" s="233" t="s">
        <v>4407</v>
      </c>
      <c r="C67" s="250" t="s">
        <v>4408</v>
      </c>
      <c r="D67" s="234" t="s">
        <v>372</v>
      </c>
      <c r="E67" s="235">
        <v>47.15</v>
      </c>
      <c r="F67" s="236"/>
      <c r="G67" s="237">
        <f>ROUND(E67*F67,2)</f>
        <v>0</v>
      </c>
      <c r="H67" s="236"/>
      <c r="I67" s="237">
        <f>ROUND(E67*H67,2)</f>
        <v>0</v>
      </c>
      <c r="J67" s="236"/>
      <c r="K67" s="237">
        <f>ROUND(E67*J67,2)</f>
        <v>0</v>
      </c>
      <c r="L67" s="237">
        <v>21</v>
      </c>
      <c r="M67" s="237">
        <f>G67*(1+L67/100)</f>
        <v>0</v>
      </c>
      <c r="N67" s="235">
        <v>0</v>
      </c>
      <c r="O67" s="235">
        <f>ROUND(E67*N67,2)</f>
        <v>0</v>
      </c>
      <c r="P67" s="235">
        <v>0</v>
      </c>
      <c r="Q67" s="235">
        <f>ROUND(E67*P67,2)</f>
        <v>0</v>
      </c>
      <c r="R67" s="237" t="s">
        <v>1823</v>
      </c>
      <c r="S67" s="237" t="s">
        <v>302</v>
      </c>
      <c r="T67" s="238" t="s">
        <v>354</v>
      </c>
      <c r="U67" s="220">
        <v>0.128</v>
      </c>
      <c r="V67" s="220">
        <f>ROUND(E67*U67,2)</f>
        <v>6.04</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66" t="s">
        <v>4409</v>
      </c>
      <c r="D68" s="263"/>
      <c r="E68" s="263"/>
      <c r="F68" s="263"/>
      <c r="G68" s="263"/>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374</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65" t="s">
        <v>4410</v>
      </c>
      <c r="D69" s="255"/>
      <c r="E69" s="256">
        <v>47.15</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2">
        <v>12</v>
      </c>
      <c r="B70" s="233" t="s">
        <v>1879</v>
      </c>
      <c r="C70" s="250" t="s">
        <v>1880</v>
      </c>
      <c r="D70" s="234" t="s">
        <v>701</v>
      </c>
      <c r="E70" s="235">
        <v>559.82169999999996</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t="s">
        <v>1823</v>
      </c>
      <c r="S70" s="237" t="s">
        <v>302</v>
      </c>
      <c r="T70" s="238" t="s">
        <v>354</v>
      </c>
      <c r="U70" s="220">
        <v>0</v>
      </c>
      <c r="V70" s="220">
        <f>ROUND(E70*U70,2)</f>
        <v>0</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67" t="s">
        <v>410</v>
      </c>
      <c r="D71" s="257"/>
      <c r="E71" s="258"/>
      <c r="F71" s="220"/>
      <c r="G71" s="220"/>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356</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8" t="s">
        <v>4368</v>
      </c>
      <c r="D72" s="257"/>
      <c r="E72" s="258">
        <v>5.4</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2</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8" t="s">
        <v>4369</v>
      </c>
      <c r="D73" s="257"/>
      <c r="E73" s="258">
        <v>260.04000000000002</v>
      </c>
      <c r="F73" s="220"/>
      <c r="G73" s="220"/>
      <c r="H73" s="220"/>
      <c r="I73" s="220"/>
      <c r="J73" s="220"/>
      <c r="K73" s="220"/>
      <c r="L73" s="220"/>
      <c r="M73" s="220"/>
      <c r="N73" s="219"/>
      <c r="O73" s="219"/>
      <c r="P73" s="219"/>
      <c r="Q73" s="219"/>
      <c r="R73" s="220"/>
      <c r="S73" s="220"/>
      <c r="T73" s="220"/>
      <c r="U73" s="220"/>
      <c r="V73" s="220"/>
      <c r="W73" s="220"/>
      <c r="X73" s="220"/>
      <c r="Y73" s="220"/>
      <c r="Z73" s="210"/>
      <c r="AA73" s="210"/>
      <c r="AB73" s="210"/>
      <c r="AC73" s="210"/>
      <c r="AD73" s="210"/>
      <c r="AE73" s="210"/>
      <c r="AF73" s="210"/>
      <c r="AG73" s="210" t="s">
        <v>356</v>
      </c>
      <c r="AH73" s="210">
        <v>2</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8" t="s">
        <v>4370</v>
      </c>
      <c r="D74" s="257"/>
      <c r="E74" s="258">
        <v>26.1</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2</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68" t="s">
        <v>4371</v>
      </c>
      <c r="D75" s="257"/>
      <c r="E75" s="258">
        <v>3.1</v>
      </c>
      <c r="F75" s="220"/>
      <c r="G75" s="220"/>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356</v>
      </c>
      <c r="AH75" s="210">
        <v>2</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69" t="s">
        <v>424</v>
      </c>
      <c r="D76" s="259"/>
      <c r="E76" s="260"/>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3</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67" t="s">
        <v>425</v>
      </c>
      <c r="D77" s="257"/>
      <c r="E77" s="258"/>
      <c r="F77" s="220"/>
      <c r="G77" s="220"/>
      <c r="H77" s="220"/>
      <c r="I77" s="220"/>
      <c r="J77" s="220"/>
      <c r="K77" s="220"/>
      <c r="L77" s="220"/>
      <c r="M77" s="220"/>
      <c r="N77" s="219"/>
      <c r="O77" s="219"/>
      <c r="P77" s="219"/>
      <c r="Q77" s="219"/>
      <c r="R77" s="220"/>
      <c r="S77" s="220"/>
      <c r="T77" s="220"/>
      <c r="U77" s="220"/>
      <c r="V77" s="220"/>
      <c r="W77" s="220"/>
      <c r="X77" s="220"/>
      <c r="Y77" s="220"/>
      <c r="Z77" s="210"/>
      <c r="AA77" s="210"/>
      <c r="AB77" s="210"/>
      <c r="AC77" s="210"/>
      <c r="AD77" s="210"/>
      <c r="AE77" s="210"/>
      <c r="AF77" s="210"/>
      <c r="AG77" s="210" t="s">
        <v>356</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65" t="s">
        <v>4411</v>
      </c>
      <c r="D78" s="255"/>
      <c r="E78" s="256">
        <v>559.82000000000005</v>
      </c>
      <c r="F78" s="220"/>
      <c r="G78" s="220"/>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356</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2">
        <v>13</v>
      </c>
      <c r="B79" s="233" t="s">
        <v>4412</v>
      </c>
      <c r="C79" s="250" t="s">
        <v>4413</v>
      </c>
      <c r="D79" s="234" t="s">
        <v>372</v>
      </c>
      <c r="E79" s="235">
        <v>1519.65</v>
      </c>
      <c r="F79" s="236"/>
      <c r="G79" s="237">
        <f>ROUND(E79*F79,2)</f>
        <v>0</v>
      </c>
      <c r="H79" s="236"/>
      <c r="I79" s="237">
        <f>ROUND(E79*H79,2)</f>
        <v>0</v>
      </c>
      <c r="J79" s="236"/>
      <c r="K79" s="237">
        <f>ROUND(E79*J79,2)</f>
        <v>0</v>
      </c>
      <c r="L79" s="237">
        <v>21</v>
      </c>
      <c r="M79" s="237">
        <f>G79*(1+L79/100)</f>
        <v>0</v>
      </c>
      <c r="N79" s="235">
        <v>5.0000000000000001E-4</v>
      </c>
      <c r="O79" s="235">
        <f>ROUND(E79*N79,2)</f>
        <v>0.76</v>
      </c>
      <c r="P79" s="235">
        <v>0</v>
      </c>
      <c r="Q79" s="235">
        <f>ROUND(E79*P79,2)</f>
        <v>0</v>
      </c>
      <c r="R79" s="237" t="s">
        <v>1110</v>
      </c>
      <c r="S79" s="237" t="s">
        <v>302</v>
      </c>
      <c r="T79" s="238" t="s">
        <v>354</v>
      </c>
      <c r="U79" s="220">
        <v>9.4E-2</v>
      </c>
      <c r="V79" s="220">
        <f>ROUND(E79*U79,2)</f>
        <v>142.85</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65" t="s">
        <v>4401</v>
      </c>
      <c r="D80" s="255"/>
      <c r="E80" s="256">
        <v>56</v>
      </c>
      <c r="F80" s="220"/>
      <c r="G80" s="220"/>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356</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65" t="s">
        <v>4402</v>
      </c>
      <c r="D81" s="255"/>
      <c r="E81" s="256">
        <v>108</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356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65" t="s">
        <v>4403</v>
      </c>
      <c r="D82" s="255"/>
      <c r="E82" s="256">
        <v>1182</v>
      </c>
      <c r="F82" s="220"/>
      <c r="G82" s="220"/>
      <c r="H82" s="220"/>
      <c r="I82" s="220"/>
      <c r="J82" s="220"/>
      <c r="K82" s="220"/>
      <c r="L82" s="220"/>
      <c r="M82" s="220"/>
      <c r="N82" s="219"/>
      <c r="O82" s="219"/>
      <c r="P82" s="219"/>
      <c r="Q82" s="219"/>
      <c r="R82" s="220"/>
      <c r="S82" s="220"/>
      <c r="T82" s="220"/>
      <c r="U82" s="220"/>
      <c r="V82" s="220"/>
      <c r="W82" s="220"/>
      <c r="X82" s="220"/>
      <c r="Y82" s="220"/>
      <c r="Z82" s="210"/>
      <c r="AA82" s="210"/>
      <c r="AB82" s="210"/>
      <c r="AC82" s="210"/>
      <c r="AD82" s="210"/>
      <c r="AE82" s="210"/>
      <c r="AF82" s="210"/>
      <c r="AG82" s="210" t="s">
        <v>356</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65" t="s">
        <v>4404</v>
      </c>
      <c r="D83" s="255"/>
      <c r="E83" s="256">
        <v>118.65</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356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65" t="s">
        <v>4405</v>
      </c>
      <c r="D84" s="255"/>
      <c r="E84" s="256">
        <v>31</v>
      </c>
      <c r="F84" s="220"/>
      <c r="G84" s="220"/>
      <c r="H84" s="220"/>
      <c r="I84" s="220"/>
      <c r="J84" s="220"/>
      <c r="K84" s="220"/>
      <c r="L84" s="220"/>
      <c r="M84" s="220"/>
      <c r="N84" s="219"/>
      <c r="O84" s="219"/>
      <c r="P84" s="219"/>
      <c r="Q84" s="219"/>
      <c r="R84" s="220"/>
      <c r="S84" s="220"/>
      <c r="T84" s="220"/>
      <c r="U84" s="220"/>
      <c r="V84" s="220"/>
      <c r="W84" s="220"/>
      <c r="X84" s="220"/>
      <c r="Y84" s="220"/>
      <c r="Z84" s="210"/>
      <c r="AA84" s="210"/>
      <c r="AB84" s="210"/>
      <c r="AC84" s="210"/>
      <c r="AD84" s="210"/>
      <c r="AE84" s="210"/>
      <c r="AF84" s="210"/>
      <c r="AG84" s="210" t="s">
        <v>356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65" t="s">
        <v>4406</v>
      </c>
      <c r="D85" s="255"/>
      <c r="E85" s="256">
        <v>24</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2">
        <v>14</v>
      </c>
      <c r="B86" s="233" t="s">
        <v>4414</v>
      </c>
      <c r="C86" s="250" t="s">
        <v>4415</v>
      </c>
      <c r="D86" s="234" t="s">
        <v>372</v>
      </c>
      <c r="E86" s="235">
        <v>1182</v>
      </c>
      <c r="F86" s="236"/>
      <c r="G86" s="237">
        <f>ROUND(E86*F86,2)</f>
        <v>0</v>
      </c>
      <c r="H86" s="236"/>
      <c r="I86" s="237">
        <f>ROUND(E86*H86,2)</f>
        <v>0</v>
      </c>
      <c r="J86" s="236"/>
      <c r="K86" s="237">
        <f>ROUND(E86*J86,2)</f>
        <v>0</v>
      </c>
      <c r="L86" s="237">
        <v>21</v>
      </c>
      <c r="M86" s="237">
        <f>G86*(1+L86/100)</f>
        <v>0</v>
      </c>
      <c r="N86" s="235">
        <v>5.0000000000000001E-4</v>
      </c>
      <c r="O86" s="235">
        <f>ROUND(E86*N86,2)</f>
        <v>0.59</v>
      </c>
      <c r="P86" s="235">
        <v>0</v>
      </c>
      <c r="Q86" s="235">
        <f>ROUND(E86*P86,2)</f>
        <v>0</v>
      </c>
      <c r="R86" s="237"/>
      <c r="S86" s="237" t="s">
        <v>313</v>
      </c>
      <c r="T86" s="238" t="s">
        <v>303</v>
      </c>
      <c r="U86" s="220">
        <v>0</v>
      </c>
      <c r="V86" s="220">
        <f>ROUND(E86*U86,2)</f>
        <v>0</v>
      </c>
      <c r="W86" s="220"/>
      <c r="X86" s="220" t="s">
        <v>314</v>
      </c>
      <c r="Y86" s="220" t="s">
        <v>305</v>
      </c>
      <c r="Z86" s="210"/>
      <c r="AA86" s="210"/>
      <c r="AB86" s="210"/>
      <c r="AC86" s="210"/>
      <c r="AD86" s="210"/>
      <c r="AE86" s="210"/>
      <c r="AF86" s="210"/>
      <c r="AG86" s="210" t="s">
        <v>315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65" t="s">
        <v>4403</v>
      </c>
      <c r="D87" s="255"/>
      <c r="E87" s="256">
        <v>1182</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356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2">
        <v>15</v>
      </c>
      <c r="B88" s="233" t="s">
        <v>2474</v>
      </c>
      <c r="C88" s="250" t="s">
        <v>2475</v>
      </c>
      <c r="D88" s="234" t="s">
        <v>701</v>
      </c>
      <c r="E88" s="235">
        <v>209.50241</v>
      </c>
      <c r="F88" s="236"/>
      <c r="G88" s="237">
        <f>ROUND(E88*F88,2)</f>
        <v>0</v>
      </c>
      <c r="H88" s="236"/>
      <c r="I88" s="237">
        <f>ROUND(E88*H88,2)</f>
        <v>0</v>
      </c>
      <c r="J88" s="236"/>
      <c r="K88" s="237">
        <f>ROUND(E88*J88,2)</f>
        <v>0</v>
      </c>
      <c r="L88" s="237">
        <v>21</v>
      </c>
      <c r="M88" s="237">
        <f>G88*(1+L88/100)</f>
        <v>0</v>
      </c>
      <c r="N88" s="235">
        <v>1</v>
      </c>
      <c r="O88" s="235">
        <f>ROUND(E88*N88,2)</f>
        <v>209.5</v>
      </c>
      <c r="P88" s="235">
        <v>0</v>
      </c>
      <c r="Q88" s="235">
        <f>ROUND(E88*P88,2)</f>
        <v>0</v>
      </c>
      <c r="R88" s="237" t="s">
        <v>652</v>
      </c>
      <c r="S88" s="237" t="s">
        <v>1097</v>
      </c>
      <c r="T88" s="238" t="s">
        <v>1097</v>
      </c>
      <c r="U88" s="220">
        <v>0</v>
      </c>
      <c r="V88" s="220">
        <f>ROUND(E88*U88,2)</f>
        <v>0</v>
      </c>
      <c r="W88" s="220"/>
      <c r="X88" s="220" t="s">
        <v>653</v>
      </c>
      <c r="Y88" s="220" t="s">
        <v>305</v>
      </c>
      <c r="Z88" s="210"/>
      <c r="AA88" s="210"/>
      <c r="AB88" s="210"/>
      <c r="AC88" s="210"/>
      <c r="AD88" s="210"/>
      <c r="AE88" s="210"/>
      <c r="AF88" s="210"/>
      <c r="AG88" s="210" t="s">
        <v>654</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67" t="s">
        <v>410</v>
      </c>
      <c r="D89" s="257"/>
      <c r="E89" s="258"/>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356</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68" t="s">
        <v>4416</v>
      </c>
      <c r="D90" s="257"/>
      <c r="E90" s="258">
        <v>60.06</v>
      </c>
      <c r="F90" s="220"/>
      <c r="G90" s="220"/>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356</v>
      </c>
      <c r="AH90" s="210">
        <v>2</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8" t="s">
        <v>4417</v>
      </c>
      <c r="D91" s="257"/>
      <c r="E91" s="258">
        <v>12.73</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2</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8" t="s">
        <v>4418</v>
      </c>
      <c r="D92" s="257"/>
      <c r="E92" s="258">
        <v>41.44</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356</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69" t="s">
        <v>424</v>
      </c>
      <c r="D93" s="259"/>
      <c r="E93" s="260"/>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356</v>
      </c>
      <c r="AH93" s="210">
        <v>3</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67" t="s">
        <v>425</v>
      </c>
      <c r="D94" s="257"/>
      <c r="E94" s="258"/>
      <c r="F94" s="220"/>
      <c r="G94" s="220"/>
      <c r="H94" s="220"/>
      <c r="I94" s="220"/>
      <c r="J94" s="220"/>
      <c r="K94" s="220"/>
      <c r="L94" s="220"/>
      <c r="M94" s="220"/>
      <c r="N94" s="219"/>
      <c r="O94" s="219"/>
      <c r="P94" s="219"/>
      <c r="Q94" s="219"/>
      <c r="R94" s="220"/>
      <c r="S94" s="220"/>
      <c r="T94" s="220"/>
      <c r="U94" s="220"/>
      <c r="V94" s="220"/>
      <c r="W94" s="220"/>
      <c r="X94" s="220"/>
      <c r="Y94" s="220"/>
      <c r="Z94" s="210"/>
      <c r="AA94" s="210"/>
      <c r="AB94" s="210"/>
      <c r="AC94" s="210"/>
      <c r="AD94" s="210"/>
      <c r="AE94" s="210"/>
      <c r="AF94" s="210"/>
      <c r="AG94" s="210" t="s">
        <v>356</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65" t="s">
        <v>4419</v>
      </c>
      <c r="D95" s="255"/>
      <c r="E95" s="256">
        <v>209.5</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356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x14ac:dyDescent="0.2">
      <c r="A96" s="225" t="s">
        <v>297</v>
      </c>
      <c r="B96" s="226" t="s">
        <v>164</v>
      </c>
      <c r="C96" s="248" t="s">
        <v>165</v>
      </c>
      <c r="D96" s="227"/>
      <c r="E96" s="228"/>
      <c r="F96" s="229"/>
      <c r="G96" s="229">
        <f>SUMIF(AG97:AG106,"&lt;&gt;NOR",G97:G106)</f>
        <v>0</v>
      </c>
      <c r="H96" s="229"/>
      <c r="I96" s="229">
        <f>SUM(I97:I106)</f>
        <v>0</v>
      </c>
      <c r="J96" s="229"/>
      <c r="K96" s="229">
        <f>SUM(K97:K106)</f>
        <v>0</v>
      </c>
      <c r="L96" s="229"/>
      <c r="M96" s="229">
        <f>SUM(M97:M106)</f>
        <v>0</v>
      </c>
      <c r="N96" s="228"/>
      <c r="O96" s="228">
        <f>SUM(O97:O106)</f>
        <v>1.9200000000000002</v>
      </c>
      <c r="P96" s="228"/>
      <c r="Q96" s="228">
        <f>SUM(Q97:Q106)</f>
        <v>0</v>
      </c>
      <c r="R96" s="229"/>
      <c r="S96" s="229"/>
      <c r="T96" s="230"/>
      <c r="U96" s="224"/>
      <c r="V96" s="224">
        <f>SUM(V97:V106)</f>
        <v>3.44</v>
      </c>
      <c r="W96" s="224"/>
      <c r="X96" s="224"/>
      <c r="Y96" s="224"/>
      <c r="AG96" t="s">
        <v>298</v>
      </c>
    </row>
    <row r="97" spans="1:60" outlineLevel="1" x14ac:dyDescent="0.2">
      <c r="A97" s="232">
        <v>16</v>
      </c>
      <c r="B97" s="233" t="s">
        <v>4420</v>
      </c>
      <c r="C97" s="250" t="s">
        <v>4421</v>
      </c>
      <c r="D97" s="234" t="s">
        <v>320</v>
      </c>
      <c r="E97" s="235">
        <v>2</v>
      </c>
      <c r="F97" s="236"/>
      <c r="G97" s="237">
        <f>ROUND(E97*F97,2)</f>
        <v>0</v>
      </c>
      <c r="H97" s="236"/>
      <c r="I97" s="237">
        <f>ROUND(E97*H97,2)</f>
        <v>0</v>
      </c>
      <c r="J97" s="236"/>
      <c r="K97" s="237">
        <f>ROUND(E97*J97,2)</f>
        <v>0</v>
      </c>
      <c r="L97" s="237">
        <v>21</v>
      </c>
      <c r="M97" s="237">
        <f>G97*(1+L97/100)</f>
        <v>0</v>
      </c>
      <c r="N97" s="235">
        <v>8.609E-2</v>
      </c>
      <c r="O97" s="235">
        <f>ROUND(E97*N97,2)</f>
        <v>0.17</v>
      </c>
      <c r="P97" s="235">
        <v>0</v>
      </c>
      <c r="Q97" s="235">
        <f>ROUND(E97*P97,2)</f>
        <v>0</v>
      </c>
      <c r="R97" s="237"/>
      <c r="S97" s="237" t="s">
        <v>302</v>
      </c>
      <c r="T97" s="238" t="s">
        <v>354</v>
      </c>
      <c r="U97" s="220">
        <v>1.718</v>
      </c>
      <c r="V97" s="220">
        <f>ROUND(E97*U97,2)</f>
        <v>3.44</v>
      </c>
      <c r="W97" s="220"/>
      <c r="X97" s="220" t="s">
        <v>314</v>
      </c>
      <c r="Y97" s="220" t="s">
        <v>305</v>
      </c>
      <c r="Z97" s="210"/>
      <c r="AA97" s="210"/>
      <c r="AB97" s="210"/>
      <c r="AC97" s="210"/>
      <c r="AD97" s="210"/>
      <c r="AE97" s="210"/>
      <c r="AF97" s="210"/>
      <c r="AG97" s="210" t="s">
        <v>315</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65" t="s">
        <v>4422</v>
      </c>
      <c r="D98" s="255"/>
      <c r="E98" s="256">
        <v>2</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2">
        <v>17</v>
      </c>
      <c r="B99" s="233" t="s">
        <v>4423</v>
      </c>
      <c r="C99" s="250" t="s">
        <v>4424</v>
      </c>
      <c r="D99" s="234" t="s">
        <v>320</v>
      </c>
      <c r="E99" s="235">
        <v>1</v>
      </c>
      <c r="F99" s="236"/>
      <c r="G99" s="237">
        <f>ROUND(E99*F99,2)</f>
        <v>0</v>
      </c>
      <c r="H99" s="236"/>
      <c r="I99" s="237">
        <f>ROUND(E99*H99,2)</f>
        <v>0</v>
      </c>
      <c r="J99" s="236"/>
      <c r="K99" s="237">
        <f>ROUND(E99*J99,2)</f>
        <v>0</v>
      </c>
      <c r="L99" s="237">
        <v>21</v>
      </c>
      <c r="M99" s="237">
        <f>G99*(1+L99/100)</f>
        <v>0</v>
      </c>
      <c r="N99" s="235">
        <v>0.3</v>
      </c>
      <c r="O99" s="235">
        <f>ROUND(E99*N99,2)</f>
        <v>0.3</v>
      </c>
      <c r="P99" s="235">
        <v>0</v>
      </c>
      <c r="Q99" s="235">
        <f>ROUND(E99*P99,2)</f>
        <v>0</v>
      </c>
      <c r="R99" s="237"/>
      <c r="S99" s="237" t="s">
        <v>313</v>
      </c>
      <c r="T99" s="238" t="s">
        <v>303</v>
      </c>
      <c r="U99" s="220">
        <v>0</v>
      </c>
      <c r="V99" s="220">
        <f>ROUND(E99*U99,2)</f>
        <v>0</v>
      </c>
      <c r="W99" s="220"/>
      <c r="X99" s="220" t="s">
        <v>653</v>
      </c>
      <c r="Y99" s="220" t="s">
        <v>305</v>
      </c>
      <c r="Z99" s="210"/>
      <c r="AA99" s="210"/>
      <c r="AB99" s="210"/>
      <c r="AC99" s="210"/>
      <c r="AD99" s="210"/>
      <c r="AE99" s="210"/>
      <c r="AF99" s="210"/>
      <c r="AG99" s="210" t="s">
        <v>654</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51" t="s">
        <v>4425</v>
      </c>
      <c r="D100" s="247"/>
      <c r="E100" s="247"/>
      <c r="F100" s="247"/>
      <c r="G100" s="247"/>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317</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2">
        <v>18</v>
      </c>
      <c r="B101" s="233" t="s">
        <v>4426</v>
      </c>
      <c r="C101" s="250" t="s">
        <v>4427</v>
      </c>
      <c r="D101" s="234" t="s">
        <v>320</v>
      </c>
      <c r="E101" s="235">
        <v>1</v>
      </c>
      <c r="F101" s="236"/>
      <c r="G101" s="237">
        <f>ROUND(E101*F101,2)</f>
        <v>0</v>
      </c>
      <c r="H101" s="236"/>
      <c r="I101" s="237">
        <f>ROUND(E101*H101,2)</f>
        <v>0</v>
      </c>
      <c r="J101" s="236"/>
      <c r="K101" s="237">
        <f>ROUND(E101*J101,2)</f>
        <v>0</v>
      </c>
      <c r="L101" s="237">
        <v>21</v>
      </c>
      <c r="M101" s="237">
        <f>G101*(1+L101/100)</f>
        <v>0</v>
      </c>
      <c r="N101" s="235">
        <v>0.3</v>
      </c>
      <c r="O101" s="235">
        <f>ROUND(E101*N101,2)</f>
        <v>0.3</v>
      </c>
      <c r="P101" s="235">
        <v>0</v>
      </c>
      <c r="Q101" s="235">
        <f>ROUND(E101*P101,2)</f>
        <v>0</v>
      </c>
      <c r="R101" s="237"/>
      <c r="S101" s="237" t="s">
        <v>313</v>
      </c>
      <c r="T101" s="238" t="s">
        <v>303</v>
      </c>
      <c r="U101" s="220">
        <v>0</v>
      </c>
      <c r="V101" s="220">
        <f>ROUND(E101*U101,2)</f>
        <v>0</v>
      </c>
      <c r="W101" s="220"/>
      <c r="X101" s="220" t="s">
        <v>653</v>
      </c>
      <c r="Y101" s="220" t="s">
        <v>305</v>
      </c>
      <c r="Z101" s="210"/>
      <c r="AA101" s="210"/>
      <c r="AB101" s="210"/>
      <c r="AC101" s="210"/>
      <c r="AD101" s="210"/>
      <c r="AE101" s="210"/>
      <c r="AF101" s="210"/>
      <c r="AG101" s="210" t="s">
        <v>654</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51" t="s">
        <v>4425</v>
      </c>
      <c r="D102" s="247"/>
      <c r="E102" s="247"/>
      <c r="F102" s="247"/>
      <c r="G102" s="247"/>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317</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32">
        <v>19</v>
      </c>
      <c r="B103" s="233" t="s">
        <v>4428</v>
      </c>
      <c r="C103" s="250" t="s">
        <v>4429</v>
      </c>
      <c r="D103" s="234" t="s">
        <v>1163</v>
      </c>
      <c r="E103" s="235">
        <v>2.82</v>
      </c>
      <c r="F103" s="236"/>
      <c r="G103" s="237">
        <f>ROUND(E103*F103,2)</f>
        <v>0</v>
      </c>
      <c r="H103" s="236"/>
      <c r="I103" s="237">
        <f>ROUND(E103*H103,2)</f>
        <v>0</v>
      </c>
      <c r="J103" s="236"/>
      <c r="K103" s="237">
        <f>ROUND(E103*J103,2)</f>
        <v>0</v>
      </c>
      <c r="L103" s="237">
        <v>21</v>
      </c>
      <c r="M103" s="237">
        <f>G103*(1+L103/100)</f>
        <v>0</v>
      </c>
      <c r="N103" s="235">
        <v>0.3</v>
      </c>
      <c r="O103" s="235">
        <f>ROUND(E103*N103,2)</f>
        <v>0.85</v>
      </c>
      <c r="P103" s="235">
        <v>0</v>
      </c>
      <c r="Q103" s="235">
        <f>ROUND(E103*P103,2)</f>
        <v>0</v>
      </c>
      <c r="R103" s="237"/>
      <c r="S103" s="237" t="s">
        <v>313</v>
      </c>
      <c r="T103" s="238" t="s">
        <v>303</v>
      </c>
      <c r="U103" s="220">
        <v>0</v>
      </c>
      <c r="V103" s="220">
        <f>ROUND(E103*U103,2)</f>
        <v>0</v>
      </c>
      <c r="W103" s="220"/>
      <c r="X103" s="220" t="s">
        <v>653</v>
      </c>
      <c r="Y103" s="220" t="s">
        <v>305</v>
      </c>
      <c r="Z103" s="210"/>
      <c r="AA103" s="210"/>
      <c r="AB103" s="210"/>
      <c r="AC103" s="210"/>
      <c r="AD103" s="210"/>
      <c r="AE103" s="210"/>
      <c r="AF103" s="210"/>
      <c r="AG103" s="210" t="s">
        <v>654</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2" x14ac:dyDescent="0.2">
      <c r="A104" s="217"/>
      <c r="B104" s="218"/>
      <c r="C104" s="251" t="s">
        <v>4425</v>
      </c>
      <c r="D104" s="247"/>
      <c r="E104" s="247"/>
      <c r="F104" s="247"/>
      <c r="G104" s="247"/>
      <c r="H104" s="220"/>
      <c r="I104" s="220"/>
      <c r="J104" s="220"/>
      <c r="K104" s="220"/>
      <c r="L104" s="220"/>
      <c r="M104" s="220"/>
      <c r="N104" s="219"/>
      <c r="O104" s="219"/>
      <c r="P104" s="219"/>
      <c r="Q104" s="219"/>
      <c r="R104" s="220"/>
      <c r="S104" s="220"/>
      <c r="T104" s="220"/>
      <c r="U104" s="220"/>
      <c r="V104" s="220"/>
      <c r="W104" s="220"/>
      <c r="X104" s="220"/>
      <c r="Y104" s="220"/>
      <c r="Z104" s="210"/>
      <c r="AA104" s="210"/>
      <c r="AB104" s="210"/>
      <c r="AC104" s="210"/>
      <c r="AD104" s="210"/>
      <c r="AE104" s="210"/>
      <c r="AF104" s="210"/>
      <c r="AG104" s="210" t="s">
        <v>317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2">
        <v>20</v>
      </c>
      <c r="B105" s="233" t="s">
        <v>4430</v>
      </c>
      <c r="C105" s="250" t="s">
        <v>4431</v>
      </c>
      <c r="D105" s="234" t="s">
        <v>533</v>
      </c>
      <c r="E105" s="235">
        <v>1</v>
      </c>
      <c r="F105" s="236"/>
      <c r="G105" s="237">
        <f>ROUND(E105*F105,2)</f>
        <v>0</v>
      </c>
      <c r="H105" s="236"/>
      <c r="I105" s="237">
        <f>ROUND(E105*H105,2)</f>
        <v>0</v>
      </c>
      <c r="J105" s="236"/>
      <c r="K105" s="237">
        <f>ROUND(E105*J105,2)</f>
        <v>0</v>
      </c>
      <c r="L105" s="237">
        <v>21</v>
      </c>
      <c r="M105" s="237">
        <f>G105*(1+L105/100)</f>
        <v>0</v>
      </c>
      <c r="N105" s="235">
        <v>0.3</v>
      </c>
      <c r="O105" s="235">
        <f>ROUND(E105*N105,2)</f>
        <v>0.3</v>
      </c>
      <c r="P105" s="235">
        <v>0</v>
      </c>
      <c r="Q105" s="235">
        <f>ROUND(E105*P105,2)</f>
        <v>0</v>
      </c>
      <c r="R105" s="237"/>
      <c r="S105" s="237" t="s">
        <v>313</v>
      </c>
      <c r="T105" s="238" t="s">
        <v>303</v>
      </c>
      <c r="U105" s="220">
        <v>0</v>
      </c>
      <c r="V105" s="220">
        <f>ROUND(E105*U105,2)</f>
        <v>0</v>
      </c>
      <c r="W105" s="220"/>
      <c r="X105" s="220" t="s">
        <v>653</v>
      </c>
      <c r="Y105" s="220" t="s">
        <v>305</v>
      </c>
      <c r="Z105" s="210"/>
      <c r="AA105" s="210"/>
      <c r="AB105" s="210"/>
      <c r="AC105" s="210"/>
      <c r="AD105" s="210"/>
      <c r="AE105" s="210"/>
      <c r="AF105" s="210"/>
      <c r="AG105" s="210" t="s">
        <v>654</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51" t="s">
        <v>4425</v>
      </c>
      <c r="D106" s="247"/>
      <c r="E106" s="247"/>
      <c r="F106" s="247"/>
      <c r="G106" s="247"/>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317</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x14ac:dyDescent="0.2">
      <c r="A107" s="225" t="s">
        <v>297</v>
      </c>
      <c r="B107" s="226" t="s">
        <v>168</v>
      </c>
      <c r="C107" s="248" t="s">
        <v>169</v>
      </c>
      <c r="D107" s="227"/>
      <c r="E107" s="228"/>
      <c r="F107" s="229"/>
      <c r="G107" s="229">
        <f>SUMIF(AG108:AG184,"&lt;&gt;NOR",G108:G184)</f>
        <v>0</v>
      </c>
      <c r="H107" s="229"/>
      <c r="I107" s="229">
        <f>SUM(I108:I184)</f>
        <v>0</v>
      </c>
      <c r="J107" s="229"/>
      <c r="K107" s="229">
        <f>SUM(K108:K184)</f>
        <v>0</v>
      </c>
      <c r="L107" s="229"/>
      <c r="M107" s="229">
        <f>SUM(M108:M184)</f>
        <v>0</v>
      </c>
      <c r="N107" s="228"/>
      <c r="O107" s="228">
        <f>SUM(O108:O184)</f>
        <v>1352.3799999999999</v>
      </c>
      <c r="P107" s="228"/>
      <c r="Q107" s="228">
        <f>SUM(Q108:Q184)</f>
        <v>0</v>
      </c>
      <c r="R107" s="229"/>
      <c r="S107" s="229"/>
      <c r="T107" s="230"/>
      <c r="U107" s="224"/>
      <c r="V107" s="224">
        <f>SUM(V108:V184)</f>
        <v>897.68999999999994</v>
      </c>
      <c r="W107" s="224"/>
      <c r="X107" s="224"/>
      <c r="Y107" s="224"/>
      <c r="AG107" t="s">
        <v>298</v>
      </c>
    </row>
    <row r="108" spans="1:60" ht="22.5" outlineLevel="1" x14ac:dyDescent="0.2">
      <c r="A108" s="232">
        <v>21</v>
      </c>
      <c r="B108" s="233" t="s">
        <v>4432</v>
      </c>
      <c r="C108" s="250" t="s">
        <v>4433</v>
      </c>
      <c r="D108" s="234" t="s">
        <v>372</v>
      </c>
      <c r="E108" s="235">
        <v>1464.65</v>
      </c>
      <c r="F108" s="236"/>
      <c r="G108" s="237">
        <f>ROUND(E108*F108,2)</f>
        <v>0</v>
      </c>
      <c r="H108" s="236"/>
      <c r="I108" s="237">
        <f>ROUND(E108*H108,2)</f>
        <v>0</v>
      </c>
      <c r="J108" s="236"/>
      <c r="K108" s="237">
        <f>ROUND(E108*J108,2)</f>
        <v>0</v>
      </c>
      <c r="L108" s="237">
        <v>21</v>
      </c>
      <c r="M108" s="237">
        <f>G108*(1+L108/100)</f>
        <v>0</v>
      </c>
      <c r="N108" s="235">
        <v>0.378</v>
      </c>
      <c r="O108" s="235">
        <f>ROUND(E108*N108,2)</f>
        <v>553.64</v>
      </c>
      <c r="P108" s="235">
        <v>0</v>
      </c>
      <c r="Q108" s="235">
        <f>ROUND(E108*P108,2)</f>
        <v>0</v>
      </c>
      <c r="R108" s="237" t="s">
        <v>4262</v>
      </c>
      <c r="S108" s="237" t="s">
        <v>302</v>
      </c>
      <c r="T108" s="238" t="s">
        <v>354</v>
      </c>
      <c r="U108" s="220">
        <v>2.5999999999999999E-2</v>
      </c>
      <c r="V108" s="220">
        <f>ROUND(E108*U108,2)</f>
        <v>38.08</v>
      </c>
      <c r="W108" s="220"/>
      <c r="X108" s="220" t="s">
        <v>314</v>
      </c>
      <c r="Y108" s="220" t="s">
        <v>305</v>
      </c>
      <c r="Z108" s="210"/>
      <c r="AA108" s="210"/>
      <c r="AB108" s="210"/>
      <c r="AC108" s="210"/>
      <c r="AD108" s="210"/>
      <c r="AE108" s="210"/>
      <c r="AF108" s="210"/>
      <c r="AG108" s="210" t="s">
        <v>315</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65" t="s">
        <v>4401</v>
      </c>
      <c r="D109" s="255"/>
      <c r="E109" s="256">
        <v>56</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356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65" t="s">
        <v>4402</v>
      </c>
      <c r="D110" s="255"/>
      <c r="E110" s="256">
        <v>108</v>
      </c>
      <c r="F110" s="220"/>
      <c r="G110" s="220"/>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356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65" t="s">
        <v>4403</v>
      </c>
      <c r="D111" s="255"/>
      <c r="E111" s="256">
        <v>1182</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65" t="s">
        <v>4404</v>
      </c>
      <c r="D112" s="255"/>
      <c r="E112" s="256">
        <v>118.65</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22.5" outlineLevel="1" x14ac:dyDescent="0.2">
      <c r="A113" s="232">
        <v>22</v>
      </c>
      <c r="B113" s="233" t="s">
        <v>4434</v>
      </c>
      <c r="C113" s="250" t="s">
        <v>4435</v>
      </c>
      <c r="D113" s="234" t="s">
        <v>372</v>
      </c>
      <c r="E113" s="235">
        <v>31</v>
      </c>
      <c r="F113" s="236"/>
      <c r="G113" s="237">
        <f>ROUND(E113*F113,2)</f>
        <v>0</v>
      </c>
      <c r="H113" s="236"/>
      <c r="I113" s="237">
        <f>ROUND(E113*H113,2)</f>
        <v>0</v>
      </c>
      <c r="J113" s="236"/>
      <c r="K113" s="237">
        <f>ROUND(E113*J113,2)</f>
        <v>0</v>
      </c>
      <c r="L113" s="237">
        <v>21</v>
      </c>
      <c r="M113" s="237">
        <f>G113*(1+L113/100)</f>
        <v>0</v>
      </c>
      <c r="N113" s="235">
        <v>0.441</v>
      </c>
      <c r="O113" s="235">
        <f>ROUND(E113*N113,2)</f>
        <v>13.67</v>
      </c>
      <c r="P113" s="235">
        <v>0</v>
      </c>
      <c r="Q113" s="235">
        <f>ROUND(E113*P113,2)</f>
        <v>0</v>
      </c>
      <c r="R113" s="237" t="s">
        <v>4262</v>
      </c>
      <c r="S113" s="237" t="s">
        <v>302</v>
      </c>
      <c r="T113" s="238" t="s">
        <v>354</v>
      </c>
      <c r="U113" s="220">
        <v>2.9000000000000001E-2</v>
      </c>
      <c r="V113" s="220">
        <f>ROUND(E113*U113,2)</f>
        <v>0.9</v>
      </c>
      <c r="W113" s="220"/>
      <c r="X113" s="220" t="s">
        <v>314</v>
      </c>
      <c r="Y113" s="220" t="s">
        <v>305</v>
      </c>
      <c r="Z113" s="210"/>
      <c r="AA113" s="210"/>
      <c r="AB113" s="210"/>
      <c r="AC113" s="210"/>
      <c r="AD113" s="210"/>
      <c r="AE113" s="210"/>
      <c r="AF113" s="210"/>
      <c r="AG113" s="210" t="s">
        <v>315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65" t="s">
        <v>4405</v>
      </c>
      <c r="D114" s="255"/>
      <c r="E114" s="256">
        <v>31</v>
      </c>
      <c r="F114" s="220"/>
      <c r="G114" s="220"/>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356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32">
        <v>23</v>
      </c>
      <c r="B115" s="233" t="s">
        <v>4436</v>
      </c>
      <c r="C115" s="250" t="s">
        <v>4437</v>
      </c>
      <c r="D115" s="234" t="s">
        <v>372</v>
      </c>
      <c r="E115" s="235">
        <v>31</v>
      </c>
      <c r="F115" s="236"/>
      <c r="G115" s="237">
        <f>ROUND(E115*F115,2)</f>
        <v>0</v>
      </c>
      <c r="H115" s="236"/>
      <c r="I115" s="237">
        <f>ROUND(E115*H115,2)</f>
        <v>0</v>
      </c>
      <c r="J115" s="236"/>
      <c r="K115" s="237">
        <f>ROUND(E115*J115,2)</f>
        <v>0</v>
      </c>
      <c r="L115" s="237">
        <v>21</v>
      </c>
      <c r="M115" s="237">
        <f>G115*(1+L115/100)</f>
        <v>0</v>
      </c>
      <c r="N115" s="235">
        <v>0.1512</v>
      </c>
      <c r="O115" s="235">
        <f>ROUND(E115*N115,2)</f>
        <v>4.6900000000000004</v>
      </c>
      <c r="P115" s="235">
        <v>0</v>
      </c>
      <c r="Q115" s="235">
        <f>ROUND(E115*P115,2)</f>
        <v>0</v>
      </c>
      <c r="R115" s="237" t="s">
        <v>4262</v>
      </c>
      <c r="S115" s="237" t="s">
        <v>302</v>
      </c>
      <c r="T115" s="238" t="s">
        <v>354</v>
      </c>
      <c r="U115" s="220">
        <v>2.3E-2</v>
      </c>
      <c r="V115" s="220">
        <f>ROUND(E115*U115,2)</f>
        <v>0.71</v>
      </c>
      <c r="W115" s="220"/>
      <c r="X115" s="220" t="s">
        <v>314</v>
      </c>
      <c r="Y115" s="220" t="s">
        <v>305</v>
      </c>
      <c r="Z115" s="210"/>
      <c r="AA115" s="210"/>
      <c r="AB115" s="210"/>
      <c r="AC115" s="210"/>
      <c r="AD115" s="210"/>
      <c r="AE115" s="210"/>
      <c r="AF115" s="210"/>
      <c r="AG115" s="210" t="s">
        <v>315</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65" t="s">
        <v>4405</v>
      </c>
      <c r="D116" s="255"/>
      <c r="E116" s="256">
        <v>31</v>
      </c>
      <c r="F116" s="220"/>
      <c r="G116" s="220"/>
      <c r="H116" s="220"/>
      <c r="I116" s="220"/>
      <c r="J116" s="220"/>
      <c r="K116" s="220"/>
      <c r="L116" s="220"/>
      <c r="M116" s="220"/>
      <c r="N116" s="219"/>
      <c r="O116" s="219"/>
      <c r="P116" s="219"/>
      <c r="Q116" s="219"/>
      <c r="R116" s="220"/>
      <c r="S116" s="220"/>
      <c r="T116" s="220"/>
      <c r="U116" s="220"/>
      <c r="V116" s="220"/>
      <c r="W116" s="220"/>
      <c r="X116" s="220"/>
      <c r="Y116" s="220"/>
      <c r="Z116" s="210"/>
      <c r="AA116" s="210"/>
      <c r="AB116" s="210"/>
      <c r="AC116" s="210"/>
      <c r="AD116" s="210"/>
      <c r="AE116" s="210"/>
      <c r="AF116" s="210"/>
      <c r="AG116" s="210" t="s">
        <v>356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1" x14ac:dyDescent="0.2">
      <c r="A117" s="232">
        <v>24</v>
      </c>
      <c r="B117" s="233" t="s">
        <v>4438</v>
      </c>
      <c r="C117" s="250" t="s">
        <v>4439</v>
      </c>
      <c r="D117" s="234" t="s">
        <v>372</v>
      </c>
      <c r="E117" s="235">
        <v>1182</v>
      </c>
      <c r="F117" s="236"/>
      <c r="G117" s="237">
        <f>ROUND(E117*F117,2)</f>
        <v>0</v>
      </c>
      <c r="H117" s="236"/>
      <c r="I117" s="237">
        <f>ROUND(E117*H117,2)</f>
        <v>0</v>
      </c>
      <c r="J117" s="236"/>
      <c r="K117" s="237">
        <f>ROUND(E117*J117,2)</f>
        <v>0</v>
      </c>
      <c r="L117" s="237">
        <v>21</v>
      </c>
      <c r="M117" s="237">
        <f>G117*(1+L117/100)</f>
        <v>0</v>
      </c>
      <c r="N117" s="235">
        <v>0.36834</v>
      </c>
      <c r="O117" s="235">
        <f>ROUND(E117*N117,2)</f>
        <v>435.38</v>
      </c>
      <c r="P117" s="235">
        <v>0</v>
      </c>
      <c r="Q117" s="235">
        <f>ROUND(E117*P117,2)</f>
        <v>0</v>
      </c>
      <c r="R117" s="237" t="s">
        <v>4262</v>
      </c>
      <c r="S117" s="237" t="s">
        <v>302</v>
      </c>
      <c r="T117" s="238" t="s">
        <v>354</v>
      </c>
      <c r="U117" s="220">
        <v>3.3000000000000002E-2</v>
      </c>
      <c r="V117" s="220">
        <f>ROUND(E117*U117,2)</f>
        <v>39.01</v>
      </c>
      <c r="W117" s="220"/>
      <c r="X117" s="220" t="s">
        <v>314</v>
      </c>
      <c r="Y117" s="220" t="s">
        <v>305</v>
      </c>
      <c r="Z117" s="210"/>
      <c r="AA117" s="210"/>
      <c r="AB117" s="210"/>
      <c r="AC117" s="210"/>
      <c r="AD117" s="210"/>
      <c r="AE117" s="210"/>
      <c r="AF117" s="210"/>
      <c r="AG117" s="210" t="s">
        <v>315</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66" t="s">
        <v>4440</v>
      </c>
      <c r="D118" s="263"/>
      <c r="E118" s="263"/>
      <c r="F118" s="263"/>
      <c r="G118" s="263"/>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374</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5" t="s">
        <v>4403</v>
      </c>
      <c r="D119" s="255"/>
      <c r="E119" s="256">
        <v>1182</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2.5" outlineLevel="1" x14ac:dyDescent="0.2">
      <c r="A120" s="232">
        <v>25</v>
      </c>
      <c r="B120" s="233" t="s">
        <v>4441</v>
      </c>
      <c r="C120" s="250" t="s">
        <v>4442</v>
      </c>
      <c r="D120" s="234" t="s">
        <v>372</v>
      </c>
      <c r="E120" s="235">
        <v>31</v>
      </c>
      <c r="F120" s="236"/>
      <c r="G120" s="237">
        <f>ROUND(E120*F120,2)</f>
        <v>0</v>
      </c>
      <c r="H120" s="236"/>
      <c r="I120" s="237">
        <f>ROUND(E120*H120,2)</f>
        <v>0</v>
      </c>
      <c r="J120" s="236"/>
      <c r="K120" s="237">
        <f>ROUND(E120*J120,2)</f>
        <v>0</v>
      </c>
      <c r="L120" s="237">
        <v>21</v>
      </c>
      <c r="M120" s="237">
        <f>G120*(1+L120/100)</f>
        <v>0</v>
      </c>
      <c r="N120" s="235">
        <v>8.0960000000000004E-2</v>
      </c>
      <c r="O120" s="235">
        <f>ROUND(E120*N120,2)</f>
        <v>2.5099999999999998</v>
      </c>
      <c r="P120" s="235">
        <v>0</v>
      </c>
      <c r="Q120" s="235">
        <f>ROUND(E120*P120,2)</f>
        <v>0</v>
      </c>
      <c r="R120" s="237" t="s">
        <v>4262</v>
      </c>
      <c r="S120" s="237" t="s">
        <v>302</v>
      </c>
      <c r="T120" s="238" t="s">
        <v>354</v>
      </c>
      <c r="U120" s="220">
        <v>2.3E-2</v>
      </c>
      <c r="V120" s="220">
        <f>ROUND(E120*U120,2)</f>
        <v>0.71</v>
      </c>
      <c r="W120" s="220"/>
      <c r="X120" s="220" t="s">
        <v>314</v>
      </c>
      <c r="Y120" s="220" t="s">
        <v>305</v>
      </c>
      <c r="Z120" s="210"/>
      <c r="AA120" s="210"/>
      <c r="AB120" s="210"/>
      <c r="AC120" s="210"/>
      <c r="AD120" s="210"/>
      <c r="AE120" s="210"/>
      <c r="AF120" s="210"/>
      <c r="AG120" s="210" t="s">
        <v>315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66" t="s">
        <v>4440</v>
      </c>
      <c r="D121" s="263"/>
      <c r="E121" s="263"/>
      <c r="F121" s="263"/>
      <c r="G121" s="263"/>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374</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65" t="s">
        <v>4405</v>
      </c>
      <c r="D122" s="255"/>
      <c r="E122" s="256">
        <v>31</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32">
        <v>26</v>
      </c>
      <c r="B123" s="233" t="s">
        <v>4263</v>
      </c>
      <c r="C123" s="250" t="s">
        <v>4264</v>
      </c>
      <c r="D123" s="234" t="s">
        <v>701</v>
      </c>
      <c r="E123" s="235">
        <v>1.1004</v>
      </c>
      <c r="F123" s="236"/>
      <c r="G123" s="237">
        <f>ROUND(E123*F123,2)</f>
        <v>0</v>
      </c>
      <c r="H123" s="236"/>
      <c r="I123" s="237">
        <f>ROUND(E123*H123,2)</f>
        <v>0</v>
      </c>
      <c r="J123" s="236"/>
      <c r="K123" s="237">
        <f>ROUND(E123*J123,2)</f>
        <v>0</v>
      </c>
      <c r="L123" s="237">
        <v>21</v>
      </c>
      <c r="M123" s="237">
        <f>G123*(1+L123/100)</f>
        <v>0</v>
      </c>
      <c r="N123" s="235">
        <v>1.1000000000000001</v>
      </c>
      <c r="O123" s="235">
        <f>ROUND(E123*N123,2)</f>
        <v>1.21</v>
      </c>
      <c r="P123" s="235">
        <v>0</v>
      </c>
      <c r="Q123" s="235">
        <f>ROUND(E123*P123,2)</f>
        <v>0</v>
      </c>
      <c r="R123" s="237" t="s">
        <v>4262</v>
      </c>
      <c r="S123" s="237" t="s">
        <v>302</v>
      </c>
      <c r="T123" s="238" t="s">
        <v>354</v>
      </c>
      <c r="U123" s="220">
        <v>0.16300000000000001</v>
      </c>
      <c r="V123" s="220">
        <f>ROUND(E123*U123,2)</f>
        <v>0.18</v>
      </c>
      <c r="W123" s="220"/>
      <c r="X123" s="220" t="s">
        <v>314</v>
      </c>
      <c r="Y123" s="220" t="s">
        <v>305</v>
      </c>
      <c r="Z123" s="210"/>
      <c r="AA123" s="210"/>
      <c r="AB123" s="210"/>
      <c r="AC123" s="210"/>
      <c r="AD123" s="210"/>
      <c r="AE123" s="210"/>
      <c r="AF123" s="210"/>
      <c r="AG123" s="210" t="s">
        <v>315</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
      <c r="A124" s="217"/>
      <c r="B124" s="218"/>
      <c r="C124" s="266" t="s">
        <v>4265</v>
      </c>
      <c r="D124" s="263"/>
      <c r="E124" s="263"/>
      <c r="F124" s="263"/>
      <c r="G124" s="263"/>
      <c r="H124" s="220"/>
      <c r="I124" s="220"/>
      <c r="J124" s="220"/>
      <c r="K124" s="220"/>
      <c r="L124" s="220"/>
      <c r="M124" s="220"/>
      <c r="N124" s="219"/>
      <c r="O124" s="219"/>
      <c r="P124" s="219"/>
      <c r="Q124" s="219"/>
      <c r="R124" s="220"/>
      <c r="S124" s="220"/>
      <c r="T124" s="220"/>
      <c r="U124" s="220"/>
      <c r="V124" s="220"/>
      <c r="W124" s="220"/>
      <c r="X124" s="220"/>
      <c r="Y124" s="220"/>
      <c r="Z124" s="210"/>
      <c r="AA124" s="210"/>
      <c r="AB124" s="210"/>
      <c r="AC124" s="210"/>
      <c r="AD124" s="210"/>
      <c r="AE124" s="210"/>
      <c r="AF124" s="210"/>
      <c r="AG124" s="210" t="s">
        <v>374</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65" t="s">
        <v>4443</v>
      </c>
      <c r="D125" s="255"/>
      <c r="E125" s="256">
        <v>1.1000000000000001</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356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2">
        <v>27</v>
      </c>
      <c r="B126" s="233" t="s">
        <v>4267</v>
      </c>
      <c r="C126" s="250" t="s">
        <v>4268</v>
      </c>
      <c r="D126" s="234" t="s">
        <v>701</v>
      </c>
      <c r="E126" s="235">
        <v>1.32</v>
      </c>
      <c r="F126" s="236"/>
      <c r="G126" s="237">
        <f>ROUND(E126*F126,2)</f>
        <v>0</v>
      </c>
      <c r="H126" s="236"/>
      <c r="I126" s="237">
        <f>ROUND(E126*H126,2)</f>
        <v>0</v>
      </c>
      <c r="J126" s="236"/>
      <c r="K126" s="237">
        <f>ROUND(E126*J126,2)</f>
        <v>0</v>
      </c>
      <c r="L126" s="237">
        <v>21</v>
      </c>
      <c r="M126" s="237">
        <f>G126*(1+L126/100)</f>
        <v>0</v>
      </c>
      <c r="N126" s="235">
        <v>1</v>
      </c>
      <c r="O126" s="235">
        <f>ROUND(E126*N126,2)</f>
        <v>1.32</v>
      </c>
      <c r="P126" s="235">
        <v>0</v>
      </c>
      <c r="Q126" s="235">
        <f>ROUND(E126*P126,2)</f>
        <v>0</v>
      </c>
      <c r="R126" s="237" t="s">
        <v>4262</v>
      </c>
      <c r="S126" s="237" t="s">
        <v>302</v>
      </c>
      <c r="T126" s="238" t="s">
        <v>354</v>
      </c>
      <c r="U126" s="220">
        <v>0.40600000000000003</v>
      </c>
      <c r="V126" s="220">
        <f>ROUND(E126*U126,2)</f>
        <v>0.54</v>
      </c>
      <c r="W126" s="220"/>
      <c r="X126" s="220" t="s">
        <v>314</v>
      </c>
      <c r="Y126" s="220" t="s">
        <v>305</v>
      </c>
      <c r="Z126" s="210"/>
      <c r="AA126" s="210"/>
      <c r="AB126" s="210"/>
      <c r="AC126" s="210"/>
      <c r="AD126" s="210"/>
      <c r="AE126" s="210"/>
      <c r="AF126" s="210"/>
      <c r="AG126" s="210" t="s">
        <v>315</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66" t="s">
        <v>4265</v>
      </c>
      <c r="D127" s="263"/>
      <c r="E127" s="263"/>
      <c r="F127" s="263"/>
      <c r="G127" s="263"/>
      <c r="H127" s="220"/>
      <c r="I127" s="220"/>
      <c r="J127" s="220"/>
      <c r="K127" s="220"/>
      <c r="L127" s="220"/>
      <c r="M127" s="220"/>
      <c r="N127" s="219"/>
      <c r="O127" s="219"/>
      <c r="P127" s="219"/>
      <c r="Q127" s="219"/>
      <c r="R127" s="220"/>
      <c r="S127" s="220"/>
      <c r="T127" s="220"/>
      <c r="U127" s="220"/>
      <c r="V127" s="220"/>
      <c r="W127" s="220"/>
      <c r="X127" s="220"/>
      <c r="Y127" s="220"/>
      <c r="Z127" s="210"/>
      <c r="AA127" s="210"/>
      <c r="AB127" s="210"/>
      <c r="AC127" s="210"/>
      <c r="AD127" s="210"/>
      <c r="AE127" s="210"/>
      <c r="AF127" s="210"/>
      <c r="AG127" s="210" t="s">
        <v>374</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65" t="s">
        <v>4444</v>
      </c>
      <c r="D128" s="255"/>
      <c r="E128" s="256">
        <v>1.32</v>
      </c>
      <c r="F128" s="220"/>
      <c r="G128" s="220"/>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356</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2">
        <v>28</v>
      </c>
      <c r="B129" s="233" t="s">
        <v>4445</v>
      </c>
      <c r="C129" s="250" t="s">
        <v>4446</v>
      </c>
      <c r="D129" s="234" t="s">
        <v>372</v>
      </c>
      <c r="E129" s="235">
        <v>3</v>
      </c>
      <c r="F129" s="236"/>
      <c r="G129" s="237">
        <f>ROUND(E129*F129,2)</f>
        <v>0</v>
      </c>
      <c r="H129" s="236"/>
      <c r="I129" s="237">
        <f>ROUND(E129*H129,2)</f>
        <v>0</v>
      </c>
      <c r="J129" s="236"/>
      <c r="K129" s="237">
        <f>ROUND(E129*J129,2)</f>
        <v>0</v>
      </c>
      <c r="L129" s="237">
        <v>21</v>
      </c>
      <c r="M129" s="237">
        <f>G129*(1+L129/100)</f>
        <v>0</v>
      </c>
      <c r="N129" s="235">
        <v>0.30651</v>
      </c>
      <c r="O129" s="235">
        <f>ROUND(E129*N129,2)</f>
        <v>0.92</v>
      </c>
      <c r="P129" s="235">
        <v>0</v>
      </c>
      <c r="Q129" s="235">
        <f>ROUND(E129*P129,2)</f>
        <v>0</v>
      </c>
      <c r="R129" s="237" t="s">
        <v>4262</v>
      </c>
      <c r="S129" s="237" t="s">
        <v>302</v>
      </c>
      <c r="T129" s="238" t="s">
        <v>354</v>
      </c>
      <c r="U129" s="220">
        <v>2.5000000000000001E-2</v>
      </c>
      <c r="V129" s="220">
        <f>ROUND(E129*U129,2)</f>
        <v>0.08</v>
      </c>
      <c r="W129" s="220"/>
      <c r="X129" s="220" t="s">
        <v>314</v>
      </c>
      <c r="Y129" s="220" t="s">
        <v>305</v>
      </c>
      <c r="Z129" s="210"/>
      <c r="AA129" s="210"/>
      <c r="AB129" s="210"/>
      <c r="AC129" s="210"/>
      <c r="AD129" s="210"/>
      <c r="AE129" s="210"/>
      <c r="AF129" s="210"/>
      <c r="AG129" s="210" t="s">
        <v>315</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66" t="s">
        <v>4447</v>
      </c>
      <c r="D130" s="263"/>
      <c r="E130" s="263"/>
      <c r="F130" s="263"/>
      <c r="G130" s="263"/>
      <c r="H130" s="220"/>
      <c r="I130" s="220"/>
      <c r="J130" s="220"/>
      <c r="K130" s="220"/>
      <c r="L130" s="220"/>
      <c r="M130" s="220"/>
      <c r="N130" s="219"/>
      <c r="O130" s="219"/>
      <c r="P130" s="219"/>
      <c r="Q130" s="219"/>
      <c r="R130" s="220"/>
      <c r="S130" s="220"/>
      <c r="T130" s="220"/>
      <c r="U130" s="220"/>
      <c r="V130" s="220"/>
      <c r="W130" s="220"/>
      <c r="X130" s="220"/>
      <c r="Y130" s="220"/>
      <c r="Z130" s="210"/>
      <c r="AA130" s="210"/>
      <c r="AB130" s="210"/>
      <c r="AC130" s="210"/>
      <c r="AD130" s="210"/>
      <c r="AE130" s="210"/>
      <c r="AF130" s="210"/>
      <c r="AG130" s="210" t="s">
        <v>374</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65" t="s">
        <v>4448</v>
      </c>
      <c r="D131" s="255"/>
      <c r="E131" s="256">
        <v>3</v>
      </c>
      <c r="F131" s="220"/>
      <c r="G131" s="220"/>
      <c r="H131" s="220"/>
      <c r="I131" s="220"/>
      <c r="J131" s="220"/>
      <c r="K131" s="220"/>
      <c r="L131" s="220"/>
      <c r="M131" s="220"/>
      <c r="N131" s="219"/>
      <c r="O131" s="219"/>
      <c r="P131" s="219"/>
      <c r="Q131" s="219"/>
      <c r="R131" s="220"/>
      <c r="S131" s="220"/>
      <c r="T131" s="220"/>
      <c r="U131" s="220"/>
      <c r="V131" s="220"/>
      <c r="W131" s="220"/>
      <c r="X131" s="220"/>
      <c r="Y131" s="220"/>
      <c r="Z131" s="210"/>
      <c r="AA131" s="210"/>
      <c r="AB131" s="210"/>
      <c r="AC131" s="210"/>
      <c r="AD131" s="210"/>
      <c r="AE131" s="210"/>
      <c r="AF131" s="210"/>
      <c r="AG131" s="210" t="s">
        <v>356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ht="22.5" outlineLevel="1" x14ac:dyDescent="0.2">
      <c r="A132" s="239">
        <v>29</v>
      </c>
      <c r="B132" s="240" t="s">
        <v>4449</v>
      </c>
      <c r="C132" s="249" t="s">
        <v>4450</v>
      </c>
      <c r="D132" s="241" t="s">
        <v>372</v>
      </c>
      <c r="E132" s="242">
        <v>3</v>
      </c>
      <c r="F132" s="243"/>
      <c r="G132" s="244">
        <f>ROUND(E132*F132,2)</f>
        <v>0</v>
      </c>
      <c r="H132" s="243"/>
      <c r="I132" s="244">
        <f>ROUND(E132*H132,2)</f>
        <v>0</v>
      </c>
      <c r="J132" s="243"/>
      <c r="K132" s="244">
        <f>ROUND(E132*J132,2)</f>
        <v>0</v>
      </c>
      <c r="L132" s="244">
        <v>21</v>
      </c>
      <c r="M132" s="244">
        <f>G132*(1+L132/100)</f>
        <v>0</v>
      </c>
      <c r="N132" s="242">
        <v>0.10255</v>
      </c>
      <c r="O132" s="242">
        <f>ROUND(E132*N132,2)</f>
        <v>0.31</v>
      </c>
      <c r="P132" s="242">
        <v>0</v>
      </c>
      <c r="Q132" s="242">
        <f>ROUND(E132*P132,2)</f>
        <v>0</v>
      </c>
      <c r="R132" s="244" t="s">
        <v>4262</v>
      </c>
      <c r="S132" s="244" t="s">
        <v>302</v>
      </c>
      <c r="T132" s="245" t="s">
        <v>354</v>
      </c>
      <c r="U132" s="220">
        <v>0.111</v>
      </c>
      <c r="V132" s="220">
        <f>ROUND(E132*U132,2)</f>
        <v>0.33</v>
      </c>
      <c r="W132" s="220"/>
      <c r="X132" s="220" t="s">
        <v>314</v>
      </c>
      <c r="Y132" s="220" t="s">
        <v>305</v>
      </c>
      <c r="Z132" s="210"/>
      <c r="AA132" s="210"/>
      <c r="AB132" s="210"/>
      <c r="AC132" s="210"/>
      <c r="AD132" s="210"/>
      <c r="AE132" s="210"/>
      <c r="AF132" s="210"/>
      <c r="AG132" s="210" t="s">
        <v>315</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39">
        <v>30</v>
      </c>
      <c r="B133" s="240" t="s">
        <v>4451</v>
      </c>
      <c r="C133" s="249" t="s">
        <v>4452</v>
      </c>
      <c r="D133" s="241" t="s">
        <v>372</v>
      </c>
      <c r="E133" s="242">
        <v>3</v>
      </c>
      <c r="F133" s="243"/>
      <c r="G133" s="244">
        <f>ROUND(E133*F133,2)</f>
        <v>0</v>
      </c>
      <c r="H133" s="243"/>
      <c r="I133" s="244">
        <f>ROUND(E133*H133,2)</f>
        <v>0</v>
      </c>
      <c r="J133" s="243"/>
      <c r="K133" s="244">
        <f>ROUND(E133*J133,2)</f>
        <v>0</v>
      </c>
      <c r="L133" s="244">
        <v>21</v>
      </c>
      <c r="M133" s="244">
        <f>G133*(1+L133/100)</f>
        <v>0</v>
      </c>
      <c r="N133" s="242">
        <v>3.4000000000000002E-4</v>
      </c>
      <c r="O133" s="242">
        <f>ROUND(E133*N133,2)</f>
        <v>0</v>
      </c>
      <c r="P133" s="242">
        <v>0</v>
      </c>
      <c r="Q133" s="242">
        <f>ROUND(E133*P133,2)</f>
        <v>0</v>
      </c>
      <c r="R133" s="244" t="s">
        <v>4262</v>
      </c>
      <c r="S133" s="244" t="s">
        <v>302</v>
      </c>
      <c r="T133" s="245" t="s">
        <v>354</v>
      </c>
      <c r="U133" s="220">
        <v>8.0000000000000002E-3</v>
      </c>
      <c r="V133" s="220">
        <f>ROUND(E133*U133,2)</f>
        <v>0.02</v>
      </c>
      <c r="W133" s="220"/>
      <c r="X133" s="220" t="s">
        <v>314</v>
      </c>
      <c r="Y133" s="220" t="s">
        <v>305</v>
      </c>
      <c r="Z133" s="210"/>
      <c r="AA133" s="210"/>
      <c r="AB133" s="210"/>
      <c r="AC133" s="210"/>
      <c r="AD133" s="210"/>
      <c r="AE133" s="210"/>
      <c r="AF133" s="210"/>
      <c r="AG133" s="210" t="s">
        <v>315</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ht="22.5" outlineLevel="1" x14ac:dyDescent="0.2">
      <c r="A134" s="232">
        <v>31</v>
      </c>
      <c r="B134" s="233" t="s">
        <v>4453</v>
      </c>
      <c r="C134" s="250" t="s">
        <v>4454</v>
      </c>
      <c r="D134" s="234" t="s">
        <v>372</v>
      </c>
      <c r="E134" s="235">
        <v>3</v>
      </c>
      <c r="F134" s="236"/>
      <c r="G134" s="237">
        <f>ROUND(E134*F134,2)</f>
        <v>0</v>
      </c>
      <c r="H134" s="236"/>
      <c r="I134" s="237">
        <f>ROUND(E134*H134,2)</f>
        <v>0</v>
      </c>
      <c r="J134" s="236"/>
      <c r="K134" s="237">
        <f>ROUND(E134*J134,2)</f>
        <v>0</v>
      </c>
      <c r="L134" s="237">
        <v>21</v>
      </c>
      <c r="M134" s="237">
        <f>G134*(1+L134/100)</f>
        <v>0</v>
      </c>
      <c r="N134" s="235">
        <v>6.9999999999999999E-4</v>
      </c>
      <c r="O134" s="235">
        <f>ROUND(E134*N134,2)</f>
        <v>0</v>
      </c>
      <c r="P134" s="235">
        <v>0</v>
      </c>
      <c r="Q134" s="235">
        <f>ROUND(E134*P134,2)</f>
        <v>0</v>
      </c>
      <c r="R134" s="237" t="s">
        <v>4262</v>
      </c>
      <c r="S134" s="237" t="s">
        <v>302</v>
      </c>
      <c r="T134" s="238" t="s">
        <v>354</v>
      </c>
      <c r="U134" s="220">
        <v>2E-3</v>
      </c>
      <c r="V134" s="220">
        <f>ROUND(E134*U134,2)</f>
        <v>0.01</v>
      </c>
      <c r="W134" s="220"/>
      <c r="X134" s="220" t="s">
        <v>314</v>
      </c>
      <c r="Y134" s="220" t="s">
        <v>305</v>
      </c>
      <c r="Z134" s="210"/>
      <c r="AA134" s="210"/>
      <c r="AB134" s="210"/>
      <c r="AC134" s="210"/>
      <c r="AD134" s="210"/>
      <c r="AE134" s="210"/>
      <c r="AF134" s="210"/>
      <c r="AG134" s="210" t="s">
        <v>315</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2" x14ac:dyDescent="0.2">
      <c r="A135" s="217"/>
      <c r="B135" s="218"/>
      <c r="C135" s="266" t="s">
        <v>4455</v>
      </c>
      <c r="D135" s="263"/>
      <c r="E135" s="263"/>
      <c r="F135" s="263"/>
      <c r="G135" s="263"/>
      <c r="H135" s="220"/>
      <c r="I135" s="220"/>
      <c r="J135" s="220"/>
      <c r="K135" s="220"/>
      <c r="L135" s="220"/>
      <c r="M135" s="220"/>
      <c r="N135" s="219"/>
      <c r="O135" s="219"/>
      <c r="P135" s="219"/>
      <c r="Q135" s="219"/>
      <c r="R135" s="220"/>
      <c r="S135" s="220"/>
      <c r="T135" s="220"/>
      <c r="U135" s="220"/>
      <c r="V135" s="220"/>
      <c r="W135" s="220"/>
      <c r="X135" s="220"/>
      <c r="Y135" s="220"/>
      <c r="Z135" s="210"/>
      <c r="AA135" s="210"/>
      <c r="AB135" s="210"/>
      <c r="AC135" s="210"/>
      <c r="AD135" s="210"/>
      <c r="AE135" s="210"/>
      <c r="AF135" s="210"/>
      <c r="AG135" s="210" t="s">
        <v>374</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32">
        <v>32</v>
      </c>
      <c r="B136" s="233" t="s">
        <v>4456</v>
      </c>
      <c r="C136" s="250" t="s">
        <v>4457</v>
      </c>
      <c r="D136" s="234" t="s">
        <v>372</v>
      </c>
      <c r="E136" s="235">
        <v>108</v>
      </c>
      <c r="F136" s="236"/>
      <c r="G136" s="237">
        <f>ROUND(E136*F136,2)</f>
        <v>0</v>
      </c>
      <c r="H136" s="236"/>
      <c r="I136" s="237">
        <f>ROUND(E136*H136,2)</f>
        <v>0</v>
      </c>
      <c r="J136" s="236"/>
      <c r="K136" s="237">
        <f>ROUND(E136*J136,2)</f>
        <v>0</v>
      </c>
      <c r="L136" s="237">
        <v>21</v>
      </c>
      <c r="M136" s="237">
        <f>G136*(1+L136/100)</f>
        <v>0</v>
      </c>
      <c r="N136" s="235">
        <v>7.3899999999999993E-2</v>
      </c>
      <c r="O136" s="235">
        <f>ROUND(E136*N136,2)</f>
        <v>7.98</v>
      </c>
      <c r="P136" s="235">
        <v>0</v>
      </c>
      <c r="Q136" s="235">
        <f>ROUND(E136*P136,2)</f>
        <v>0</v>
      </c>
      <c r="R136" s="237" t="s">
        <v>4262</v>
      </c>
      <c r="S136" s="237" t="s">
        <v>302</v>
      </c>
      <c r="T136" s="238" t="s">
        <v>354</v>
      </c>
      <c r="U136" s="220">
        <v>0.45200000000000001</v>
      </c>
      <c r="V136" s="220">
        <f>ROUND(E136*U136,2)</f>
        <v>48.82</v>
      </c>
      <c r="W136" s="220"/>
      <c r="X136" s="220" t="s">
        <v>314</v>
      </c>
      <c r="Y136" s="220" t="s">
        <v>305</v>
      </c>
      <c r="Z136" s="210"/>
      <c r="AA136" s="210"/>
      <c r="AB136" s="210"/>
      <c r="AC136" s="210"/>
      <c r="AD136" s="210"/>
      <c r="AE136" s="210"/>
      <c r="AF136" s="210"/>
      <c r="AG136" s="210" t="s">
        <v>315</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2" x14ac:dyDescent="0.2">
      <c r="A137" s="217"/>
      <c r="B137" s="218"/>
      <c r="C137" s="266" t="s">
        <v>4458</v>
      </c>
      <c r="D137" s="263"/>
      <c r="E137" s="263"/>
      <c r="F137" s="263"/>
      <c r="G137" s="263"/>
      <c r="H137" s="220"/>
      <c r="I137" s="220"/>
      <c r="J137" s="220"/>
      <c r="K137" s="220"/>
      <c r="L137" s="220"/>
      <c r="M137" s="220"/>
      <c r="N137" s="219"/>
      <c r="O137" s="219"/>
      <c r="P137" s="219"/>
      <c r="Q137" s="219"/>
      <c r="R137" s="220"/>
      <c r="S137" s="220"/>
      <c r="T137" s="220"/>
      <c r="U137" s="220"/>
      <c r="V137" s="220"/>
      <c r="W137" s="220"/>
      <c r="X137" s="220"/>
      <c r="Y137" s="220"/>
      <c r="Z137" s="210"/>
      <c r="AA137" s="210"/>
      <c r="AB137" s="210"/>
      <c r="AC137" s="210"/>
      <c r="AD137" s="210"/>
      <c r="AE137" s="210"/>
      <c r="AF137" s="210"/>
      <c r="AG137" s="210" t="s">
        <v>374</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46" t="str">
        <f>C137</f>
        <v>s provedením lože z kameniva drceného, s vyplněním spár, s dvojitým hutněním a se smetením přebytečného materiálu na krajnici. S dodáním hmot pro lože a výplň spár.</v>
      </c>
      <c r="BB137" s="210"/>
      <c r="BC137" s="210"/>
      <c r="BD137" s="210"/>
      <c r="BE137" s="210"/>
      <c r="BF137" s="210"/>
      <c r="BG137" s="210"/>
      <c r="BH137" s="210"/>
    </row>
    <row r="138" spans="1:60" outlineLevel="2" x14ac:dyDescent="0.2">
      <c r="A138" s="217"/>
      <c r="B138" s="218"/>
      <c r="C138" s="265" t="s">
        <v>4402</v>
      </c>
      <c r="D138" s="255"/>
      <c r="E138" s="256">
        <v>108</v>
      </c>
      <c r="F138" s="220"/>
      <c r="G138" s="220"/>
      <c r="H138" s="220"/>
      <c r="I138" s="220"/>
      <c r="J138" s="220"/>
      <c r="K138" s="220"/>
      <c r="L138" s="220"/>
      <c r="M138" s="220"/>
      <c r="N138" s="219"/>
      <c r="O138" s="219"/>
      <c r="P138" s="219"/>
      <c r="Q138" s="219"/>
      <c r="R138" s="220"/>
      <c r="S138" s="220"/>
      <c r="T138" s="220"/>
      <c r="U138" s="220"/>
      <c r="V138" s="220"/>
      <c r="W138" s="220"/>
      <c r="X138" s="220"/>
      <c r="Y138" s="220"/>
      <c r="Z138" s="210"/>
      <c r="AA138" s="210"/>
      <c r="AB138" s="210"/>
      <c r="AC138" s="210"/>
      <c r="AD138" s="210"/>
      <c r="AE138" s="210"/>
      <c r="AF138" s="210"/>
      <c r="AG138" s="210" t="s">
        <v>356</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32">
        <v>33</v>
      </c>
      <c r="B139" s="233" t="s">
        <v>4459</v>
      </c>
      <c r="C139" s="250" t="s">
        <v>4460</v>
      </c>
      <c r="D139" s="234" t="s">
        <v>372</v>
      </c>
      <c r="E139" s="235">
        <v>1182</v>
      </c>
      <c r="F139" s="236"/>
      <c r="G139" s="237">
        <f>ROUND(E139*F139,2)</f>
        <v>0</v>
      </c>
      <c r="H139" s="236"/>
      <c r="I139" s="237">
        <f>ROUND(E139*H139,2)</f>
        <v>0</v>
      </c>
      <c r="J139" s="236"/>
      <c r="K139" s="237">
        <f>ROUND(E139*J139,2)</f>
        <v>0</v>
      </c>
      <c r="L139" s="237">
        <v>21</v>
      </c>
      <c r="M139" s="237">
        <f>G139*(1+L139/100)</f>
        <v>0</v>
      </c>
      <c r="N139" s="235">
        <v>7.3899999999999993E-2</v>
      </c>
      <c r="O139" s="235">
        <f>ROUND(E139*N139,2)</f>
        <v>87.35</v>
      </c>
      <c r="P139" s="235">
        <v>0</v>
      </c>
      <c r="Q139" s="235">
        <f>ROUND(E139*P139,2)</f>
        <v>0</v>
      </c>
      <c r="R139" s="237" t="s">
        <v>4262</v>
      </c>
      <c r="S139" s="237" t="s">
        <v>302</v>
      </c>
      <c r="T139" s="238" t="s">
        <v>354</v>
      </c>
      <c r="U139" s="220">
        <v>0.47799999999999998</v>
      </c>
      <c r="V139" s="220">
        <f>ROUND(E139*U139,2)</f>
        <v>565</v>
      </c>
      <c r="W139" s="220"/>
      <c r="X139" s="220" t="s">
        <v>314</v>
      </c>
      <c r="Y139" s="220" t="s">
        <v>305</v>
      </c>
      <c r="Z139" s="210"/>
      <c r="AA139" s="210"/>
      <c r="AB139" s="210"/>
      <c r="AC139" s="210"/>
      <c r="AD139" s="210"/>
      <c r="AE139" s="210"/>
      <c r="AF139" s="210"/>
      <c r="AG139" s="210" t="s">
        <v>315</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ht="22.5" outlineLevel="2" x14ac:dyDescent="0.2">
      <c r="A140" s="217"/>
      <c r="B140" s="218"/>
      <c r="C140" s="266" t="s">
        <v>4458</v>
      </c>
      <c r="D140" s="263"/>
      <c r="E140" s="263"/>
      <c r="F140" s="263"/>
      <c r="G140" s="263"/>
      <c r="H140" s="220"/>
      <c r="I140" s="220"/>
      <c r="J140" s="220"/>
      <c r="K140" s="220"/>
      <c r="L140" s="220"/>
      <c r="M140" s="220"/>
      <c r="N140" s="219"/>
      <c r="O140" s="219"/>
      <c r="P140" s="219"/>
      <c r="Q140" s="219"/>
      <c r="R140" s="220"/>
      <c r="S140" s="220"/>
      <c r="T140" s="220"/>
      <c r="U140" s="220"/>
      <c r="V140" s="220"/>
      <c r="W140" s="220"/>
      <c r="X140" s="220"/>
      <c r="Y140" s="220"/>
      <c r="Z140" s="210"/>
      <c r="AA140" s="210"/>
      <c r="AB140" s="210"/>
      <c r="AC140" s="210"/>
      <c r="AD140" s="210"/>
      <c r="AE140" s="210"/>
      <c r="AF140" s="210"/>
      <c r="AG140" s="210" t="s">
        <v>374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46" t="str">
        <f>C140</f>
        <v>s provedením lože z kameniva drceného, s vyplněním spár, s dvojitým hutněním a se smetením přebytečného materiálu na krajnici. S dodáním hmot pro lože a výplň spár.</v>
      </c>
      <c r="BB140" s="210"/>
      <c r="BC140" s="210"/>
      <c r="BD140" s="210"/>
      <c r="BE140" s="210"/>
      <c r="BF140" s="210"/>
      <c r="BG140" s="210"/>
      <c r="BH140" s="210"/>
    </row>
    <row r="141" spans="1:60" outlineLevel="2" x14ac:dyDescent="0.2">
      <c r="A141" s="217"/>
      <c r="B141" s="218"/>
      <c r="C141" s="265" t="s">
        <v>4403</v>
      </c>
      <c r="D141" s="255"/>
      <c r="E141" s="256">
        <v>1182</v>
      </c>
      <c r="F141" s="220"/>
      <c r="G141" s="220"/>
      <c r="H141" s="220"/>
      <c r="I141" s="220"/>
      <c r="J141" s="220"/>
      <c r="K141" s="220"/>
      <c r="L141" s="220"/>
      <c r="M141" s="220"/>
      <c r="N141" s="219"/>
      <c r="O141" s="219"/>
      <c r="P141" s="219"/>
      <c r="Q141" s="219"/>
      <c r="R141" s="220"/>
      <c r="S141" s="220"/>
      <c r="T141" s="220"/>
      <c r="U141" s="220"/>
      <c r="V141" s="220"/>
      <c r="W141" s="220"/>
      <c r="X141" s="220"/>
      <c r="Y141" s="220"/>
      <c r="Z141" s="210"/>
      <c r="AA141" s="210"/>
      <c r="AB141" s="210"/>
      <c r="AC141" s="210"/>
      <c r="AD141" s="210"/>
      <c r="AE141" s="210"/>
      <c r="AF141" s="210"/>
      <c r="AG141" s="210" t="s">
        <v>356</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32">
        <v>34</v>
      </c>
      <c r="B142" s="233" t="s">
        <v>4461</v>
      </c>
      <c r="C142" s="250" t="s">
        <v>4462</v>
      </c>
      <c r="D142" s="234" t="s">
        <v>372</v>
      </c>
      <c r="E142" s="235">
        <v>457.15</v>
      </c>
      <c r="F142" s="236"/>
      <c r="G142" s="237">
        <f>ROUND(E142*F142,2)</f>
        <v>0</v>
      </c>
      <c r="H142" s="236"/>
      <c r="I142" s="237">
        <f>ROUND(E142*H142,2)</f>
        <v>0</v>
      </c>
      <c r="J142" s="236"/>
      <c r="K142" s="237">
        <f>ROUND(E142*J142,2)</f>
        <v>0</v>
      </c>
      <c r="L142" s="237">
        <v>21</v>
      </c>
      <c r="M142" s="237">
        <f>G142*(1+L142/100)</f>
        <v>0</v>
      </c>
      <c r="N142" s="235">
        <v>0</v>
      </c>
      <c r="O142" s="235">
        <f>ROUND(E142*N142,2)</f>
        <v>0</v>
      </c>
      <c r="P142" s="235">
        <v>0</v>
      </c>
      <c r="Q142" s="235">
        <f>ROUND(E142*P142,2)</f>
        <v>0</v>
      </c>
      <c r="R142" s="237" t="s">
        <v>4262</v>
      </c>
      <c r="S142" s="237" t="s">
        <v>302</v>
      </c>
      <c r="T142" s="238" t="s">
        <v>354</v>
      </c>
      <c r="U142" s="220">
        <v>0.06</v>
      </c>
      <c r="V142" s="220">
        <f>ROUND(E142*U142,2)</f>
        <v>27.43</v>
      </c>
      <c r="W142" s="220"/>
      <c r="X142" s="220" t="s">
        <v>314</v>
      </c>
      <c r="Y142" s="220" t="s">
        <v>305</v>
      </c>
      <c r="Z142" s="210"/>
      <c r="AA142" s="210"/>
      <c r="AB142" s="210"/>
      <c r="AC142" s="210"/>
      <c r="AD142" s="210"/>
      <c r="AE142" s="210"/>
      <c r="AF142" s="210"/>
      <c r="AG142" s="210" t="s">
        <v>315</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2.5" outlineLevel="2" x14ac:dyDescent="0.2">
      <c r="A143" s="217"/>
      <c r="B143" s="218"/>
      <c r="C143" s="266" t="s">
        <v>4458</v>
      </c>
      <c r="D143" s="263"/>
      <c r="E143" s="263"/>
      <c r="F143" s="263"/>
      <c r="G143" s="263"/>
      <c r="H143" s="220"/>
      <c r="I143" s="220"/>
      <c r="J143" s="220"/>
      <c r="K143" s="220"/>
      <c r="L143" s="220"/>
      <c r="M143" s="220"/>
      <c r="N143" s="219"/>
      <c r="O143" s="219"/>
      <c r="P143" s="219"/>
      <c r="Q143" s="219"/>
      <c r="R143" s="220"/>
      <c r="S143" s="220"/>
      <c r="T143" s="220"/>
      <c r="U143" s="220"/>
      <c r="V143" s="220"/>
      <c r="W143" s="220"/>
      <c r="X143" s="220"/>
      <c r="Y143" s="220"/>
      <c r="Z143" s="210"/>
      <c r="AA143" s="210"/>
      <c r="AB143" s="210"/>
      <c r="AC143" s="210"/>
      <c r="AD143" s="210"/>
      <c r="AE143" s="210"/>
      <c r="AF143" s="210"/>
      <c r="AG143" s="210" t="s">
        <v>374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46" t="str">
        <f>C143</f>
        <v>s provedením lože z kameniva drceného, s vyplněním spár, s dvojitým hutněním a se smetením přebytečného materiálu na krajnici. S dodáním hmot pro lože a výplň spár.</v>
      </c>
      <c r="BB143" s="210"/>
      <c r="BC143" s="210"/>
      <c r="BD143" s="210"/>
      <c r="BE143" s="210"/>
      <c r="BF143" s="210"/>
      <c r="BG143" s="210"/>
      <c r="BH143" s="210"/>
    </row>
    <row r="144" spans="1:60" outlineLevel="2" x14ac:dyDescent="0.2">
      <c r="A144" s="217"/>
      <c r="B144" s="218"/>
      <c r="C144" s="265" t="s">
        <v>4463</v>
      </c>
      <c r="D144" s="255"/>
      <c r="E144" s="256">
        <v>457.15</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356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39">
        <v>35</v>
      </c>
      <c r="B145" s="240" t="s">
        <v>4464</v>
      </c>
      <c r="C145" s="249" t="s">
        <v>4465</v>
      </c>
      <c r="D145" s="241" t="s">
        <v>450</v>
      </c>
      <c r="E145" s="242">
        <v>101</v>
      </c>
      <c r="F145" s="243"/>
      <c r="G145" s="244">
        <f>ROUND(E145*F145,2)</f>
        <v>0</v>
      </c>
      <c r="H145" s="243"/>
      <c r="I145" s="244">
        <f>ROUND(E145*H145,2)</f>
        <v>0</v>
      </c>
      <c r="J145" s="243"/>
      <c r="K145" s="244">
        <f>ROUND(E145*J145,2)</f>
        <v>0</v>
      </c>
      <c r="L145" s="244">
        <v>21</v>
      </c>
      <c r="M145" s="244">
        <f>G145*(1+L145/100)</f>
        <v>0</v>
      </c>
      <c r="N145" s="242">
        <v>3.3E-4</v>
      </c>
      <c r="O145" s="242">
        <f>ROUND(E145*N145,2)</f>
        <v>0.03</v>
      </c>
      <c r="P145" s="242">
        <v>0</v>
      </c>
      <c r="Q145" s="242">
        <f>ROUND(E145*P145,2)</f>
        <v>0</v>
      </c>
      <c r="R145" s="244" t="s">
        <v>4262</v>
      </c>
      <c r="S145" s="244" t="s">
        <v>302</v>
      </c>
      <c r="T145" s="245" t="s">
        <v>354</v>
      </c>
      <c r="U145" s="220">
        <v>0.41</v>
      </c>
      <c r="V145" s="220">
        <f>ROUND(E145*U145,2)</f>
        <v>41.41</v>
      </c>
      <c r="W145" s="220"/>
      <c r="X145" s="220" t="s">
        <v>314</v>
      </c>
      <c r="Y145" s="220" t="s">
        <v>305</v>
      </c>
      <c r="Z145" s="210"/>
      <c r="AA145" s="210"/>
      <c r="AB145" s="210"/>
      <c r="AC145" s="210"/>
      <c r="AD145" s="210"/>
      <c r="AE145" s="210"/>
      <c r="AF145" s="210"/>
      <c r="AG145" s="210" t="s">
        <v>315</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39">
        <v>36</v>
      </c>
      <c r="B146" s="240" t="s">
        <v>4466</v>
      </c>
      <c r="C146" s="249" t="s">
        <v>4467</v>
      </c>
      <c r="D146" s="241" t="s">
        <v>450</v>
      </c>
      <c r="E146" s="242">
        <v>235</v>
      </c>
      <c r="F146" s="243"/>
      <c r="G146" s="244">
        <f>ROUND(E146*F146,2)</f>
        <v>0</v>
      </c>
      <c r="H146" s="243"/>
      <c r="I146" s="244">
        <f>ROUND(E146*H146,2)</f>
        <v>0</v>
      </c>
      <c r="J146" s="243"/>
      <c r="K146" s="244">
        <f>ROUND(E146*J146,2)</f>
        <v>0</v>
      </c>
      <c r="L146" s="244">
        <v>21</v>
      </c>
      <c r="M146" s="244">
        <f>G146*(1+L146/100)</f>
        <v>0</v>
      </c>
      <c r="N146" s="242">
        <v>3.6000000000000002E-4</v>
      </c>
      <c r="O146" s="242">
        <f>ROUND(E146*N146,2)</f>
        <v>0.08</v>
      </c>
      <c r="P146" s="242">
        <v>0</v>
      </c>
      <c r="Q146" s="242">
        <f>ROUND(E146*P146,2)</f>
        <v>0</v>
      </c>
      <c r="R146" s="244" t="s">
        <v>4262</v>
      </c>
      <c r="S146" s="244" t="s">
        <v>302</v>
      </c>
      <c r="T146" s="245" t="s">
        <v>354</v>
      </c>
      <c r="U146" s="220">
        <v>0.43</v>
      </c>
      <c r="V146" s="220">
        <f>ROUND(E146*U146,2)</f>
        <v>101.05</v>
      </c>
      <c r="W146" s="220"/>
      <c r="X146" s="220" t="s">
        <v>314</v>
      </c>
      <c r="Y146" s="220" t="s">
        <v>305</v>
      </c>
      <c r="Z146" s="210"/>
      <c r="AA146" s="210"/>
      <c r="AB146" s="210"/>
      <c r="AC146" s="210"/>
      <c r="AD146" s="210"/>
      <c r="AE146" s="210"/>
      <c r="AF146" s="210"/>
      <c r="AG146" s="210" t="s">
        <v>315</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39">
        <v>37</v>
      </c>
      <c r="B147" s="240" t="s">
        <v>4468</v>
      </c>
      <c r="C147" s="249" t="s">
        <v>4469</v>
      </c>
      <c r="D147" s="241" t="s">
        <v>450</v>
      </c>
      <c r="E147" s="242">
        <v>67.02</v>
      </c>
      <c r="F147" s="243"/>
      <c r="G147" s="244">
        <f>ROUND(E147*F147,2)</f>
        <v>0</v>
      </c>
      <c r="H147" s="243"/>
      <c r="I147" s="244">
        <f>ROUND(E147*H147,2)</f>
        <v>0</v>
      </c>
      <c r="J147" s="243"/>
      <c r="K147" s="244">
        <f>ROUND(E147*J147,2)</f>
        <v>0</v>
      </c>
      <c r="L147" s="244">
        <v>21</v>
      </c>
      <c r="M147" s="244">
        <f>G147*(1+L147/100)</f>
        <v>0</v>
      </c>
      <c r="N147" s="242">
        <v>3.3E-4</v>
      </c>
      <c r="O147" s="242">
        <f>ROUND(E147*N147,2)</f>
        <v>0.02</v>
      </c>
      <c r="P147" s="242">
        <v>0</v>
      </c>
      <c r="Q147" s="242">
        <f>ROUND(E147*P147,2)</f>
        <v>0</v>
      </c>
      <c r="R147" s="244"/>
      <c r="S147" s="244" t="s">
        <v>313</v>
      </c>
      <c r="T147" s="245" t="s">
        <v>303</v>
      </c>
      <c r="U147" s="220">
        <v>0</v>
      </c>
      <c r="V147" s="220">
        <f>ROUND(E147*U147,2)</f>
        <v>0</v>
      </c>
      <c r="W147" s="220"/>
      <c r="X147" s="220" t="s">
        <v>314</v>
      </c>
      <c r="Y147" s="220" t="s">
        <v>305</v>
      </c>
      <c r="Z147" s="210"/>
      <c r="AA147" s="210"/>
      <c r="AB147" s="210"/>
      <c r="AC147" s="210"/>
      <c r="AD147" s="210"/>
      <c r="AE147" s="210"/>
      <c r="AF147" s="210"/>
      <c r="AG147" s="210" t="s">
        <v>315</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32">
        <v>38</v>
      </c>
      <c r="B148" s="233" t="s">
        <v>4470</v>
      </c>
      <c r="C148" s="250" t="s">
        <v>4471</v>
      </c>
      <c r="D148" s="234" t="s">
        <v>450</v>
      </c>
      <c r="E148" s="235">
        <v>6</v>
      </c>
      <c r="F148" s="236"/>
      <c r="G148" s="237">
        <f>ROUND(E148*F148,2)</f>
        <v>0</v>
      </c>
      <c r="H148" s="236"/>
      <c r="I148" s="237">
        <f>ROUND(E148*H148,2)</f>
        <v>0</v>
      </c>
      <c r="J148" s="236"/>
      <c r="K148" s="237">
        <f>ROUND(E148*J148,2)</f>
        <v>0</v>
      </c>
      <c r="L148" s="237">
        <v>21</v>
      </c>
      <c r="M148" s="237">
        <f>G148*(1+L148/100)</f>
        <v>0</v>
      </c>
      <c r="N148" s="235">
        <v>2.2399999999999998E-3</v>
      </c>
      <c r="O148" s="235">
        <f>ROUND(E148*N148,2)</f>
        <v>0.01</v>
      </c>
      <c r="P148" s="235">
        <v>0</v>
      </c>
      <c r="Q148" s="235">
        <f>ROUND(E148*P148,2)</f>
        <v>0</v>
      </c>
      <c r="R148" s="237" t="s">
        <v>4262</v>
      </c>
      <c r="S148" s="237" t="s">
        <v>302</v>
      </c>
      <c r="T148" s="238" t="s">
        <v>354</v>
      </c>
      <c r="U148" s="220">
        <v>0.129</v>
      </c>
      <c r="V148" s="220">
        <f>ROUND(E148*U148,2)</f>
        <v>0.77</v>
      </c>
      <c r="W148" s="220"/>
      <c r="X148" s="220" t="s">
        <v>314</v>
      </c>
      <c r="Y148" s="220" t="s">
        <v>305</v>
      </c>
      <c r="Z148" s="210"/>
      <c r="AA148" s="210"/>
      <c r="AB148" s="210"/>
      <c r="AC148" s="210"/>
      <c r="AD148" s="210"/>
      <c r="AE148" s="210"/>
      <c r="AF148" s="210"/>
      <c r="AG148" s="210" t="s">
        <v>315</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66" t="s">
        <v>4472</v>
      </c>
      <c r="D149" s="263"/>
      <c r="E149" s="263"/>
      <c r="F149" s="263"/>
      <c r="G149" s="263"/>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374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70" t="s">
        <v>4473</v>
      </c>
      <c r="D150" s="264"/>
      <c r="E150" s="264"/>
      <c r="F150" s="264"/>
      <c r="G150" s="264"/>
      <c r="H150" s="220"/>
      <c r="I150" s="220"/>
      <c r="J150" s="220"/>
      <c r="K150" s="220"/>
      <c r="L150" s="220"/>
      <c r="M150" s="220"/>
      <c r="N150" s="219"/>
      <c r="O150" s="219"/>
      <c r="P150" s="219"/>
      <c r="Q150" s="219"/>
      <c r="R150" s="220"/>
      <c r="S150" s="220"/>
      <c r="T150" s="220"/>
      <c r="U150" s="220"/>
      <c r="V150" s="220"/>
      <c r="W150" s="220"/>
      <c r="X150" s="220"/>
      <c r="Y150" s="220"/>
      <c r="Z150" s="210"/>
      <c r="AA150" s="210"/>
      <c r="AB150" s="210"/>
      <c r="AC150" s="210"/>
      <c r="AD150" s="210"/>
      <c r="AE150" s="210"/>
      <c r="AF150" s="210"/>
      <c r="AG150" s="210" t="s">
        <v>317</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65" t="s">
        <v>4474</v>
      </c>
      <c r="D151" s="255"/>
      <c r="E151" s="256">
        <v>6</v>
      </c>
      <c r="F151" s="220"/>
      <c r="G151" s="220"/>
      <c r="H151" s="220"/>
      <c r="I151" s="220"/>
      <c r="J151" s="220"/>
      <c r="K151" s="220"/>
      <c r="L151" s="220"/>
      <c r="M151" s="220"/>
      <c r="N151" s="219"/>
      <c r="O151" s="219"/>
      <c r="P151" s="219"/>
      <c r="Q151" s="219"/>
      <c r="R151" s="220"/>
      <c r="S151" s="220"/>
      <c r="T151" s="220"/>
      <c r="U151" s="220"/>
      <c r="V151" s="220"/>
      <c r="W151" s="220"/>
      <c r="X151" s="220"/>
      <c r="Y151" s="220"/>
      <c r="Z151" s="210"/>
      <c r="AA151" s="210"/>
      <c r="AB151" s="210"/>
      <c r="AC151" s="210"/>
      <c r="AD151" s="210"/>
      <c r="AE151" s="210"/>
      <c r="AF151" s="210"/>
      <c r="AG151" s="210" t="s">
        <v>356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ht="22.5" outlineLevel="1" x14ac:dyDescent="0.2">
      <c r="A152" s="232">
        <v>39</v>
      </c>
      <c r="B152" s="233" t="s">
        <v>4475</v>
      </c>
      <c r="C152" s="250" t="s">
        <v>4476</v>
      </c>
      <c r="D152" s="234" t="s">
        <v>696</v>
      </c>
      <c r="E152" s="235">
        <v>8.4</v>
      </c>
      <c r="F152" s="236"/>
      <c r="G152" s="237">
        <f>ROUND(E152*F152,2)</f>
        <v>0</v>
      </c>
      <c r="H152" s="236"/>
      <c r="I152" s="237">
        <f>ROUND(E152*H152,2)</f>
        <v>0</v>
      </c>
      <c r="J152" s="236"/>
      <c r="K152" s="237">
        <f>ROUND(E152*J152,2)</f>
        <v>0</v>
      </c>
      <c r="L152" s="237">
        <v>21</v>
      </c>
      <c r="M152" s="237">
        <f>G152*(1+L152/100)</f>
        <v>0</v>
      </c>
      <c r="N152" s="235">
        <v>2.323</v>
      </c>
      <c r="O152" s="235">
        <f>ROUND(E152*N152,2)</f>
        <v>19.510000000000002</v>
      </c>
      <c r="P152" s="235">
        <v>0</v>
      </c>
      <c r="Q152" s="235">
        <f>ROUND(E152*P152,2)</f>
        <v>0</v>
      </c>
      <c r="R152" s="237" t="s">
        <v>353</v>
      </c>
      <c r="S152" s="237" t="s">
        <v>302</v>
      </c>
      <c r="T152" s="238" t="s">
        <v>354</v>
      </c>
      <c r="U152" s="220">
        <v>2.3170000000000002</v>
      </c>
      <c r="V152" s="220">
        <f>ROUND(E152*U152,2)</f>
        <v>19.46</v>
      </c>
      <c r="W152" s="220"/>
      <c r="X152" s="220" t="s">
        <v>314</v>
      </c>
      <c r="Y152" s="220" t="s">
        <v>305</v>
      </c>
      <c r="Z152" s="210"/>
      <c r="AA152" s="210"/>
      <c r="AB152" s="210"/>
      <c r="AC152" s="210"/>
      <c r="AD152" s="210"/>
      <c r="AE152" s="210"/>
      <c r="AF152" s="210"/>
      <c r="AG152" s="210" t="s">
        <v>315</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66" t="s">
        <v>681</v>
      </c>
      <c r="D153" s="263"/>
      <c r="E153" s="263"/>
      <c r="F153" s="263"/>
      <c r="G153" s="263"/>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374</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
      <c r="A154" s="217"/>
      <c r="B154" s="218"/>
      <c r="C154" s="270" t="s">
        <v>1126</v>
      </c>
      <c r="D154" s="264"/>
      <c r="E154" s="264"/>
      <c r="F154" s="264"/>
      <c r="G154" s="264"/>
      <c r="H154" s="220"/>
      <c r="I154" s="220"/>
      <c r="J154" s="220"/>
      <c r="K154" s="220"/>
      <c r="L154" s="220"/>
      <c r="M154" s="220"/>
      <c r="N154" s="219"/>
      <c r="O154" s="219"/>
      <c r="P154" s="219"/>
      <c r="Q154" s="219"/>
      <c r="R154" s="220"/>
      <c r="S154" s="220"/>
      <c r="T154" s="220"/>
      <c r="U154" s="220"/>
      <c r="V154" s="220"/>
      <c r="W154" s="220"/>
      <c r="X154" s="220"/>
      <c r="Y154" s="220"/>
      <c r="Z154" s="210"/>
      <c r="AA154" s="210"/>
      <c r="AB154" s="210"/>
      <c r="AC154" s="210"/>
      <c r="AD154" s="210"/>
      <c r="AE154" s="210"/>
      <c r="AF154" s="210"/>
      <c r="AG154" s="210" t="s">
        <v>317</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65" t="s">
        <v>4477</v>
      </c>
      <c r="D155" s="255"/>
      <c r="E155" s="256">
        <v>8.4</v>
      </c>
      <c r="F155" s="220"/>
      <c r="G155" s="220"/>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356</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32">
        <v>40</v>
      </c>
      <c r="B156" s="233" t="s">
        <v>4478</v>
      </c>
      <c r="C156" s="250" t="s">
        <v>4479</v>
      </c>
      <c r="D156" s="234" t="s">
        <v>372</v>
      </c>
      <c r="E156" s="235">
        <v>56</v>
      </c>
      <c r="F156" s="236"/>
      <c r="G156" s="237">
        <f>ROUND(E156*F156,2)</f>
        <v>0</v>
      </c>
      <c r="H156" s="236"/>
      <c r="I156" s="237">
        <f>ROUND(E156*H156,2)</f>
        <v>0</v>
      </c>
      <c r="J156" s="236"/>
      <c r="K156" s="237">
        <f>ROUND(E156*J156,2)</f>
        <v>0</v>
      </c>
      <c r="L156" s="237">
        <v>21</v>
      </c>
      <c r="M156" s="237">
        <f>G156*(1+L156/100)</f>
        <v>0</v>
      </c>
      <c r="N156" s="235">
        <v>0</v>
      </c>
      <c r="O156" s="235">
        <f>ROUND(E156*N156,2)</f>
        <v>0</v>
      </c>
      <c r="P156" s="235">
        <v>0</v>
      </c>
      <c r="Q156" s="235">
        <f>ROUND(E156*P156,2)</f>
        <v>0</v>
      </c>
      <c r="R156" s="237" t="s">
        <v>353</v>
      </c>
      <c r="S156" s="237" t="s">
        <v>302</v>
      </c>
      <c r="T156" s="238" t="s">
        <v>354</v>
      </c>
      <c r="U156" s="220">
        <v>9.5000000000000001E-2</v>
      </c>
      <c r="V156" s="220">
        <f>ROUND(E156*U156,2)</f>
        <v>5.32</v>
      </c>
      <c r="W156" s="220"/>
      <c r="X156" s="220" t="s">
        <v>314</v>
      </c>
      <c r="Y156" s="220" t="s">
        <v>305</v>
      </c>
      <c r="Z156" s="210"/>
      <c r="AA156" s="210"/>
      <c r="AB156" s="210"/>
      <c r="AC156" s="210"/>
      <c r="AD156" s="210"/>
      <c r="AE156" s="210"/>
      <c r="AF156" s="210"/>
      <c r="AG156" s="210" t="s">
        <v>315</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2" x14ac:dyDescent="0.2">
      <c r="A157" s="217"/>
      <c r="B157" s="218"/>
      <c r="C157" s="266" t="s">
        <v>681</v>
      </c>
      <c r="D157" s="263"/>
      <c r="E157" s="263"/>
      <c r="F157" s="263"/>
      <c r="G157" s="263"/>
      <c r="H157" s="220"/>
      <c r="I157" s="220"/>
      <c r="J157" s="220"/>
      <c r="K157" s="220"/>
      <c r="L157" s="220"/>
      <c r="M157" s="220"/>
      <c r="N157" s="219"/>
      <c r="O157" s="219"/>
      <c r="P157" s="219"/>
      <c r="Q157" s="219"/>
      <c r="R157" s="220"/>
      <c r="S157" s="220"/>
      <c r="T157" s="220"/>
      <c r="U157" s="220"/>
      <c r="V157" s="220"/>
      <c r="W157" s="220"/>
      <c r="X157" s="220"/>
      <c r="Y157" s="220"/>
      <c r="Z157" s="210"/>
      <c r="AA157" s="210"/>
      <c r="AB157" s="210"/>
      <c r="AC157" s="210"/>
      <c r="AD157" s="210"/>
      <c r="AE157" s="210"/>
      <c r="AF157" s="210"/>
      <c r="AG157" s="210" t="s">
        <v>374</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
      <c r="A158" s="217"/>
      <c r="B158" s="218"/>
      <c r="C158" s="270" t="s">
        <v>1126</v>
      </c>
      <c r="D158" s="264"/>
      <c r="E158" s="264"/>
      <c r="F158" s="264"/>
      <c r="G158" s="264"/>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317</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65" t="s">
        <v>4401</v>
      </c>
      <c r="D159" s="255"/>
      <c r="E159" s="256">
        <v>56</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356</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2">
        <v>41</v>
      </c>
      <c r="B160" s="233" t="s">
        <v>4480</v>
      </c>
      <c r="C160" s="250" t="s">
        <v>4481</v>
      </c>
      <c r="D160" s="234" t="s">
        <v>701</v>
      </c>
      <c r="E160" s="235">
        <v>6.7119999999999999E-2</v>
      </c>
      <c r="F160" s="236"/>
      <c r="G160" s="237">
        <f>ROUND(E160*F160,2)</f>
        <v>0</v>
      </c>
      <c r="H160" s="236"/>
      <c r="I160" s="237">
        <f>ROUND(E160*H160,2)</f>
        <v>0</v>
      </c>
      <c r="J160" s="236"/>
      <c r="K160" s="237">
        <f>ROUND(E160*J160,2)</f>
        <v>0</v>
      </c>
      <c r="L160" s="237">
        <v>21</v>
      </c>
      <c r="M160" s="237">
        <f>G160*(1+L160/100)</f>
        <v>0</v>
      </c>
      <c r="N160" s="235">
        <v>1.0662499999999999</v>
      </c>
      <c r="O160" s="235">
        <f>ROUND(E160*N160,2)</f>
        <v>7.0000000000000007E-2</v>
      </c>
      <c r="P160" s="235">
        <v>0</v>
      </c>
      <c r="Q160" s="235">
        <f>ROUND(E160*P160,2)</f>
        <v>0</v>
      </c>
      <c r="R160" s="237" t="s">
        <v>353</v>
      </c>
      <c r="S160" s="237" t="s">
        <v>302</v>
      </c>
      <c r="T160" s="238" t="s">
        <v>354</v>
      </c>
      <c r="U160" s="220">
        <v>15.231</v>
      </c>
      <c r="V160" s="220">
        <f>ROUND(E160*U160,2)</f>
        <v>1.02</v>
      </c>
      <c r="W160" s="220"/>
      <c r="X160" s="220" t="s">
        <v>314</v>
      </c>
      <c r="Y160" s="220" t="s">
        <v>305</v>
      </c>
      <c r="Z160" s="210"/>
      <c r="AA160" s="210"/>
      <c r="AB160" s="210"/>
      <c r="AC160" s="210"/>
      <c r="AD160" s="210"/>
      <c r="AE160" s="210"/>
      <c r="AF160" s="210"/>
      <c r="AG160" s="210" t="s">
        <v>315</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66" t="s">
        <v>702</v>
      </c>
      <c r="D161" s="263"/>
      <c r="E161" s="263"/>
      <c r="F161" s="263"/>
      <c r="G161" s="263"/>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374</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5" t="s">
        <v>4482</v>
      </c>
      <c r="D162" s="255"/>
      <c r="E162" s="256">
        <v>7.0000000000000007E-2</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356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32">
        <v>42</v>
      </c>
      <c r="B163" s="233" t="s">
        <v>4483</v>
      </c>
      <c r="C163" s="250" t="s">
        <v>4484</v>
      </c>
      <c r="D163" s="234" t="s">
        <v>372</v>
      </c>
      <c r="E163" s="235">
        <v>24</v>
      </c>
      <c r="F163" s="236"/>
      <c r="G163" s="237">
        <f>ROUND(E163*F163,2)</f>
        <v>0</v>
      </c>
      <c r="H163" s="236"/>
      <c r="I163" s="237">
        <f>ROUND(E163*H163,2)</f>
        <v>0</v>
      </c>
      <c r="J163" s="236"/>
      <c r="K163" s="237">
        <f>ROUND(E163*J163,2)</f>
        <v>0</v>
      </c>
      <c r="L163" s="237">
        <v>21</v>
      </c>
      <c r="M163" s="237">
        <f>G163*(1+L163/100)</f>
        <v>0</v>
      </c>
      <c r="N163" s="235">
        <v>0.08</v>
      </c>
      <c r="O163" s="235">
        <f>ROUND(E163*N163,2)</f>
        <v>1.92</v>
      </c>
      <c r="P163" s="235">
        <v>0</v>
      </c>
      <c r="Q163" s="235">
        <f>ROUND(E163*P163,2)</f>
        <v>0</v>
      </c>
      <c r="R163" s="237"/>
      <c r="S163" s="237" t="s">
        <v>313</v>
      </c>
      <c r="T163" s="238" t="s">
        <v>303</v>
      </c>
      <c r="U163" s="220">
        <v>0</v>
      </c>
      <c r="V163" s="220">
        <f>ROUND(E163*U163,2)</f>
        <v>0</v>
      </c>
      <c r="W163" s="220"/>
      <c r="X163" s="220" t="s">
        <v>314</v>
      </c>
      <c r="Y163" s="220" t="s">
        <v>305</v>
      </c>
      <c r="Z163" s="210"/>
      <c r="AA163" s="210"/>
      <c r="AB163" s="210"/>
      <c r="AC163" s="210"/>
      <c r="AD163" s="210"/>
      <c r="AE163" s="210"/>
      <c r="AF163" s="210"/>
      <c r="AG163" s="210" t="s">
        <v>315</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65" t="s">
        <v>4406</v>
      </c>
      <c r="D164" s="255"/>
      <c r="E164" s="256">
        <v>24</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356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2">
        <v>43</v>
      </c>
      <c r="B165" s="233" t="s">
        <v>4485</v>
      </c>
      <c r="C165" s="250" t="s">
        <v>4486</v>
      </c>
      <c r="D165" s="234" t="s">
        <v>372</v>
      </c>
      <c r="E165" s="235">
        <v>24</v>
      </c>
      <c r="F165" s="236"/>
      <c r="G165" s="237">
        <f>ROUND(E165*F165,2)</f>
        <v>0</v>
      </c>
      <c r="H165" s="236"/>
      <c r="I165" s="237">
        <f>ROUND(E165*H165,2)</f>
        <v>0</v>
      </c>
      <c r="J165" s="236"/>
      <c r="K165" s="237">
        <f>ROUND(E165*J165,2)</f>
        <v>0</v>
      </c>
      <c r="L165" s="237">
        <v>21</v>
      </c>
      <c r="M165" s="237">
        <f>G165*(1+L165/100)</f>
        <v>0</v>
      </c>
      <c r="N165" s="235">
        <v>0.28000000000000003</v>
      </c>
      <c r="O165" s="235">
        <f>ROUND(E165*N165,2)</f>
        <v>6.72</v>
      </c>
      <c r="P165" s="235">
        <v>0</v>
      </c>
      <c r="Q165" s="235">
        <f>ROUND(E165*P165,2)</f>
        <v>0</v>
      </c>
      <c r="R165" s="237" t="s">
        <v>353</v>
      </c>
      <c r="S165" s="237" t="s">
        <v>302</v>
      </c>
      <c r="T165" s="238" t="s">
        <v>354</v>
      </c>
      <c r="U165" s="220">
        <v>0.255</v>
      </c>
      <c r="V165" s="220">
        <f>ROUND(E165*U165,2)</f>
        <v>6.12</v>
      </c>
      <c r="W165" s="220"/>
      <c r="X165" s="220" t="s">
        <v>314</v>
      </c>
      <c r="Y165" s="220" t="s">
        <v>305</v>
      </c>
      <c r="Z165" s="210"/>
      <c r="AA165" s="210"/>
      <c r="AB165" s="210"/>
      <c r="AC165" s="210"/>
      <c r="AD165" s="210"/>
      <c r="AE165" s="210"/>
      <c r="AF165" s="210"/>
      <c r="AG165" s="210" t="s">
        <v>315</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6" t="s">
        <v>4487</v>
      </c>
      <c r="D166" s="263"/>
      <c r="E166" s="263"/>
      <c r="F166" s="263"/>
      <c r="G166" s="263"/>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374</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
      <c r="A167" s="217"/>
      <c r="B167" s="218"/>
      <c r="C167" s="270" t="s">
        <v>1126</v>
      </c>
      <c r="D167" s="264"/>
      <c r="E167" s="264"/>
      <c r="F167" s="264"/>
      <c r="G167" s="264"/>
      <c r="H167" s="220"/>
      <c r="I167" s="220"/>
      <c r="J167" s="220"/>
      <c r="K167" s="220"/>
      <c r="L167" s="220"/>
      <c r="M167" s="220"/>
      <c r="N167" s="219"/>
      <c r="O167" s="219"/>
      <c r="P167" s="219"/>
      <c r="Q167" s="219"/>
      <c r="R167" s="220"/>
      <c r="S167" s="220"/>
      <c r="T167" s="220"/>
      <c r="U167" s="220"/>
      <c r="V167" s="220"/>
      <c r="W167" s="220"/>
      <c r="X167" s="220"/>
      <c r="Y167" s="220"/>
      <c r="Z167" s="210"/>
      <c r="AA167" s="210"/>
      <c r="AB167" s="210"/>
      <c r="AC167" s="210"/>
      <c r="AD167" s="210"/>
      <c r="AE167" s="210"/>
      <c r="AF167" s="210"/>
      <c r="AG167" s="210" t="s">
        <v>317</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65" t="s">
        <v>4406</v>
      </c>
      <c r="D168" s="255"/>
      <c r="E168" s="256">
        <v>24</v>
      </c>
      <c r="F168" s="220"/>
      <c r="G168" s="220"/>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356</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32">
        <v>44</v>
      </c>
      <c r="B169" s="233" t="s">
        <v>4488</v>
      </c>
      <c r="C169" s="250" t="s">
        <v>4489</v>
      </c>
      <c r="D169" s="234" t="s">
        <v>450</v>
      </c>
      <c r="E169" s="235">
        <v>6</v>
      </c>
      <c r="F169" s="236"/>
      <c r="G169" s="237">
        <f>ROUND(E169*F169,2)</f>
        <v>0</v>
      </c>
      <c r="H169" s="236"/>
      <c r="I169" s="237">
        <f>ROUND(E169*H169,2)</f>
        <v>0</v>
      </c>
      <c r="J169" s="236"/>
      <c r="K169" s="237">
        <f>ROUND(E169*J169,2)</f>
        <v>0</v>
      </c>
      <c r="L169" s="237">
        <v>21</v>
      </c>
      <c r="M169" s="237">
        <f>G169*(1+L169/100)</f>
        <v>0</v>
      </c>
      <c r="N169" s="235">
        <v>0</v>
      </c>
      <c r="O169" s="235">
        <f>ROUND(E169*N169,2)</f>
        <v>0</v>
      </c>
      <c r="P169" s="235">
        <v>0</v>
      </c>
      <c r="Q169" s="235">
        <f>ROUND(E169*P169,2)</f>
        <v>0</v>
      </c>
      <c r="R169" s="237" t="s">
        <v>4262</v>
      </c>
      <c r="S169" s="237" t="s">
        <v>302</v>
      </c>
      <c r="T169" s="238" t="s">
        <v>354</v>
      </c>
      <c r="U169" s="220">
        <v>0.12</v>
      </c>
      <c r="V169" s="220">
        <f>ROUND(E169*U169,2)</f>
        <v>0.72</v>
      </c>
      <c r="W169" s="220"/>
      <c r="X169" s="220" t="s">
        <v>314</v>
      </c>
      <c r="Y169" s="220" t="s">
        <v>305</v>
      </c>
      <c r="Z169" s="210"/>
      <c r="AA169" s="210"/>
      <c r="AB169" s="210"/>
      <c r="AC169" s="210"/>
      <c r="AD169" s="210"/>
      <c r="AE169" s="210"/>
      <c r="AF169" s="210"/>
      <c r="AG169" s="210" t="s">
        <v>315</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2" x14ac:dyDescent="0.2">
      <c r="A170" s="217"/>
      <c r="B170" s="218"/>
      <c r="C170" s="266" t="s">
        <v>4490</v>
      </c>
      <c r="D170" s="263"/>
      <c r="E170" s="263"/>
      <c r="F170" s="263"/>
      <c r="G170" s="263"/>
      <c r="H170" s="220"/>
      <c r="I170" s="220"/>
      <c r="J170" s="220"/>
      <c r="K170" s="220"/>
      <c r="L170" s="220"/>
      <c r="M170" s="220"/>
      <c r="N170" s="219"/>
      <c r="O170" s="219"/>
      <c r="P170" s="219"/>
      <c r="Q170" s="219"/>
      <c r="R170" s="220"/>
      <c r="S170" s="220"/>
      <c r="T170" s="220"/>
      <c r="U170" s="220"/>
      <c r="V170" s="220"/>
      <c r="W170" s="220"/>
      <c r="X170" s="220"/>
      <c r="Y170" s="220"/>
      <c r="Z170" s="210"/>
      <c r="AA170" s="210"/>
      <c r="AB170" s="210"/>
      <c r="AC170" s="210"/>
      <c r="AD170" s="210"/>
      <c r="AE170" s="210"/>
      <c r="AF170" s="210"/>
      <c r="AG170" s="210" t="s">
        <v>374</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1" x14ac:dyDescent="0.2">
      <c r="A171" s="232">
        <v>45</v>
      </c>
      <c r="B171" s="233" t="s">
        <v>4491</v>
      </c>
      <c r="C171" s="250" t="s">
        <v>4492</v>
      </c>
      <c r="D171" s="234" t="s">
        <v>372</v>
      </c>
      <c r="E171" s="235">
        <v>113.4</v>
      </c>
      <c r="F171" s="236"/>
      <c r="G171" s="237">
        <f>ROUND(E171*F171,2)</f>
        <v>0</v>
      </c>
      <c r="H171" s="236"/>
      <c r="I171" s="237">
        <f>ROUND(E171*H171,2)</f>
        <v>0</v>
      </c>
      <c r="J171" s="236"/>
      <c r="K171" s="237">
        <f>ROUND(E171*J171,2)</f>
        <v>0</v>
      </c>
      <c r="L171" s="237">
        <v>21</v>
      </c>
      <c r="M171" s="237">
        <f>G171*(1+L171/100)</f>
        <v>0</v>
      </c>
      <c r="N171" s="235">
        <v>0.129</v>
      </c>
      <c r="O171" s="235">
        <f>ROUND(E171*N171,2)</f>
        <v>14.63</v>
      </c>
      <c r="P171" s="235">
        <v>0</v>
      </c>
      <c r="Q171" s="235">
        <f>ROUND(E171*P171,2)</f>
        <v>0</v>
      </c>
      <c r="R171" s="237" t="s">
        <v>652</v>
      </c>
      <c r="S171" s="237" t="s">
        <v>302</v>
      </c>
      <c r="T171" s="238" t="s">
        <v>354</v>
      </c>
      <c r="U171" s="220">
        <v>0</v>
      </c>
      <c r="V171" s="220">
        <f>ROUND(E171*U171,2)</f>
        <v>0</v>
      </c>
      <c r="W171" s="220"/>
      <c r="X171" s="220" t="s">
        <v>653</v>
      </c>
      <c r="Y171" s="220" t="s">
        <v>305</v>
      </c>
      <c r="Z171" s="210"/>
      <c r="AA171" s="210"/>
      <c r="AB171" s="210"/>
      <c r="AC171" s="210"/>
      <c r="AD171" s="210"/>
      <c r="AE171" s="210"/>
      <c r="AF171" s="210"/>
      <c r="AG171" s="210" t="s">
        <v>654</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51" t="s">
        <v>1126</v>
      </c>
      <c r="D172" s="247"/>
      <c r="E172" s="247"/>
      <c r="F172" s="247"/>
      <c r="G172" s="247"/>
      <c r="H172" s="220"/>
      <c r="I172" s="220"/>
      <c r="J172" s="220"/>
      <c r="K172" s="220"/>
      <c r="L172" s="220"/>
      <c r="M172" s="220"/>
      <c r="N172" s="219"/>
      <c r="O172" s="219"/>
      <c r="P172" s="219"/>
      <c r="Q172" s="219"/>
      <c r="R172" s="220"/>
      <c r="S172" s="220"/>
      <c r="T172" s="220"/>
      <c r="U172" s="220"/>
      <c r="V172" s="220"/>
      <c r="W172" s="220"/>
      <c r="X172" s="220"/>
      <c r="Y172" s="220"/>
      <c r="Z172" s="210"/>
      <c r="AA172" s="210"/>
      <c r="AB172" s="210"/>
      <c r="AC172" s="210"/>
      <c r="AD172" s="210"/>
      <c r="AE172" s="210"/>
      <c r="AF172" s="210"/>
      <c r="AG172" s="210" t="s">
        <v>317</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65" t="s">
        <v>4493</v>
      </c>
      <c r="D173" s="255"/>
      <c r="E173" s="256">
        <v>113.4</v>
      </c>
      <c r="F173" s="220"/>
      <c r="G173" s="220"/>
      <c r="H173" s="220"/>
      <c r="I173" s="220"/>
      <c r="J173" s="220"/>
      <c r="K173" s="220"/>
      <c r="L173" s="220"/>
      <c r="M173" s="220"/>
      <c r="N173" s="219"/>
      <c r="O173" s="219"/>
      <c r="P173" s="219"/>
      <c r="Q173" s="219"/>
      <c r="R173" s="220"/>
      <c r="S173" s="220"/>
      <c r="T173" s="220"/>
      <c r="U173" s="220"/>
      <c r="V173" s="220"/>
      <c r="W173" s="220"/>
      <c r="X173" s="220"/>
      <c r="Y173" s="220"/>
      <c r="Z173" s="210"/>
      <c r="AA173" s="210"/>
      <c r="AB173" s="210"/>
      <c r="AC173" s="210"/>
      <c r="AD173" s="210"/>
      <c r="AE173" s="210"/>
      <c r="AF173" s="210"/>
      <c r="AG173" s="210" t="s">
        <v>356</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ht="22.5" outlineLevel="1" x14ac:dyDescent="0.2">
      <c r="A174" s="232">
        <v>46</v>
      </c>
      <c r="B174" s="233" t="s">
        <v>4494</v>
      </c>
      <c r="C174" s="250" t="s">
        <v>4495</v>
      </c>
      <c r="D174" s="234" t="s">
        <v>372</v>
      </c>
      <c r="E174" s="235">
        <v>4.4290000000000003</v>
      </c>
      <c r="F174" s="236"/>
      <c r="G174" s="237">
        <f>ROUND(E174*F174,2)</f>
        <v>0</v>
      </c>
      <c r="H174" s="236"/>
      <c r="I174" s="237">
        <f>ROUND(E174*H174,2)</f>
        <v>0</v>
      </c>
      <c r="J174" s="236"/>
      <c r="K174" s="237">
        <f>ROUND(E174*J174,2)</f>
        <v>0</v>
      </c>
      <c r="L174" s="237">
        <v>21</v>
      </c>
      <c r="M174" s="237">
        <f>G174*(1+L174/100)</f>
        <v>0</v>
      </c>
      <c r="N174" s="235">
        <v>0.13150000000000001</v>
      </c>
      <c r="O174" s="235">
        <f>ROUND(E174*N174,2)</f>
        <v>0.57999999999999996</v>
      </c>
      <c r="P174" s="235">
        <v>0</v>
      </c>
      <c r="Q174" s="235">
        <f>ROUND(E174*P174,2)</f>
        <v>0</v>
      </c>
      <c r="R174" s="237" t="s">
        <v>652</v>
      </c>
      <c r="S174" s="237" t="s">
        <v>302</v>
      </c>
      <c r="T174" s="238" t="s">
        <v>354</v>
      </c>
      <c r="U174" s="220">
        <v>0</v>
      </c>
      <c r="V174" s="220">
        <f>ROUND(E174*U174,2)</f>
        <v>0</v>
      </c>
      <c r="W174" s="220"/>
      <c r="X174" s="220" t="s">
        <v>653</v>
      </c>
      <c r="Y174" s="220" t="s">
        <v>305</v>
      </c>
      <c r="Z174" s="210"/>
      <c r="AA174" s="210"/>
      <c r="AB174" s="210"/>
      <c r="AC174" s="210"/>
      <c r="AD174" s="210"/>
      <c r="AE174" s="210"/>
      <c r="AF174" s="210"/>
      <c r="AG174" s="210" t="s">
        <v>654</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65" t="s">
        <v>4496</v>
      </c>
      <c r="D175" s="255"/>
      <c r="E175" s="256">
        <v>4.43</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356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32">
        <v>47</v>
      </c>
      <c r="B176" s="233" t="s">
        <v>4497</v>
      </c>
      <c r="C176" s="250" t="s">
        <v>4498</v>
      </c>
      <c r="D176" s="234" t="s">
        <v>372</v>
      </c>
      <c r="E176" s="235">
        <v>1217.46</v>
      </c>
      <c r="F176" s="236"/>
      <c r="G176" s="237">
        <f>ROUND(E176*F176,2)</f>
        <v>0</v>
      </c>
      <c r="H176" s="236"/>
      <c r="I176" s="237">
        <f>ROUND(E176*H176,2)</f>
        <v>0</v>
      </c>
      <c r="J176" s="236"/>
      <c r="K176" s="237">
        <f>ROUND(E176*J176,2)</f>
        <v>0</v>
      </c>
      <c r="L176" s="237">
        <v>21</v>
      </c>
      <c r="M176" s="237">
        <f>G176*(1+L176/100)</f>
        <v>0</v>
      </c>
      <c r="N176" s="235">
        <v>0.16</v>
      </c>
      <c r="O176" s="235">
        <f>ROUND(E176*N176,2)</f>
        <v>194.79</v>
      </c>
      <c r="P176" s="235">
        <v>0</v>
      </c>
      <c r="Q176" s="235">
        <f>ROUND(E176*P176,2)</f>
        <v>0</v>
      </c>
      <c r="R176" s="237"/>
      <c r="S176" s="237" t="s">
        <v>313</v>
      </c>
      <c r="T176" s="238" t="s">
        <v>303</v>
      </c>
      <c r="U176" s="220">
        <v>0</v>
      </c>
      <c r="V176" s="220">
        <f>ROUND(E176*U176,2)</f>
        <v>0</v>
      </c>
      <c r="W176" s="220"/>
      <c r="X176" s="220" t="s">
        <v>653</v>
      </c>
      <c r="Y176" s="220" t="s">
        <v>305</v>
      </c>
      <c r="Z176" s="210"/>
      <c r="AA176" s="210"/>
      <c r="AB176" s="210"/>
      <c r="AC176" s="210"/>
      <c r="AD176" s="210"/>
      <c r="AE176" s="210"/>
      <c r="AF176" s="210"/>
      <c r="AG176" s="210" t="s">
        <v>654</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51" t="s">
        <v>1126</v>
      </c>
      <c r="D177" s="247"/>
      <c r="E177" s="247"/>
      <c r="F177" s="247"/>
      <c r="G177" s="247"/>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317</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2" x14ac:dyDescent="0.2">
      <c r="A178" s="217"/>
      <c r="B178" s="218"/>
      <c r="C178" s="265" t="s">
        <v>4499</v>
      </c>
      <c r="D178" s="255"/>
      <c r="E178" s="256">
        <v>1217.46</v>
      </c>
      <c r="F178" s="220"/>
      <c r="G178" s="220"/>
      <c r="H178" s="220"/>
      <c r="I178" s="220"/>
      <c r="J178" s="220"/>
      <c r="K178" s="220"/>
      <c r="L178" s="220"/>
      <c r="M178" s="220"/>
      <c r="N178" s="219"/>
      <c r="O178" s="219"/>
      <c r="P178" s="219"/>
      <c r="Q178" s="219"/>
      <c r="R178" s="220"/>
      <c r="S178" s="220"/>
      <c r="T178" s="220"/>
      <c r="U178" s="220"/>
      <c r="V178" s="220"/>
      <c r="W178" s="220"/>
      <c r="X178" s="220"/>
      <c r="Y178" s="220"/>
      <c r="Z178" s="210"/>
      <c r="AA178" s="210"/>
      <c r="AB178" s="210"/>
      <c r="AC178" s="210"/>
      <c r="AD178" s="210"/>
      <c r="AE178" s="210"/>
      <c r="AF178" s="210"/>
      <c r="AG178" s="210" t="s">
        <v>356</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32">
        <v>48</v>
      </c>
      <c r="B179" s="233" t="s">
        <v>4500</v>
      </c>
      <c r="C179" s="250" t="s">
        <v>4501</v>
      </c>
      <c r="D179" s="234" t="s">
        <v>372</v>
      </c>
      <c r="E179" s="235">
        <v>17.324999999999999</v>
      </c>
      <c r="F179" s="236"/>
      <c r="G179" s="237">
        <f>ROUND(E179*F179,2)</f>
        <v>0</v>
      </c>
      <c r="H179" s="236"/>
      <c r="I179" s="237">
        <f>ROUND(E179*H179,2)</f>
        <v>0</v>
      </c>
      <c r="J179" s="236"/>
      <c r="K179" s="237">
        <f>ROUND(E179*J179,2)</f>
        <v>0</v>
      </c>
      <c r="L179" s="237">
        <v>21</v>
      </c>
      <c r="M179" s="237">
        <f>G179*(1+L179/100)</f>
        <v>0</v>
      </c>
      <c r="N179" s="235">
        <v>0.16</v>
      </c>
      <c r="O179" s="235">
        <f>ROUND(E179*N179,2)</f>
        <v>2.77</v>
      </c>
      <c r="P179" s="235">
        <v>0</v>
      </c>
      <c r="Q179" s="235">
        <f>ROUND(E179*P179,2)</f>
        <v>0</v>
      </c>
      <c r="R179" s="237"/>
      <c r="S179" s="237" t="s">
        <v>313</v>
      </c>
      <c r="T179" s="238" t="s">
        <v>303</v>
      </c>
      <c r="U179" s="220">
        <v>0</v>
      </c>
      <c r="V179" s="220">
        <f>ROUND(E179*U179,2)</f>
        <v>0</v>
      </c>
      <c r="W179" s="220"/>
      <c r="X179" s="220" t="s">
        <v>653</v>
      </c>
      <c r="Y179" s="220" t="s">
        <v>305</v>
      </c>
      <c r="Z179" s="210"/>
      <c r="AA179" s="210"/>
      <c r="AB179" s="210"/>
      <c r="AC179" s="210"/>
      <c r="AD179" s="210"/>
      <c r="AE179" s="210"/>
      <c r="AF179" s="210"/>
      <c r="AG179" s="210" t="s">
        <v>654</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51" t="s">
        <v>1126</v>
      </c>
      <c r="D180" s="247"/>
      <c r="E180" s="247"/>
      <c r="F180" s="247"/>
      <c r="G180" s="247"/>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317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65" t="s">
        <v>4502</v>
      </c>
      <c r="D181" s="255"/>
      <c r="E181" s="256">
        <v>17.32</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356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32">
        <v>49</v>
      </c>
      <c r="B182" s="233" t="s">
        <v>4503</v>
      </c>
      <c r="C182" s="250" t="s">
        <v>4504</v>
      </c>
      <c r="D182" s="234" t="s">
        <v>320</v>
      </c>
      <c r="E182" s="235">
        <v>101</v>
      </c>
      <c r="F182" s="236"/>
      <c r="G182" s="237">
        <f>ROUND(E182*F182,2)</f>
        <v>0</v>
      </c>
      <c r="H182" s="236"/>
      <c r="I182" s="237">
        <f>ROUND(E182*H182,2)</f>
        <v>0</v>
      </c>
      <c r="J182" s="236"/>
      <c r="K182" s="237">
        <f>ROUND(E182*J182,2)</f>
        <v>0</v>
      </c>
      <c r="L182" s="237">
        <v>21</v>
      </c>
      <c r="M182" s="237">
        <f>G182*(1+L182/100)</f>
        <v>0</v>
      </c>
      <c r="N182" s="235">
        <v>2.2499999999999999E-2</v>
      </c>
      <c r="O182" s="235">
        <f>ROUND(E182*N182,2)</f>
        <v>2.27</v>
      </c>
      <c r="P182" s="235">
        <v>0</v>
      </c>
      <c r="Q182" s="235">
        <f>ROUND(E182*P182,2)</f>
        <v>0</v>
      </c>
      <c r="R182" s="237" t="s">
        <v>652</v>
      </c>
      <c r="S182" s="237" t="s">
        <v>302</v>
      </c>
      <c r="T182" s="238" t="s">
        <v>354</v>
      </c>
      <c r="U182" s="220">
        <v>0</v>
      </c>
      <c r="V182" s="220">
        <f>ROUND(E182*U182,2)</f>
        <v>0</v>
      </c>
      <c r="W182" s="220"/>
      <c r="X182" s="220" t="s">
        <v>653</v>
      </c>
      <c r="Y182" s="220" t="s">
        <v>305</v>
      </c>
      <c r="Z182" s="210"/>
      <c r="AA182" s="210"/>
      <c r="AB182" s="210"/>
      <c r="AC182" s="210"/>
      <c r="AD182" s="210"/>
      <c r="AE182" s="210"/>
      <c r="AF182" s="210"/>
      <c r="AG182" s="210" t="s">
        <v>654</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51" t="s">
        <v>1126</v>
      </c>
      <c r="D183" s="247"/>
      <c r="E183" s="247"/>
      <c r="F183" s="247"/>
      <c r="G183" s="247"/>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317</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
      <c r="A184" s="217"/>
      <c r="B184" s="218"/>
      <c r="C184" s="265" t="s">
        <v>4505</v>
      </c>
      <c r="D184" s="255"/>
      <c r="E184" s="256">
        <v>101</v>
      </c>
      <c r="F184" s="220"/>
      <c r="G184" s="220"/>
      <c r="H184" s="220"/>
      <c r="I184" s="220"/>
      <c r="J184" s="220"/>
      <c r="K184" s="220"/>
      <c r="L184" s="220"/>
      <c r="M184" s="220"/>
      <c r="N184" s="219"/>
      <c r="O184" s="219"/>
      <c r="P184" s="219"/>
      <c r="Q184" s="219"/>
      <c r="R184" s="220"/>
      <c r="S184" s="220"/>
      <c r="T184" s="220"/>
      <c r="U184" s="220"/>
      <c r="V184" s="220"/>
      <c r="W184" s="220"/>
      <c r="X184" s="220"/>
      <c r="Y184" s="220"/>
      <c r="Z184" s="210"/>
      <c r="AA184" s="210"/>
      <c r="AB184" s="210"/>
      <c r="AC184" s="210"/>
      <c r="AD184" s="210"/>
      <c r="AE184" s="210"/>
      <c r="AF184" s="210"/>
      <c r="AG184" s="210" t="s">
        <v>356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x14ac:dyDescent="0.2">
      <c r="A185" s="225" t="s">
        <v>297</v>
      </c>
      <c r="B185" s="226" t="s">
        <v>186</v>
      </c>
      <c r="C185" s="248" t="s">
        <v>187</v>
      </c>
      <c r="D185" s="227"/>
      <c r="E185" s="228"/>
      <c r="F185" s="229"/>
      <c r="G185" s="229">
        <f>SUMIF(AG186:AG186,"&lt;&gt;NOR",G186:G186)</f>
        <v>0</v>
      </c>
      <c r="H185" s="229"/>
      <c r="I185" s="229">
        <f>SUM(I186:I186)</f>
        <v>0</v>
      </c>
      <c r="J185" s="229"/>
      <c r="K185" s="229">
        <f>SUM(K186:K186)</f>
        <v>0</v>
      </c>
      <c r="L185" s="229"/>
      <c r="M185" s="229">
        <f>SUM(M186:M186)</f>
        <v>0</v>
      </c>
      <c r="N185" s="228"/>
      <c r="O185" s="228">
        <f>SUM(O186:O186)</f>
        <v>0</v>
      </c>
      <c r="P185" s="228"/>
      <c r="Q185" s="228">
        <f>SUM(Q186:Q186)</f>
        <v>0</v>
      </c>
      <c r="R185" s="229"/>
      <c r="S185" s="229"/>
      <c r="T185" s="230"/>
      <c r="U185" s="224"/>
      <c r="V185" s="224">
        <f>SUM(V186:V186)</f>
        <v>0</v>
      </c>
      <c r="W185" s="224"/>
      <c r="X185" s="224"/>
      <c r="Y185" s="224"/>
      <c r="AG185" t="s">
        <v>298</v>
      </c>
    </row>
    <row r="186" spans="1:60" outlineLevel="1" x14ac:dyDescent="0.2">
      <c r="A186" s="239">
        <v>50</v>
      </c>
      <c r="B186" s="240" t="s">
        <v>4506</v>
      </c>
      <c r="C186" s="249" t="s">
        <v>4507</v>
      </c>
      <c r="D186" s="241" t="s">
        <v>823</v>
      </c>
      <c r="E186" s="242">
        <v>1</v>
      </c>
      <c r="F186" s="243"/>
      <c r="G186" s="244">
        <f>ROUND(E186*F186,2)</f>
        <v>0</v>
      </c>
      <c r="H186" s="243"/>
      <c r="I186" s="244">
        <f>ROUND(E186*H186,2)</f>
        <v>0</v>
      </c>
      <c r="J186" s="243"/>
      <c r="K186" s="244">
        <f>ROUND(E186*J186,2)</f>
        <v>0</v>
      </c>
      <c r="L186" s="244">
        <v>21</v>
      </c>
      <c r="M186" s="244">
        <f>G186*(1+L186/100)</f>
        <v>0</v>
      </c>
      <c r="N186" s="242">
        <v>0</v>
      </c>
      <c r="O186" s="242">
        <f>ROUND(E186*N186,2)</f>
        <v>0</v>
      </c>
      <c r="P186" s="242">
        <v>0</v>
      </c>
      <c r="Q186" s="242">
        <f>ROUND(E186*P186,2)</f>
        <v>0</v>
      </c>
      <c r="R186" s="244"/>
      <c r="S186" s="244" t="s">
        <v>313</v>
      </c>
      <c r="T186" s="245" t="s">
        <v>303</v>
      </c>
      <c r="U186" s="220">
        <v>0</v>
      </c>
      <c r="V186" s="220">
        <f>ROUND(E186*U186,2)</f>
        <v>0</v>
      </c>
      <c r="W186" s="220"/>
      <c r="X186" s="220" t="s">
        <v>314</v>
      </c>
      <c r="Y186" s="220" t="s">
        <v>305</v>
      </c>
      <c r="Z186" s="210"/>
      <c r="AA186" s="210"/>
      <c r="AB186" s="210"/>
      <c r="AC186" s="210"/>
      <c r="AD186" s="210"/>
      <c r="AE186" s="210"/>
      <c r="AF186" s="210"/>
      <c r="AG186" s="210" t="s">
        <v>315</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x14ac:dyDescent="0.2">
      <c r="A187" s="225" t="s">
        <v>297</v>
      </c>
      <c r="B187" s="226" t="s">
        <v>189</v>
      </c>
      <c r="C187" s="248" t="s">
        <v>190</v>
      </c>
      <c r="D187" s="227"/>
      <c r="E187" s="228"/>
      <c r="F187" s="229"/>
      <c r="G187" s="229">
        <f>SUMIF(AG188:AG236,"&lt;&gt;NOR",G188:G236)</f>
        <v>0</v>
      </c>
      <c r="H187" s="229"/>
      <c r="I187" s="229">
        <f>SUM(I188:I236)</f>
        <v>0</v>
      </c>
      <c r="J187" s="229"/>
      <c r="K187" s="229">
        <f>SUM(K188:K236)</f>
        <v>0</v>
      </c>
      <c r="L187" s="229"/>
      <c r="M187" s="229">
        <f>SUM(M188:M236)</f>
        <v>0</v>
      </c>
      <c r="N187" s="228"/>
      <c r="O187" s="228">
        <f>SUM(O188:O236)</f>
        <v>75.029999999999987</v>
      </c>
      <c r="P187" s="228"/>
      <c r="Q187" s="228">
        <f>SUM(Q188:Q236)</f>
        <v>0</v>
      </c>
      <c r="R187" s="229"/>
      <c r="S187" s="229"/>
      <c r="T187" s="230"/>
      <c r="U187" s="224"/>
      <c r="V187" s="224">
        <f>SUM(V188:V236)</f>
        <v>88.94</v>
      </c>
      <c r="W187" s="224"/>
      <c r="X187" s="224"/>
      <c r="Y187" s="224"/>
      <c r="AG187" t="s">
        <v>298</v>
      </c>
    </row>
    <row r="188" spans="1:60" outlineLevel="1" x14ac:dyDescent="0.2">
      <c r="A188" s="232">
        <v>51</v>
      </c>
      <c r="B188" s="233" t="s">
        <v>4508</v>
      </c>
      <c r="C188" s="250" t="s">
        <v>4509</v>
      </c>
      <c r="D188" s="234" t="s">
        <v>3119</v>
      </c>
      <c r="E188" s="235">
        <v>2</v>
      </c>
      <c r="F188" s="236"/>
      <c r="G188" s="237">
        <f>ROUND(E188*F188,2)</f>
        <v>0</v>
      </c>
      <c r="H188" s="236"/>
      <c r="I188" s="237">
        <f>ROUND(E188*H188,2)</f>
        <v>0</v>
      </c>
      <c r="J188" s="236"/>
      <c r="K188" s="237">
        <f>ROUND(E188*J188,2)</f>
        <v>0</v>
      </c>
      <c r="L188" s="237">
        <v>21</v>
      </c>
      <c r="M188" s="237">
        <f>G188*(1+L188/100)</f>
        <v>0</v>
      </c>
      <c r="N188" s="235">
        <v>6.7499999999999999E-3</v>
      </c>
      <c r="O188" s="235">
        <f>ROUND(E188*N188,2)</f>
        <v>0.01</v>
      </c>
      <c r="P188" s="235">
        <v>0</v>
      </c>
      <c r="Q188" s="235">
        <f>ROUND(E188*P188,2)</f>
        <v>0</v>
      </c>
      <c r="R188" s="237"/>
      <c r="S188" s="237" t="s">
        <v>313</v>
      </c>
      <c r="T188" s="238" t="s">
        <v>303</v>
      </c>
      <c r="U188" s="220">
        <v>0</v>
      </c>
      <c r="V188" s="220">
        <f>ROUND(E188*U188,2)</f>
        <v>0</v>
      </c>
      <c r="W188" s="220"/>
      <c r="X188" s="220" t="s">
        <v>314</v>
      </c>
      <c r="Y188" s="220" t="s">
        <v>305</v>
      </c>
      <c r="Z188" s="210"/>
      <c r="AA188" s="210"/>
      <c r="AB188" s="210"/>
      <c r="AC188" s="210"/>
      <c r="AD188" s="210"/>
      <c r="AE188" s="210"/>
      <c r="AF188" s="210"/>
      <c r="AG188" s="210" t="s">
        <v>315</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51" t="s">
        <v>4510</v>
      </c>
      <c r="D189" s="247"/>
      <c r="E189" s="247"/>
      <c r="F189" s="247"/>
      <c r="G189" s="247"/>
      <c r="H189" s="220"/>
      <c r="I189" s="220"/>
      <c r="J189" s="220"/>
      <c r="K189" s="220"/>
      <c r="L189" s="220"/>
      <c r="M189" s="220"/>
      <c r="N189" s="219"/>
      <c r="O189" s="219"/>
      <c r="P189" s="219"/>
      <c r="Q189" s="219"/>
      <c r="R189" s="220"/>
      <c r="S189" s="220"/>
      <c r="T189" s="220"/>
      <c r="U189" s="220"/>
      <c r="V189" s="220"/>
      <c r="W189" s="220"/>
      <c r="X189" s="220"/>
      <c r="Y189" s="220"/>
      <c r="Z189" s="210"/>
      <c r="AA189" s="210"/>
      <c r="AB189" s="210"/>
      <c r="AC189" s="210"/>
      <c r="AD189" s="210"/>
      <c r="AE189" s="210"/>
      <c r="AF189" s="210"/>
      <c r="AG189" s="210" t="s">
        <v>317</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
      <c r="A190" s="217"/>
      <c r="B190" s="218"/>
      <c r="C190" s="265" t="s">
        <v>4511</v>
      </c>
      <c r="D190" s="255"/>
      <c r="E190" s="256">
        <v>2</v>
      </c>
      <c r="F190" s="220"/>
      <c r="G190" s="220"/>
      <c r="H190" s="220"/>
      <c r="I190" s="220"/>
      <c r="J190" s="220"/>
      <c r="K190" s="220"/>
      <c r="L190" s="220"/>
      <c r="M190" s="220"/>
      <c r="N190" s="219"/>
      <c r="O190" s="219"/>
      <c r="P190" s="219"/>
      <c r="Q190" s="219"/>
      <c r="R190" s="220"/>
      <c r="S190" s="220"/>
      <c r="T190" s="220"/>
      <c r="U190" s="220"/>
      <c r="V190" s="220"/>
      <c r="W190" s="220"/>
      <c r="X190" s="220"/>
      <c r="Y190" s="220"/>
      <c r="Z190" s="210"/>
      <c r="AA190" s="210"/>
      <c r="AB190" s="210"/>
      <c r="AC190" s="210"/>
      <c r="AD190" s="210"/>
      <c r="AE190" s="210"/>
      <c r="AF190" s="210"/>
      <c r="AG190" s="210" t="s">
        <v>356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22.5" outlineLevel="1" x14ac:dyDescent="0.2">
      <c r="A191" s="232">
        <v>52</v>
      </c>
      <c r="B191" s="233" t="s">
        <v>4512</v>
      </c>
      <c r="C191" s="250" t="s">
        <v>4513</v>
      </c>
      <c r="D191" s="234" t="s">
        <v>320</v>
      </c>
      <c r="E191" s="235">
        <v>3</v>
      </c>
      <c r="F191" s="236"/>
      <c r="G191" s="237">
        <f>ROUND(E191*F191,2)</f>
        <v>0</v>
      </c>
      <c r="H191" s="236"/>
      <c r="I191" s="237">
        <f>ROUND(E191*H191,2)</f>
        <v>0</v>
      </c>
      <c r="J191" s="236"/>
      <c r="K191" s="237">
        <f>ROUND(E191*J191,2)</f>
        <v>0</v>
      </c>
      <c r="L191" s="237">
        <v>21</v>
      </c>
      <c r="M191" s="237">
        <f>G191*(1+L191/100)</f>
        <v>0</v>
      </c>
      <c r="N191" s="235">
        <v>0.1133</v>
      </c>
      <c r="O191" s="235">
        <f>ROUND(E191*N191,2)</f>
        <v>0.34</v>
      </c>
      <c r="P191" s="235">
        <v>0</v>
      </c>
      <c r="Q191" s="235">
        <f>ROUND(E191*P191,2)</f>
        <v>0</v>
      </c>
      <c r="R191" s="237" t="s">
        <v>4262</v>
      </c>
      <c r="S191" s="237" t="s">
        <v>302</v>
      </c>
      <c r="T191" s="238" t="s">
        <v>354</v>
      </c>
      <c r="U191" s="220">
        <v>0.91800000000000004</v>
      </c>
      <c r="V191" s="220">
        <f>ROUND(E191*U191,2)</f>
        <v>2.75</v>
      </c>
      <c r="W191" s="220"/>
      <c r="X191" s="220" t="s">
        <v>314</v>
      </c>
      <c r="Y191" s="220" t="s">
        <v>305</v>
      </c>
      <c r="Z191" s="210"/>
      <c r="AA191" s="210"/>
      <c r="AB191" s="210"/>
      <c r="AC191" s="210"/>
      <c r="AD191" s="210"/>
      <c r="AE191" s="210"/>
      <c r="AF191" s="210"/>
      <c r="AG191" s="210" t="s">
        <v>315</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
      <c r="A192" s="217"/>
      <c r="B192" s="218"/>
      <c r="C192" s="265" t="s">
        <v>4514</v>
      </c>
      <c r="D192" s="255"/>
      <c r="E192" s="256">
        <v>1</v>
      </c>
      <c r="F192" s="220"/>
      <c r="G192" s="220"/>
      <c r="H192" s="220"/>
      <c r="I192" s="220"/>
      <c r="J192" s="220"/>
      <c r="K192" s="220"/>
      <c r="L192" s="220"/>
      <c r="M192" s="220"/>
      <c r="N192" s="219"/>
      <c r="O192" s="219"/>
      <c r="P192" s="219"/>
      <c r="Q192" s="219"/>
      <c r="R192" s="220"/>
      <c r="S192" s="220"/>
      <c r="T192" s="220"/>
      <c r="U192" s="220"/>
      <c r="V192" s="220"/>
      <c r="W192" s="220"/>
      <c r="X192" s="220"/>
      <c r="Y192" s="220"/>
      <c r="Z192" s="210"/>
      <c r="AA192" s="210"/>
      <c r="AB192" s="210"/>
      <c r="AC192" s="210"/>
      <c r="AD192" s="210"/>
      <c r="AE192" s="210"/>
      <c r="AF192" s="210"/>
      <c r="AG192" s="210" t="s">
        <v>356</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65" t="s">
        <v>4515</v>
      </c>
      <c r="D193" s="255"/>
      <c r="E193" s="256">
        <v>1</v>
      </c>
      <c r="F193" s="220"/>
      <c r="G193" s="220"/>
      <c r="H193" s="220"/>
      <c r="I193" s="220"/>
      <c r="J193" s="220"/>
      <c r="K193" s="220"/>
      <c r="L193" s="220"/>
      <c r="M193" s="220"/>
      <c r="N193" s="219"/>
      <c r="O193" s="219"/>
      <c r="P193" s="219"/>
      <c r="Q193" s="219"/>
      <c r="R193" s="220"/>
      <c r="S193" s="220"/>
      <c r="T193" s="220"/>
      <c r="U193" s="220"/>
      <c r="V193" s="220"/>
      <c r="W193" s="220"/>
      <c r="X193" s="220"/>
      <c r="Y193" s="220"/>
      <c r="Z193" s="210"/>
      <c r="AA193" s="210"/>
      <c r="AB193" s="210"/>
      <c r="AC193" s="210"/>
      <c r="AD193" s="210"/>
      <c r="AE193" s="210"/>
      <c r="AF193" s="210"/>
      <c r="AG193" s="210" t="s">
        <v>356</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5" t="s">
        <v>4516</v>
      </c>
      <c r="D194" s="255"/>
      <c r="E194" s="256">
        <v>1</v>
      </c>
      <c r="F194" s="220"/>
      <c r="G194" s="220"/>
      <c r="H194" s="220"/>
      <c r="I194" s="220"/>
      <c r="J194" s="220"/>
      <c r="K194" s="220"/>
      <c r="L194" s="220"/>
      <c r="M194" s="220"/>
      <c r="N194" s="219"/>
      <c r="O194" s="219"/>
      <c r="P194" s="219"/>
      <c r="Q194" s="219"/>
      <c r="R194" s="220"/>
      <c r="S194" s="220"/>
      <c r="T194" s="220"/>
      <c r="U194" s="220"/>
      <c r="V194" s="220"/>
      <c r="W194" s="220"/>
      <c r="X194" s="220"/>
      <c r="Y194" s="220"/>
      <c r="Z194" s="210"/>
      <c r="AA194" s="210"/>
      <c r="AB194" s="210"/>
      <c r="AC194" s="210"/>
      <c r="AD194" s="210"/>
      <c r="AE194" s="210"/>
      <c r="AF194" s="210"/>
      <c r="AG194" s="210" t="s">
        <v>356</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ht="22.5" outlineLevel="1" x14ac:dyDescent="0.2">
      <c r="A195" s="232">
        <v>53</v>
      </c>
      <c r="B195" s="233" t="s">
        <v>4517</v>
      </c>
      <c r="C195" s="250" t="s">
        <v>4518</v>
      </c>
      <c r="D195" s="234" t="s">
        <v>320</v>
      </c>
      <c r="E195" s="235">
        <v>5</v>
      </c>
      <c r="F195" s="236"/>
      <c r="G195" s="237">
        <f>ROUND(E195*F195,2)</f>
        <v>0</v>
      </c>
      <c r="H195" s="236"/>
      <c r="I195" s="237">
        <f>ROUND(E195*H195,2)</f>
        <v>0</v>
      </c>
      <c r="J195" s="236"/>
      <c r="K195" s="237">
        <f>ROUND(E195*J195,2)</f>
        <v>0</v>
      </c>
      <c r="L195" s="237">
        <v>21</v>
      </c>
      <c r="M195" s="237">
        <f>G195*(1+L195/100)</f>
        <v>0</v>
      </c>
      <c r="N195" s="235">
        <v>0</v>
      </c>
      <c r="O195" s="235">
        <f>ROUND(E195*N195,2)</f>
        <v>0</v>
      </c>
      <c r="P195" s="235">
        <v>0</v>
      </c>
      <c r="Q195" s="235">
        <f>ROUND(E195*P195,2)</f>
        <v>0</v>
      </c>
      <c r="R195" s="237" t="s">
        <v>4262</v>
      </c>
      <c r="S195" s="237" t="s">
        <v>302</v>
      </c>
      <c r="T195" s="238" t="s">
        <v>354</v>
      </c>
      <c r="U195" s="220">
        <v>0.2</v>
      </c>
      <c r="V195" s="220">
        <f>ROUND(E195*U195,2)</f>
        <v>1</v>
      </c>
      <c r="W195" s="220"/>
      <c r="X195" s="220" t="s">
        <v>314</v>
      </c>
      <c r="Y195" s="220" t="s">
        <v>305</v>
      </c>
      <c r="Z195" s="210"/>
      <c r="AA195" s="210"/>
      <c r="AB195" s="210"/>
      <c r="AC195" s="210"/>
      <c r="AD195" s="210"/>
      <c r="AE195" s="210"/>
      <c r="AF195" s="210"/>
      <c r="AG195" s="210" t="s">
        <v>315</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
      <c r="A196" s="217"/>
      <c r="B196" s="218"/>
      <c r="C196" s="265" t="s">
        <v>4514</v>
      </c>
      <c r="D196" s="255"/>
      <c r="E196" s="256">
        <v>1</v>
      </c>
      <c r="F196" s="220"/>
      <c r="G196" s="220"/>
      <c r="H196" s="220"/>
      <c r="I196" s="220"/>
      <c r="J196" s="220"/>
      <c r="K196" s="220"/>
      <c r="L196" s="220"/>
      <c r="M196" s="220"/>
      <c r="N196" s="219"/>
      <c r="O196" s="219"/>
      <c r="P196" s="219"/>
      <c r="Q196" s="219"/>
      <c r="R196" s="220"/>
      <c r="S196" s="220"/>
      <c r="T196" s="220"/>
      <c r="U196" s="220"/>
      <c r="V196" s="220"/>
      <c r="W196" s="220"/>
      <c r="X196" s="220"/>
      <c r="Y196" s="220"/>
      <c r="Z196" s="210"/>
      <c r="AA196" s="210"/>
      <c r="AB196" s="210"/>
      <c r="AC196" s="210"/>
      <c r="AD196" s="210"/>
      <c r="AE196" s="210"/>
      <c r="AF196" s="210"/>
      <c r="AG196" s="210" t="s">
        <v>356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5" t="s">
        <v>4519</v>
      </c>
      <c r="D197" s="255"/>
      <c r="E197" s="256">
        <v>2</v>
      </c>
      <c r="F197" s="220"/>
      <c r="G197" s="220"/>
      <c r="H197" s="220"/>
      <c r="I197" s="220"/>
      <c r="J197" s="220"/>
      <c r="K197" s="220"/>
      <c r="L197" s="220"/>
      <c r="M197" s="220"/>
      <c r="N197" s="219"/>
      <c r="O197" s="219"/>
      <c r="P197" s="219"/>
      <c r="Q197" s="219"/>
      <c r="R197" s="220"/>
      <c r="S197" s="220"/>
      <c r="T197" s="220"/>
      <c r="U197" s="220"/>
      <c r="V197" s="220"/>
      <c r="W197" s="220"/>
      <c r="X197" s="220"/>
      <c r="Y197" s="220"/>
      <c r="Z197" s="210"/>
      <c r="AA197" s="210"/>
      <c r="AB197" s="210"/>
      <c r="AC197" s="210"/>
      <c r="AD197" s="210"/>
      <c r="AE197" s="210"/>
      <c r="AF197" s="210"/>
      <c r="AG197" s="210" t="s">
        <v>356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5" t="s">
        <v>4516</v>
      </c>
      <c r="D198" s="255"/>
      <c r="E198" s="256">
        <v>1</v>
      </c>
      <c r="F198" s="220"/>
      <c r="G198" s="220"/>
      <c r="H198" s="220"/>
      <c r="I198" s="220"/>
      <c r="J198" s="220"/>
      <c r="K198" s="220"/>
      <c r="L198" s="220"/>
      <c r="M198" s="220"/>
      <c r="N198" s="219"/>
      <c r="O198" s="219"/>
      <c r="P198" s="219"/>
      <c r="Q198" s="219"/>
      <c r="R198" s="220"/>
      <c r="S198" s="220"/>
      <c r="T198" s="220"/>
      <c r="U198" s="220"/>
      <c r="V198" s="220"/>
      <c r="W198" s="220"/>
      <c r="X198" s="220"/>
      <c r="Y198" s="220"/>
      <c r="Z198" s="210"/>
      <c r="AA198" s="210"/>
      <c r="AB198" s="210"/>
      <c r="AC198" s="210"/>
      <c r="AD198" s="210"/>
      <c r="AE198" s="210"/>
      <c r="AF198" s="210"/>
      <c r="AG198" s="210" t="s">
        <v>356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65" t="s">
        <v>4520</v>
      </c>
      <c r="D199" s="255"/>
      <c r="E199" s="256">
        <v>1</v>
      </c>
      <c r="F199" s="220"/>
      <c r="G199" s="220"/>
      <c r="H199" s="220"/>
      <c r="I199" s="220"/>
      <c r="J199" s="220"/>
      <c r="K199" s="220"/>
      <c r="L199" s="220"/>
      <c r="M199" s="220"/>
      <c r="N199" s="219"/>
      <c r="O199" s="219"/>
      <c r="P199" s="219"/>
      <c r="Q199" s="219"/>
      <c r="R199" s="220"/>
      <c r="S199" s="220"/>
      <c r="T199" s="220"/>
      <c r="U199" s="220"/>
      <c r="V199" s="220"/>
      <c r="W199" s="220"/>
      <c r="X199" s="220"/>
      <c r="Y199" s="220"/>
      <c r="Z199" s="210"/>
      <c r="AA199" s="210"/>
      <c r="AB199" s="210"/>
      <c r="AC199" s="210"/>
      <c r="AD199" s="210"/>
      <c r="AE199" s="210"/>
      <c r="AF199" s="210"/>
      <c r="AG199" s="210" t="s">
        <v>356</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32">
        <v>54</v>
      </c>
      <c r="B200" s="233" t="s">
        <v>4521</v>
      </c>
      <c r="C200" s="250" t="s">
        <v>4522</v>
      </c>
      <c r="D200" s="234" t="s">
        <v>450</v>
      </c>
      <c r="E200" s="235">
        <v>12</v>
      </c>
      <c r="F200" s="236"/>
      <c r="G200" s="237">
        <f>ROUND(E200*F200,2)</f>
        <v>0</v>
      </c>
      <c r="H200" s="236"/>
      <c r="I200" s="237">
        <f>ROUND(E200*H200,2)</f>
        <v>0</v>
      </c>
      <c r="J200" s="236"/>
      <c r="K200" s="237">
        <f>ROUND(E200*J200,2)</f>
        <v>0</v>
      </c>
      <c r="L200" s="237">
        <v>21</v>
      </c>
      <c r="M200" s="237">
        <f>G200*(1+L200/100)</f>
        <v>0</v>
      </c>
      <c r="N200" s="235">
        <v>1.2999999999999999E-4</v>
      </c>
      <c r="O200" s="235">
        <f>ROUND(E200*N200,2)</f>
        <v>0</v>
      </c>
      <c r="P200" s="235">
        <v>0</v>
      </c>
      <c r="Q200" s="235">
        <f>ROUND(E200*P200,2)</f>
        <v>0</v>
      </c>
      <c r="R200" s="237" t="s">
        <v>4262</v>
      </c>
      <c r="S200" s="237" t="s">
        <v>302</v>
      </c>
      <c r="T200" s="238" t="s">
        <v>354</v>
      </c>
      <c r="U200" s="220">
        <v>2.1999999999999999E-2</v>
      </c>
      <c r="V200" s="220">
        <f>ROUND(E200*U200,2)</f>
        <v>0.26</v>
      </c>
      <c r="W200" s="220"/>
      <c r="X200" s="220" t="s">
        <v>314</v>
      </c>
      <c r="Y200" s="220" t="s">
        <v>305</v>
      </c>
      <c r="Z200" s="210"/>
      <c r="AA200" s="210"/>
      <c r="AB200" s="210"/>
      <c r="AC200" s="210"/>
      <c r="AD200" s="210"/>
      <c r="AE200" s="210"/>
      <c r="AF200" s="210"/>
      <c r="AG200" s="210" t="s">
        <v>315</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
      <c r="A201" s="217"/>
      <c r="B201" s="218"/>
      <c r="C201" s="265" t="s">
        <v>4523</v>
      </c>
      <c r="D201" s="255"/>
      <c r="E201" s="256">
        <v>12</v>
      </c>
      <c r="F201" s="220"/>
      <c r="G201" s="220"/>
      <c r="H201" s="220"/>
      <c r="I201" s="220"/>
      <c r="J201" s="220"/>
      <c r="K201" s="220"/>
      <c r="L201" s="220"/>
      <c r="M201" s="220"/>
      <c r="N201" s="219"/>
      <c r="O201" s="219"/>
      <c r="P201" s="219"/>
      <c r="Q201" s="219"/>
      <c r="R201" s="220"/>
      <c r="S201" s="220"/>
      <c r="T201" s="220"/>
      <c r="U201" s="220"/>
      <c r="V201" s="220"/>
      <c r="W201" s="220"/>
      <c r="X201" s="220"/>
      <c r="Y201" s="220"/>
      <c r="Z201" s="210"/>
      <c r="AA201" s="210"/>
      <c r="AB201" s="210"/>
      <c r="AC201" s="210"/>
      <c r="AD201" s="210"/>
      <c r="AE201" s="210"/>
      <c r="AF201" s="210"/>
      <c r="AG201" s="210" t="s">
        <v>356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32">
        <v>55</v>
      </c>
      <c r="B202" s="233" t="s">
        <v>4524</v>
      </c>
      <c r="C202" s="250" t="s">
        <v>4525</v>
      </c>
      <c r="D202" s="234" t="s">
        <v>372</v>
      </c>
      <c r="E202" s="235">
        <v>14</v>
      </c>
      <c r="F202" s="236"/>
      <c r="G202" s="237">
        <f>ROUND(E202*F202,2)</f>
        <v>0</v>
      </c>
      <c r="H202" s="236"/>
      <c r="I202" s="237">
        <f>ROUND(E202*H202,2)</f>
        <v>0</v>
      </c>
      <c r="J202" s="236"/>
      <c r="K202" s="237">
        <f>ROUND(E202*J202,2)</f>
        <v>0</v>
      </c>
      <c r="L202" s="237">
        <v>21</v>
      </c>
      <c r="M202" s="237">
        <f>G202*(1+L202/100)</f>
        <v>0</v>
      </c>
      <c r="N202" s="235">
        <v>7.6000000000000004E-4</v>
      </c>
      <c r="O202" s="235">
        <f>ROUND(E202*N202,2)</f>
        <v>0.01</v>
      </c>
      <c r="P202" s="235">
        <v>0</v>
      </c>
      <c r="Q202" s="235">
        <f>ROUND(E202*P202,2)</f>
        <v>0</v>
      </c>
      <c r="R202" s="237" t="s">
        <v>4262</v>
      </c>
      <c r="S202" s="237" t="s">
        <v>302</v>
      </c>
      <c r="T202" s="238" t="s">
        <v>354</v>
      </c>
      <c r="U202" s="220">
        <v>0.311</v>
      </c>
      <c r="V202" s="220">
        <f>ROUND(E202*U202,2)</f>
        <v>4.3499999999999996</v>
      </c>
      <c r="W202" s="220"/>
      <c r="X202" s="220" t="s">
        <v>314</v>
      </c>
      <c r="Y202" s="220" t="s">
        <v>305</v>
      </c>
      <c r="Z202" s="210"/>
      <c r="AA202" s="210"/>
      <c r="AB202" s="210"/>
      <c r="AC202" s="210"/>
      <c r="AD202" s="210"/>
      <c r="AE202" s="210"/>
      <c r="AF202" s="210"/>
      <c r="AG202" s="210" t="s">
        <v>315</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
      <c r="A203" s="217"/>
      <c r="B203" s="218"/>
      <c r="C203" s="265" t="s">
        <v>4526</v>
      </c>
      <c r="D203" s="255"/>
      <c r="E203" s="256">
        <v>3</v>
      </c>
      <c r="F203" s="220"/>
      <c r="G203" s="220"/>
      <c r="H203" s="220"/>
      <c r="I203" s="220"/>
      <c r="J203" s="220"/>
      <c r="K203" s="220"/>
      <c r="L203" s="220"/>
      <c r="M203" s="220"/>
      <c r="N203" s="219"/>
      <c r="O203" s="219"/>
      <c r="P203" s="219"/>
      <c r="Q203" s="219"/>
      <c r="R203" s="220"/>
      <c r="S203" s="220"/>
      <c r="T203" s="220"/>
      <c r="U203" s="220"/>
      <c r="V203" s="220"/>
      <c r="W203" s="220"/>
      <c r="X203" s="220"/>
      <c r="Y203" s="220"/>
      <c r="Z203" s="210"/>
      <c r="AA203" s="210"/>
      <c r="AB203" s="210"/>
      <c r="AC203" s="210"/>
      <c r="AD203" s="210"/>
      <c r="AE203" s="210"/>
      <c r="AF203" s="210"/>
      <c r="AG203" s="210" t="s">
        <v>356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5" t="s">
        <v>4527</v>
      </c>
      <c r="D204" s="255"/>
      <c r="E204" s="256">
        <v>11</v>
      </c>
      <c r="F204" s="220"/>
      <c r="G204" s="220"/>
      <c r="H204" s="220"/>
      <c r="I204" s="220"/>
      <c r="J204" s="220"/>
      <c r="K204" s="220"/>
      <c r="L204" s="220"/>
      <c r="M204" s="220"/>
      <c r="N204" s="219"/>
      <c r="O204" s="219"/>
      <c r="P204" s="219"/>
      <c r="Q204" s="219"/>
      <c r="R204" s="220"/>
      <c r="S204" s="220"/>
      <c r="T204" s="220"/>
      <c r="U204" s="220"/>
      <c r="V204" s="220"/>
      <c r="W204" s="220"/>
      <c r="X204" s="220"/>
      <c r="Y204" s="220"/>
      <c r="Z204" s="210"/>
      <c r="AA204" s="210"/>
      <c r="AB204" s="210"/>
      <c r="AC204" s="210"/>
      <c r="AD204" s="210"/>
      <c r="AE204" s="210"/>
      <c r="AF204" s="210"/>
      <c r="AG204" s="210" t="s">
        <v>356</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32">
        <v>56</v>
      </c>
      <c r="B205" s="233" t="s">
        <v>4528</v>
      </c>
      <c r="C205" s="250" t="s">
        <v>4529</v>
      </c>
      <c r="D205" s="234" t="s">
        <v>450</v>
      </c>
      <c r="E205" s="235">
        <v>12</v>
      </c>
      <c r="F205" s="236"/>
      <c r="G205" s="237">
        <f>ROUND(E205*F205,2)</f>
        <v>0</v>
      </c>
      <c r="H205" s="236"/>
      <c r="I205" s="237">
        <f>ROUND(E205*H205,2)</f>
        <v>0</v>
      </c>
      <c r="J205" s="236"/>
      <c r="K205" s="237">
        <f>ROUND(E205*J205,2)</f>
        <v>0</v>
      </c>
      <c r="L205" s="237">
        <v>21</v>
      </c>
      <c r="M205" s="237">
        <f>G205*(1+L205/100)</f>
        <v>0</v>
      </c>
      <c r="N205" s="235">
        <v>0</v>
      </c>
      <c r="O205" s="235">
        <f>ROUND(E205*N205,2)</f>
        <v>0</v>
      </c>
      <c r="P205" s="235">
        <v>0</v>
      </c>
      <c r="Q205" s="235">
        <f>ROUND(E205*P205,2)</f>
        <v>0</v>
      </c>
      <c r="R205" s="237" t="s">
        <v>4262</v>
      </c>
      <c r="S205" s="237" t="s">
        <v>302</v>
      </c>
      <c r="T205" s="238" t="s">
        <v>354</v>
      </c>
      <c r="U205" s="220">
        <v>1.2E-2</v>
      </c>
      <c r="V205" s="220">
        <f>ROUND(E205*U205,2)</f>
        <v>0.14000000000000001</v>
      </c>
      <c r="W205" s="220"/>
      <c r="X205" s="220" t="s">
        <v>314</v>
      </c>
      <c r="Y205" s="220" t="s">
        <v>305</v>
      </c>
      <c r="Z205" s="210"/>
      <c r="AA205" s="210"/>
      <c r="AB205" s="210"/>
      <c r="AC205" s="210"/>
      <c r="AD205" s="210"/>
      <c r="AE205" s="210"/>
      <c r="AF205" s="210"/>
      <c r="AG205" s="210" t="s">
        <v>315</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
      <c r="A206" s="217"/>
      <c r="B206" s="218"/>
      <c r="C206" s="266" t="s">
        <v>4530</v>
      </c>
      <c r="D206" s="263"/>
      <c r="E206" s="263"/>
      <c r="F206" s="263"/>
      <c r="G206" s="263"/>
      <c r="H206" s="220"/>
      <c r="I206" s="220"/>
      <c r="J206" s="220"/>
      <c r="K206" s="220"/>
      <c r="L206" s="220"/>
      <c r="M206" s="220"/>
      <c r="N206" s="219"/>
      <c r="O206" s="219"/>
      <c r="P206" s="219"/>
      <c r="Q206" s="219"/>
      <c r="R206" s="220"/>
      <c r="S206" s="220"/>
      <c r="T206" s="220"/>
      <c r="U206" s="220"/>
      <c r="V206" s="220"/>
      <c r="W206" s="220"/>
      <c r="X206" s="220"/>
      <c r="Y206" s="220"/>
      <c r="Z206" s="210"/>
      <c r="AA206" s="210"/>
      <c r="AB206" s="210"/>
      <c r="AC206" s="210"/>
      <c r="AD206" s="210"/>
      <c r="AE206" s="210"/>
      <c r="AF206" s="210"/>
      <c r="AG206" s="210" t="s">
        <v>374</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
      <c r="A207" s="217"/>
      <c r="B207" s="218"/>
      <c r="C207" s="265" t="s">
        <v>4523</v>
      </c>
      <c r="D207" s="255"/>
      <c r="E207" s="256">
        <v>12</v>
      </c>
      <c r="F207" s="220"/>
      <c r="G207" s="220"/>
      <c r="H207" s="220"/>
      <c r="I207" s="220"/>
      <c r="J207" s="220"/>
      <c r="K207" s="220"/>
      <c r="L207" s="220"/>
      <c r="M207" s="220"/>
      <c r="N207" s="219"/>
      <c r="O207" s="219"/>
      <c r="P207" s="219"/>
      <c r="Q207" s="219"/>
      <c r="R207" s="220"/>
      <c r="S207" s="220"/>
      <c r="T207" s="220"/>
      <c r="U207" s="220"/>
      <c r="V207" s="220"/>
      <c r="W207" s="220"/>
      <c r="X207" s="220"/>
      <c r="Y207" s="220"/>
      <c r="Z207" s="210"/>
      <c r="AA207" s="210"/>
      <c r="AB207" s="210"/>
      <c r="AC207" s="210"/>
      <c r="AD207" s="210"/>
      <c r="AE207" s="210"/>
      <c r="AF207" s="210"/>
      <c r="AG207" s="210" t="s">
        <v>356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32">
        <v>57</v>
      </c>
      <c r="B208" s="233" t="s">
        <v>4531</v>
      </c>
      <c r="C208" s="250" t="s">
        <v>4532</v>
      </c>
      <c r="D208" s="234" t="s">
        <v>372</v>
      </c>
      <c r="E208" s="235">
        <v>14</v>
      </c>
      <c r="F208" s="236"/>
      <c r="G208" s="237">
        <f>ROUND(E208*F208,2)</f>
        <v>0</v>
      </c>
      <c r="H208" s="236"/>
      <c r="I208" s="237">
        <f>ROUND(E208*H208,2)</f>
        <v>0</v>
      </c>
      <c r="J208" s="236"/>
      <c r="K208" s="237">
        <f>ROUND(E208*J208,2)</f>
        <v>0</v>
      </c>
      <c r="L208" s="237">
        <v>21</v>
      </c>
      <c r="M208" s="237">
        <f>G208*(1+L208/100)</f>
        <v>0</v>
      </c>
      <c r="N208" s="235">
        <v>0</v>
      </c>
      <c r="O208" s="235">
        <f>ROUND(E208*N208,2)</f>
        <v>0</v>
      </c>
      <c r="P208" s="235">
        <v>0</v>
      </c>
      <c r="Q208" s="235">
        <f>ROUND(E208*P208,2)</f>
        <v>0</v>
      </c>
      <c r="R208" s="237" t="s">
        <v>4262</v>
      </c>
      <c r="S208" s="237" t="s">
        <v>302</v>
      </c>
      <c r="T208" s="238" t="s">
        <v>354</v>
      </c>
      <c r="U208" s="220">
        <v>0.125</v>
      </c>
      <c r="V208" s="220">
        <f>ROUND(E208*U208,2)</f>
        <v>1.75</v>
      </c>
      <c r="W208" s="220"/>
      <c r="X208" s="220" t="s">
        <v>314</v>
      </c>
      <c r="Y208" s="220" t="s">
        <v>305</v>
      </c>
      <c r="Z208" s="210"/>
      <c r="AA208" s="210"/>
      <c r="AB208" s="210"/>
      <c r="AC208" s="210"/>
      <c r="AD208" s="210"/>
      <c r="AE208" s="210"/>
      <c r="AF208" s="210"/>
      <c r="AG208" s="210" t="s">
        <v>315</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66" t="s">
        <v>4530</v>
      </c>
      <c r="D209" s="263"/>
      <c r="E209" s="263"/>
      <c r="F209" s="263"/>
      <c r="G209" s="263"/>
      <c r="H209" s="220"/>
      <c r="I209" s="220"/>
      <c r="J209" s="220"/>
      <c r="K209" s="220"/>
      <c r="L209" s="220"/>
      <c r="M209" s="220"/>
      <c r="N209" s="219"/>
      <c r="O209" s="219"/>
      <c r="P209" s="219"/>
      <c r="Q209" s="219"/>
      <c r="R209" s="220"/>
      <c r="S209" s="220"/>
      <c r="T209" s="220"/>
      <c r="U209" s="220"/>
      <c r="V209" s="220"/>
      <c r="W209" s="220"/>
      <c r="X209" s="220"/>
      <c r="Y209" s="220"/>
      <c r="Z209" s="210"/>
      <c r="AA209" s="210"/>
      <c r="AB209" s="210"/>
      <c r="AC209" s="210"/>
      <c r="AD209" s="210"/>
      <c r="AE209" s="210"/>
      <c r="AF209" s="210"/>
      <c r="AG209" s="210" t="s">
        <v>374</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ht="22.5" outlineLevel="1" x14ac:dyDescent="0.2">
      <c r="A210" s="232">
        <v>58</v>
      </c>
      <c r="B210" s="233" t="s">
        <v>4533</v>
      </c>
      <c r="C210" s="250" t="s">
        <v>4534</v>
      </c>
      <c r="D210" s="234" t="s">
        <v>450</v>
      </c>
      <c r="E210" s="235">
        <v>101</v>
      </c>
      <c r="F210" s="236"/>
      <c r="G210" s="237">
        <f>ROUND(E210*F210,2)</f>
        <v>0</v>
      </c>
      <c r="H210" s="236"/>
      <c r="I210" s="237">
        <f>ROUND(E210*H210,2)</f>
        <v>0</v>
      </c>
      <c r="J210" s="236"/>
      <c r="K210" s="237">
        <f>ROUND(E210*J210,2)</f>
        <v>0</v>
      </c>
      <c r="L210" s="237">
        <v>21</v>
      </c>
      <c r="M210" s="237">
        <f>G210*(1+L210/100)</f>
        <v>0</v>
      </c>
      <c r="N210" s="235">
        <v>0.10249999999999999</v>
      </c>
      <c r="O210" s="235">
        <f>ROUND(E210*N210,2)</f>
        <v>10.35</v>
      </c>
      <c r="P210" s="235">
        <v>0</v>
      </c>
      <c r="Q210" s="235">
        <f>ROUND(E210*P210,2)</f>
        <v>0</v>
      </c>
      <c r="R210" s="237" t="s">
        <v>4262</v>
      </c>
      <c r="S210" s="237" t="s">
        <v>302</v>
      </c>
      <c r="T210" s="238" t="s">
        <v>354</v>
      </c>
      <c r="U210" s="220">
        <v>0.14000000000000001</v>
      </c>
      <c r="V210" s="220">
        <f>ROUND(E210*U210,2)</f>
        <v>14.14</v>
      </c>
      <c r="W210" s="220"/>
      <c r="X210" s="220" t="s">
        <v>314</v>
      </c>
      <c r="Y210" s="220" t="s">
        <v>305</v>
      </c>
      <c r="Z210" s="210"/>
      <c r="AA210" s="210"/>
      <c r="AB210" s="210"/>
      <c r="AC210" s="210"/>
      <c r="AD210" s="210"/>
      <c r="AE210" s="210"/>
      <c r="AF210" s="210"/>
      <c r="AG210" s="210" t="s">
        <v>315</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
      <c r="A211" s="217"/>
      <c r="B211" s="218"/>
      <c r="C211" s="266" t="s">
        <v>4535</v>
      </c>
      <c r="D211" s="263"/>
      <c r="E211" s="263"/>
      <c r="F211" s="263"/>
      <c r="G211" s="263"/>
      <c r="H211" s="220"/>
      <c r="I211" s="220"/>
      <c r="J211" s="220"/>
      <c r="K211" s="220"/>
      <c r="L211" s="220"/>
      <c r="M211" s="220"/>
      <c r="N211" s="219"/>
      <c r="O211" s="219"/>
      <c r="P211" s="219"/>
      <c r="Q211" s="219"/>
      <c r="R211" s="220"/>
      <c r="S211" s="220"/>
      <c r="T211" s="220"/>
      <c r="U211" s="220"/>
      <c r="V211" s="220"/>
      <c r="W211" s="220"/>
      <c r="X211" s="220"/>
      <c r="Y211" s="220"/>
      <c r="Z211" s="210"/>
      <c r="AA211" s="210"/>
      <c r="AB211" s="210"/>
      <c r="AC211" s="210"/>
      <c r="AD211" s="210"/>
      <c r="AE211" s="210"/>
      <c r="AF211" s="210"/>
      <c r="AG211" s="210" t="s">
        <v>374</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2" x14ac:dyDescent="0.2">
      <c r="A212" s="217"/>
      <c r="B212" s="218"/>
      <c r="C212" s="265" t="s">
        <v>4536</v>
      </c>
      <c r="D212" s="255"/>
      <c r="E212" s="256">
        <v>101</v>
      </c>
      <c r="F212" s="220"/>
      <c r="G212" s="220"/>
      <c r="H212" s="220"/>
      <c r="I212" s="220"/>
      <c r="J212" s="220"/>
      <c r="K212" s="220"/>
      <c r="L212" s="220"/>
      <c r="M212" s="220"/>
      <c r="N212" s="219"/>
      <c r="O212" s="219"/>
      <c r="P212" s="219"/>
      <c r="Q212" s="219"/>
      <c r="R212" s="220"/>
      <c r="S212" s="220"/>
      <c r="T212" s="220"/>
      <c r="U212" s="220"/>
      <c r="V212" s="220"/>
      <c r="W212" s="220"/>
      <c r="X212" s="220"/>
      <c r="Y212" s="220"/>
      <c r="Z212" s="210"/>
      <c r="AA212" s="210"/>
      <c r="AB212" s="210"/>
      <c r="AC212" s="210"/>
      <c r="AD212" s="210"/>
      <c r="AE212" s="210"/>
      <c r="AF212" s="210"/>
      <c r="AG212" s="210" t="s">
        <v>356</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1" x14ac:dyDescent="0.2">
      <c r="A213" s="232">
        <v>59</v>
      </c>
      <c r="B213" s="233" t="s">
        <v>4537</v>
      </c>
      <c r="C213" s="250" t="s">
        <v>4538</v>
      </c>
      <c r="D213" s="234" t="s">
        <v>450</v>
      </c>
      <c r="E213" s="235">
        <v>237.3</v>
      </c>
      <c r="F213" s="236"/>
      <c r="G213" s="237">
        <f>ROUND(E213*F213,2)</f>
        <v>0</v>
      </c>
      <c r="H213" s="236"/>
      <c r="I213" s="237">
        <f>ROUND(E213*H213,2)</f>
        <v>0</v>
      </c>
      <c r="J213" s="236"/>
      <c r="K213" s="237">
        <f>ROUND(E213*J213,2)</f>
        <v>0</v>
      </c>
      <c r="L213" s="237">
        <v>21</v>
      </c>
      <c r="M213" s="237">
        <f>G213*(1+L213/100)</f>
        <v>0</v>
      </c>
      <c r="N213" s="235">
        <v>0.188</v>
      </c>
      <c r="O213" s="235">
        <f>ROUND(E213*N213,2)</f>
        <v>44.61</v>
      </c>
      <c r="P213" s="235">
        <v>0</v>
      </c>
      <c r="Q213" s="235">
        <f>ROUND(E213*P213,2)</f>
        <v>0</v>
      </c>
      <c r="R213" s="237" t="s">
        <v>4262</v>
      </c>
      <c r="S213" s="237" t="s">
        <v>302</v>
      </c>
      <c r="T213" s="238" t="s">
        <v>354</v>
      </c>
      <c r="U213" s="220">
        <v>0.27200000000000002</v>
      </c>
      <c r="V213" s="220">
        <f>ROUND(E213*U213,2)</f>
        <v>64.55</v>
      </c>
      <c r="W213" s="220"/>
      <c r="X213" s="220" t="s">
        <v>314</v>
      </c>
      <c r="Y213" s="220" t="s">
        <v>305</v>
      </c>
      <c r="Z213" s="210"/>
      <c r="AA213" s="210"/>
      <c r="AB213" s="210"/>
      <c r="AC213" s="210"/>
      <c r="AD213" s="210"/>
      <c r="AE213" s="210"/>
      <c r="AF213" s="210"/>
      <c r="AG213" s="210" t="s">
        <v>315</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66" t="s">
        <v>4539</v>
      </c>
      <c r="D214" s="263"/>
      <c r="E214" s="263"/>
      <c r="F214" s="263"/>
      <c r="G214" s="263"/>
      <c r="H214" s="220"/>
      <c r="I214" s="220"/>
      <c r="J214" s="220"/>
      <c r="K214" s="220"/>
      <c r="L214" s="220"/>
      <c r="M214" s="220"/>
      <c r="N214" s="219"/>
      <c r="O214" s="219"/>
      <c r="P214" s="219"/>
      <c r="Q214" s="219"/>
      <c r="R214" s="220"/>
      <c r="S214" s="220"/>
      <c r="T214" s="220"/>
      <c r="U214" s="220"/>
      <c r="V214" s="220"/>
      <c r="W214" s="220"/>
      <c r="X214" s="220"/>
      <c r="Y214" s="220"/>
      <c r="Z214" s="210"/>
      <c r="AA214" s="210"/>
      <c r="AB214" s="210"/>
      <c r="AC214" s="210"/>
      <c r="AD214" s="210"/>
      <c r="AE214" s="210"/>
      <c r="AF214" s="210"/>
      <c r="AG214" s="210" t="s">
        <v>374</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2" x14ac:dyDescent="0.2">
      <c r="A215" s="217"/>
      <c r="B215" s="218"/>
      <c r="C215" s="265" t="s">
        <v>4540</v>
      </c>
      <c r="D215" s="255"/>
      <c r="E215" s="256">
        <v>143.30000000000001</v>
      </c>
      <c r="F215" s="220"/>
      <c r="G215" s="220"/>
      <c r="H215" s="220"/>
      <c r="I215" s="220"/>
      <c r="J215" s="220"/>
      <c r="K215" s="220"/>
      <c r="L215" s="220"/>
      <c r="M215" s="220"/>
      <c r="N215" s="219"/>
      <c r="O215" s="219"/>
      <c r="P215" s="219"/>
      <c r="Q215" s="219"/>
      <c r="R215" s="220"/>
      <c r="S215" s="220"/>
      <c r="T215" s="220"/>
      <c r="U215" s="220"/>
      <c r="V215" s="220"/>
      <c r="W215" s="220"/>
      <c r="X215" s="220"/>
      <c r="Y215" s="220"/>
      <c r="Z215" s="210"/>
      <c r="AA215" s="210"/>
      <c r="AB215" s="210"/>
      <c r="AC215" s="210"/>
      <c r="AD215" s="210"/>
      <c r="AE215" s="210"/>
      <c r="AF215" s="210"/>
      <c r="AG215" s="210" t="s">
        <v>356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65" t="s">
        <v>4541</v>
      </c>
      <c r="D216" s="255"/>
      <c r="E216" s="256">
        <v>89</v>
      </c>
      <c r="F216" s="220"/>
      <c r="G216" s="220"/>
      <c r="H216" s="220"/>
      <c r="I216" s="220"/>
      <c r="J216" s="220"/>
      <c r="K216" s="220"/>
      <c r="L216" s="220"/>
      <c r="M216" s="220"/>
      <c r="N216" s="219"/>
      <c r="O216" s="219"/>
      <c r="P216" s="219"/>
      <c r="Q216" s="219"/>
      <c r="R216" s="220"/>
      <c r="S216" s="220"/>
      <c r="T216" s="220"/>
      <c r="U216" s="220"/>
      <c r="V216" s="220"/>
      <c r="W216" s="220"/>
      <c r="X216" s="220"/>
      <c r="Y216" s="220"/>
      <c r="Z216" s="210"/>
      <c r="AA216" s="210"/>
      <c r="AB216" s="210"/>
      <c r="AC216" s="210"/>
      <c r="AD216" s="210"/>
      <c r="AE216" s="210"/>
      <c r="AF216" s="210"/>
      <c r="AG216" s="210" t="s">
        <v>356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65" t="s">
        <v>4542</v>
      </c>
      <c r="D217" s="255"/>
      <c r="E217" s="256">
        <v>5</v>
      </c>
      <c r="F217" s="220"/>
      <c r="G217" s="220"/>
      <c r="H217" s="220"/>
      <c r="I217" s="220"/>
      <c r="J217" s="220"/>
      <c r="K217" s="220"/>
      <c r="L217" s="220"/>
      <c r="M217" s="220"/>
      <c r="N217" s="219"/>
      <c r="O217" s="219"/>
      <c r="P217" s="219"/>
      <c r="Q217" s="219"/>
      <c r="R217" s="220"/>
      <c r="S217" s="220"/>
      <c r="T217" s="220"/>
      <c r="U217" s="220"/>
      <c r="V217" s="220"/>
      <c r="W217" s="220"/>
      <c r="X217" s="220"/>
      <c r="Y217" s="220"/>
      <c r="Z217" s="210"/>
      <c r="AA217" s="210"/>
      <c r="AB217" s="210"/>
      <c r="AC217" s="210"/>
      <c r="AD217" s="210"/>
      <c r="AE217" s="210"/>
      <c r="AF217" s="210"/>
      <c r="AG217" s="210" t="s">
        <v>356</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1" x14ac:dyDescent="0.2">
      <c r="A218" s="239">
        <v>60</v>
      </c>
      <c r="B218" s="240" t="s">
        <v>4543</v>
      </c>
      <c r="C218" s="249" t="s">
        <v>4544</v>
      </c>
      <c r="D218" s="241" t="s">
        <v>320</v>
      </c>
      <c r="E218" s="242">
        <v>2</v>
      </c>
      <c r="F218" s="243"/>
      <c r="G218" s="244">
        <f>ROUND(E218*F218,2)</f>
        <v>0</v>
      </c>
      <c r="H218" s="243"/>
      <c r="I218" s="244">
        <f>ROUND(E218*H218,2)</f>
        <v>0</v>
      </c>
      <c r="J218" s="243"/>
      <c r="K218" s="244">
        <f>ROUND(E218*J218,2)</f>
        <v>0</v>
      </c>
      <c r="L218" s="244">
        <v>21</v>
      </c>
      <c r="M218" s="244">
        <f>G218*(1+L218/100)</f>
        <v>0</v>
      </c>
      <c r="N218" s="242">
        <v>5.1000000000000004E-3</v>
      </c>
      <c r="O218" s="242">
        <f>ROUND(E218*N218,2)</f>
        <v>0.01</v>
      </c>
      <c r="P218" s="242">
        <v>0</v>
      </c>
      <c r="Q218" s="242">
        <f>ROUND(E218*P218,2)</f>
        <v>0</v>
      </c>
      <c r="R218" s="244" t="s">
        <v>652</v>
      </c>
      <c r="S218" s="244" t="s">
        <v>302</v>
      </c>
      <c r="T218" s="245" t="s">
        <v>354</v>
      </c>
      <c r="U218" s="220">
        <v>0</v>
      </c>
      <c r="V218" s="220">
        <f>ROUND(E218*U218,2)</f>
        <v>0</v>
      </c>
      <c r="W218" s="220"/>
      <c r="X218" s="220" t="s">
        <v>653</v>
      </c>
      <c r="Y218" s="220" t="s">
        <v>305</v>
      </c>
      <c r="Z218" s="210"/>
      <c r="AA218" s="210"/>
      <c r="AB218" s="210"/>
      <c r="AC218" s="210"/>
      <c r="AD218" s="210"/>
      <c r="AE218" s="210"/>
      <c r="AF218" s="210"/>
      <c r="AG218" s="210" t="s">
        <v>654</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ht="22.5" outlineLevel="1" x14ac:dyDescent="0.2">
      <c r="A219" s="239">
        <v>61</v>
      </c>
      <c r="B219" s="240" t="s">
        <v>4545</v>
      </c>
      <c r="C219" s="249" t="s">
        <v>4546</v>
      </c>
      <c r="D219" s="241" t="s">
        <v>320</v>
      </c>
      <c r="E219" s="242">
        <v>1</v>
      </c>
      <c r="F219" s="243"/>
      <c r="G219" s="244">
        <f>ROUND(E219*F219,2)</f>
        <v>0</v>
      </c>
      <c r="H219" s="243"/>
      <c r="I219" s="244">
        <f>ROUND(E219*H219,2)</f>
        <v>0</v>
      </c>
      <c r="J219" s="243"/>
      <c r="K219" s="244">
        <f>ROUND(E219*J219,2)</f>
        <v>0</v>
      </c>
      <c r="L219" s="244">
        <v>21</v>
      </c>
      <c r="M219" s="244">
        <f>G219*(1+L219/100)</f>
        <v>0</v>
      </c>
      <c r="N219" s="242">
        <v>5.1000000000000004E-3</v>
      </c>
      <c r="O219" s="242">
        <f>ROUND(E219*N219,2)</f>
        <v>0.01</v>
      </c>
      <c r="P219" s="242">
        <v>0</v>
      </c>
      <c r="Q219" s="242">
        <f>ROUND(E219*P219,2)</f>
        <v>0</v>
      </c>
      <c r="R219" s="244" t="s">
        <v>652</v>
      </c>
      <c r="S219" s="244" t="s">
        <v>302</v>
      </c>
      <c r="T219" s="245" t="s">
        <v>354</v>
      </c>
      <c r="U219" s="220">
        <v>0</v>
      </c>
      <c r="V219" s="220">
        <f>ROUND(E219*U219,2)</f>
        <v>0</v>
      </c>
      <c r="W219" s="220"/>
      <c r="X219" s="220" t="s">
        <v>653</v>
      </c>
      <c r="Y219" s="220" t="s">
        <v>305</v>
      </c>
      <c r="Z219" s="210"/>
      <c r="AA219" s="210"/>
      <c r="AB219" s="210"/>
      <c r="AC219" s="210"/>
      <c r="AD219" s="210"/>
      <c r="AE219" s="210"/>
      <c r="AF219" s="210"/>
      <c r="AG219" s="210" t="s">
        <v>654</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2.5" outlineLevel="1" x14ac:dyDescent="0.2">
      <c r="A220" s="239">
        <v>62</v>
      </c>
      <c r="B220" s="240" t="s">
        <v>4547</v>
      </c>
      <c r="C220" s="249" t="s">
        <v>4548</v>
      </c>
      <c r="D220" s="241" t="s">
        <v>320</v>
      </c>
      <c r="E220" s="242">
        <v>1</v>
      </c>
      <c r="F220" s="243"/>
      <c r="G220" s="244">
        <f>ROUND(E220*F220,2)</f>
        <v>0</v>
      </c>
      <c r="H220" s="243"/>
      <c r="I220" s="244">
        <f>ROUND(E220*H220,2)</f>
        <v>0</v>
      </c>
      <c r="J220" s="243"/>
      <c r="K220" s="244">
        <f>ROUND(E220*J220,2)</f>
        <v>0</v>
      </c>
      <c r="L220" s="244">
        <v>21</v>
      </c>
      <c r="M220" s="244">
        <f>G220*(1+L220/100)</f>
        <v>0</v>
      </c>
      <c r="N220" s="242">
        <v>5.1000000000000004E-3</v>
      </c>
      <c r="O220" s="242">
        <f>ROUND(E220*N220,2)</f>
        <v>0.01</v>
      </c>
      <c r="P220" s="242">
        <v>0</v>
      </c>
      <c r="Q220" s="242">
        <f>ROUND(E220*P220,2)</f>
        <v>0</v>
      </c>
      <c r="R220" s="244" t="s">
        <v>652</v>
      </c>
      <c r="S220" s="244" t="s">
        <v>302</v>
      </c>
      <c r="T220" s="245" t="s">
        <v>354</v>
      </c>
      <c r="U220" s="220">
        <v>0</v>
      </c>
      <c r="V220" s="220">
        <f>ROUND(E220*U220,2)</f>
        <v>0</v>
      </c>
      <c r="W220" s="220"/>
      <c r="X220" s="220" t="s">
        <v>653</v>
      </c>
      <c r="Y220" s="220" t="s">
        <v>305</v>
      </c>
      <c r="Z220" s="210"/>
      <c r="AA220" s="210"/>
      <c r="AB220" s="210"/>
      <c r="AC220" s="210"/>
      <c r="AD220" s="210"/>
      <c r="AE220" s="210"/>
      <c r="AF220" s="210"/>
      <c r="AG220" s="210" t="s">
        <v>654</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ht="22.5" outlineLevel="1" x14ac:dyDescent="0.2">
      <c r="A221" s="239">
        <v>63</v>
      </c>
      <c r="B221" s="240" t="s">
        <v>4549</v>
      </c>
      <c r="C221" s="249" t="s">
        <v>4550</v>
      </c>
      <c r="D221" s="241" t="s">
        <v>320</v>
      </c>
      <c r="E221" s="242">
        <v>1</v>
      </c>
      <c r="F221" s="243"/>
      <c r="G221" s="244">
        <f>ROUND(E221*F221,2)</f>
        <v>0</v>
      </c>
      <c r="H221" s="243"/>
      <c r="I221" s="244">
        <f>ROUND(E221*H221,2)</f>
        <v>0</v>
      </c>
      <c r="J221" s="243"/>
      <c r="K221" s="244">
        <f>ROUND(E221*J221,2)</f>
        <v>0</v>
      </c>
      <c r="L221" s="244">
        <v>21</v>
      </c>
      <c r="M221" s="244">
        <f>G221*(1+L221/100)</f>
        <v>0</v>
      </c>
      <c r="N221" s="242">
        <v>5.1000000000000004E-3</v>
      </c>
      <c r="O221" s="242">
        <f>ROUND(E221*N221,2)</f>
        <v>0.01</v>
      </c>
      <c r="P221" s="242">
        <v>0</v>
      </c>
      <c r="Q221" s="242">
        <f>ROUND(E221*P221,2)</f>
        <v>0</v>
      </c>
      <c r="R221" s="244" t="s">
        <v>652</v>
      </c>
      <c r="S221" s="244" t="s">
        <v>302</v>
      </c>
      <c r="T221" s="245" t="s">
        <v>354</v>
      </c>
      <c r="U221" s="220">
        <v>0</v>
      </c>
      <c r="V221" s="220">
        <f>ROUND(E221*U221,2)</f>
        <v>0</v>
      </c>
      <c r="W221" s="220"/>
      <c r="X221" s="220" t="s">
        <v>653</v>
      </c>
      <c r="Y221" s="220" t="s">
        <v>305</v>
      </c>
      <c r="Z221" s="210"/>
      <c r="AA221" s="210"/>
      <c r="AB221" s="210"/>
      <c r="AC221" s="210"/>
      <c r="AD221" s="210"/>
      <c r="AE221" s="210"/>
      <c r="AF221" s="210"/>
      <c r="AG221" s="210" t="s">
        <v>654</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39">
        <v>64</v>
      </c>
      <c r="B222" s="240" t="s">
        <v>4551</v>
      </c>
      <c r="C222" s="249" t="s">
        <v>4552</v>
      </c>
      <c r="D222" s="241" t="s">
        <v>320</v>
      </c>
      <c r="E222" s="242">
        <v>3</v>
      </c>
      <c r="F222" s="243"/>
      <c r="G222" s="244">
        <f>ROUND(E222*F222,2)</f>
        <v>0</v>
      </c>
      <c r="H222" s="243"/>
      <c r="I222" s="244">
        <f>ROUND(E222*H222,2)</f>
        <v>0</v>
      </c>
      <c r="J222" s="243"/>
      <c r="K222" s="244">
        <f>ROUND(E222*J222,2)</f>
        <v>0</v>
      </c>
      <c r="L222" s="244">
        <v>21</v>
      </c>
      <c r="M222" s="244">
        <f>G222*(1+L222/100)</f>
        <v>0</v>
      </c>
      <c r="N222" s="242">
        <v>5.4999999999999997E-3</v>
      </c>
      <c r="O222" s="242">
        <f>ROUND(E222*N222,2)</f>
        <v>0.02</v>
      </c>
      <c r="P222" s="242">
        <v>0</v>
      </c>
      <c r="Q222" s="242">
        <f>ROUND(E222*P222,2)</f>
        <v>0</v>
      </c>
      <c r="R222" s="244" t="s">
        <v>652</v>
      </c>
      <c r="S222" s="244" t="s">
        <v>302</v>
      </c>
      <c r="T222" s="245" t="s">
        <v>354</v>
      </c>
      <c r="U222" s="220">
        <v>0</v>
      </c>
      <c r="V222" s="220">
        <f>ROUND(E222*U222,2)</f>
        <v>0</v>
      </c>
      <c r="W222" s="220"/>
      <c r="X222" s="220" t="s">
        <v>653</v>
      </c>
      <c r="Y222" s="220" t="s">
        <v>305</v>
      </c>
      <c r="Z222" s="210"/>
      <c r="AA222" s="210"/>
      <c r="AB222" s="210"/>
      <c r="AC222" s="210"/>
      <c r="AD222" s="210"/>
      <c r="AE222" s="210"/>
      <c r="AF222" s="210"/>
      <c r="AG222" s="210" t="s">
        <v>654</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32">
        <v>65</v>
      </c>
      <c r="B223" s="233" t="s">
        <v>4553</v>
      </c>
      <c r="C223" s="250" t="s">
        <v>4554</v>
      </c>
      <c r="D223" s="234" t="s">
        <v>320</v>
      </c>
      <c r="E223" s="235">
        <v>102.01</v>
      </c>
      <c r="F223" s="236"/>
      <c r="G223" s="237">
        <f>ROUND(E223*F223,2)</f>
        <v>0</v>
      </c>
      <c r="H223" s="236"/>
      <c r="I223" s="237">
        <f>ROUND(E223*H223,2)</f>
        <v>0</v>
      </c>
      <c r="J223" s="236"/>
      <c r="K223" s="237">
        <f>ROUND(E223*J223,2)</f>
        <v>0</v>
      </c>
      <c r="L223" s="237">
        <v>21</v>
      </c>
      <c r="M223" s="237">
        <f>G223*(1+L223/100)</f>
        <v>0</v>
      </c>
      <c r="N223" s="235">
        <v>2.7E-2</v>
      </c>
      <c r="O223" s="235">
        <f>ROUND(E223*N223,2)</f>
        <v>2.75</v>
      </c>
      <c r="P223" s="235">
        <v>0</v>
      </c>
      <c r="Q223" s="235">
        <f>ROUND(E223*P223,2)</f>
        <v>0</v>
      </c>
      <c r="R223" s="237" t="s">
        <v>652</v>
      </c>
      <c r="S223" s="237" t="s">
        <v>302</v>
      </c>
      <c r="T223" s="238" t="s">
        <v>354</v>
      </c>
      <c r="U223" s="220">
        <v>0</v>
      </c>
      <c r="V223" s="220">
        <f>ROUND(E223*U223,2)</f>
        <v>0</v>
      </c>
      <c r="W223" s="220"/>
      <c r="X223" s="220" t="s">
        <v>653</v>
      </c>
      <c r="Y223" s="220" t="s">
        <v>305</v>
      </c>
      <c r="Z223" s="210"/>
      <c r="AA223" s="210"/>
      <c r="AB223" s="210"/>
      <c r="AC223" s="210"/>
      <c r="AD223" s="210"/>
      <c r="AE223" s="210"/>
      <c r="AF223" s="210"/>
      <c r="AG223" s="210" t="s">
        <v>654</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51" t="s">
        <v>1126</v>
      </c>
      <c r="D224" s="247"/>
      <c r="E224" s="247"/>
      <c r="F224" s="247"/>
      <c r="G224" s="247"/>
      <c r="H224" s="220"/>
      <c r="I224" s="220"/>
      <c r="J224" s="220"/>
      <c r="K224" s="220"/>
      <c r="L224" s="220"/>
      <c r="M224" s="220"/>
      <c r="N224" s="219"/>
      <c r="O224" s="219"/>
      <c r="P224" s="219"/>
      <c r="Q224" s="219"/>
      <c r="R224" s="220"/>
      <c r="S224" s="220"/>
      <c r="T224" s="220"/>
      <c r="U224" s="220"/>
      <c r="V224" s="220"/>
      <c r="W224" s="220"/>
      <c r="X224" s="220"/>
      <c r="Y224" s="220"/>
      <c r="Z224" s="210"/>
      <c r="AA224" s="210"/>
      <c r="AB224" s="210"/>
      <c r="AC224" s="210"/>
      <c r="AD224" s="210"/>
      <c r="AE224" s="210"/>
      <c r="AF224" s="210"/>
      <c r="AG224" s="210" t="s">
        <v>317</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
      <c r="A225" s="217"/>
      <c r="B225" s="218"/>
      <c r="C225" s="265" t="s">
        <v>4555</v>
      </c>
      <c r="D225" s="255"/>
      <c r="E225" s="256">
        <v>102.01</v>
      </c>
      <c r="F225" s="220"/>
      <c r="G225" s="220"/>
      <c r="H225" s="220"/>
      <c r="I225" s="220"/>
      <c r="J225" s="220"/>
      <c r="K225" s="220"/>
      <c r="L225" s="220"/>
      <c r="M225" s="220"/>
      <c r="N225" s="219"/>
      <c r="O225" s="219"/>
      <c r="P225" s="219"/>
      <c r="Q225" s="219"/>
      <c r="R225" s="220"/>
      <c r="S225" s="220"/>
      <c r="T225" s="220"/>
      <c r="U225" s="220"/>
      <c r="V225" s="220"/>
      <c r="W225" s="220"/>
      <c r="X225" s="220"/>
      <c r="Y225" s="220"/>
      <c r="Z225" s="210"/>
      <c r="AA225" s="210"/>
      <c r="AB225" s="210"/>
      <c r="AC225" s="210"/>
      <c r="AD225" s="210"/>
      <c r="AE225" s="210"/>
      <c r="AF225" s="210"/>
      <c r="AG225" s="210" t="s">
        <v>356</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32">
        <v>66</v>
      </c>
      <c r="B226" s="233" t="s">
        <v>4556</v>
      </c>
      <c r="C226" s="250" t="s">
        <v>4557</v>
      </c>
      <c r="D226" s="234" t="s">
        <v>320</v>
      </c>
      <c r="E226" s="235">
        <v>144.43</v>
      </c>
      <c r="F226" s="236"/>
      <c r="G226" s="237">
        <f>ROUND(E226*F226,2)</f>
        <v>0</v>
      </c>
      <c r="H226" s="236"/>
      <c r="I226" s="237">
        <f>ROUND(E226*H226,2)</f>
        <v>0</v>
      </c>
      <c r="J226" s="236"/>
      <c r="K226" s="237">
        <f>ROUND(E226*J226,2)</f>
        <v>0</v>
      </c>
      <c r="L226" s="237">
        <v>21</v>
      </c>
      <c r="M226" s="237">
        <f>G226*(1+L226/100)</f>
        <v>0</v>
      </c>
      <c r="N226" s="235">
        <v>8.2100000000000006E-2</v>
      </c>
      <c r="O226" s="235">
        <f>ROUND(E226*N226,2)</f>
        <v>11.86</v>
      </c>
      <c r="P226" s="235">
        <v>0</v>
      </c>
      <c r="Q226" s="235">
        <f>ROUND(E226*P226,2)</f>
        <v>0</v>
      </c>
      <c r="R226" s="237" t="s">
        <v>652</v>
      </c>
      <c r="S226" s="237" t="s">
        <v>302</v>
      </c>
      <c r="T226" s="238" t="s">
        <v>354</v>
      </c>
      <c r="U226" s="220">
        <v>0</v>
      </c>
      <c r="V226" s="220">
        <f>ROUND(E226*U226,2)</f>
        <v>0</v>
      </c>
      <c r="W226" s="220"/>
      <c r="X226" s="220" t="s">
        <v>653</v>
      </c>
      <c r="Y226" s="220" t="s">
        <v>305</v>
      </c>
      <c r="Z226" s="210"/>
      <c r="AA226" s="210"/>
      <c r="AB226" s="210"/>
      <c r="AC226" s="210"/>
      <c r="AD226" s="210"/>
      <c r="AE226" s="210"/>
      <c r="AF226" s="210"/>
      <c r="AG226" s="210" t="s">
        <v>654</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2" x14ac:dyDescent="0.2">
      <c r="A227" s="217"/>
      <c r="B227" s="218"/>
      <c r="C227" s="251" t="s">
        <v>1126</v>
      </c>
      <c r="D227" s="247"/>
      <c r="E227" s="247"/>
      <c r="F227" s="247"/>
      <c r="G227" s="247"/>
      <c r="H227" s="220"/>
      <c r="I227" s="220"/>
      <c r="J227" s="220"/>
      <c r="K227" s="220"/>
      <c r="L227" s="220"/>
      <c r="M227" s="220"/>
      <c r="N227" s="219"/>
      <c r="O227" s="219"/>
      <c r="P227" s="219"/>
      <c r="Q227" s="219"/>
      <c r="R227" s="220"/>
      <c r="S227" s="220"/>
      <c r="T227" s="220"/>
      <c r="U227" s="220"/>
      <c r="V227" s="220"/>
      <c r="W227" s="220"/>
      <c r="X227" s="220"/>
      <c r="Y227" s="220"/>
      <c r="Z227" s="210"/>
      <c r="AA227" s="210"/>
      <c r="AB227" s="210"/>
      <c r="AC227" s="210"/>
      <c r="AD227" s="210"/>
      <c r="AE227" s="210"/>
      <c r="AF227" s="210"/>
      <c r="AG227" s="210" t="s">
        <v>317</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
      <c r="A228" s="217"/>
      <c r="B228" s="218"/>
      <c r="C228" s="265" t="s">
        <v>4558</v>
      </c>
      <c r="D228" s="255"/>
      <c r="E228" s="256">
        <v>144.43</v>
      </c>
      <c r="F228" s="220"/>
      <c r="G228" s="220"/>
      <c r="H228" s="220"/>
      <c r="I228" s="220"/>
      <c r="J228" s="220"/>
      <c r="K228" s="220"/>
      <c r="L228" s="220"/>
      <c r="M228" s="220"/>
      <c r="N228" s="219"/>
      <c r="O228" s="219"/>
      <c r="P228" s="219"/>
      <c r="Q228" s="219"/>
      <c r="R228" s="220"/>
      <c r="S228" s="220"/>
      <c r="T228" s="220"/>
      <c r="U228" s="220"/>
      <c r="V228" s="220"/>
      <c r="W228" s="220"/>
      <c r="X228" s="220"/>
      <c r="Y228" s="220"/>
      <c r="Z228" s="210"/>
      <c r="AA228" s="210"/>
      <c r="AB228" s="210"/>
      <c r="AC228" s="210"/>
      <c r="AD228" s="210"/>
      <c r="AE228" s="210"/>
      <c r="AF228" s="210"/>
      <c r="AG228" s="210" t="s">
        <v>356</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22.5" outlineLevel="1" x14ac:dyDescent="0.2">
      <c r="A229" s="232">
        <v>67</v>
      </c>
      <c r="B229" s="233" t="s">
        <v>4559</v>
      </c>
      <c r="C229" s="250" t="s">
        <v>4560</v>
      </c>
      <c r="D229" s="234" t="s">
        <v>320</v>
      </c>
      <c r="E229" s="235">
        <v>89.89</v>
      </c>
      <c r="F229" s="236"/>
      <c r="G229" s="237">
        <f>ROUND(E229*F229,2)</f>
        <v>0</v>
      </c>
      <c r="H229" s="236"/>
      <c r="I229" s="237">
        <f>ROUND(E229*H229,2)</f>
        <v>0</v>
      </c>
      <c r="J229" s="236"/>
      <c r="K229" s="237">
        <f>ROUND(E229*J229,2)</f>
        <v>0</v>
      </c>
      <c r="L229" s="237">
        <v>21</v>
      </c>
      <c r="M229" s="237">
        <f>G229*(1+L229/100)</f>
        <v>0</v>
      </c>
      <c r="N229" s="235">
        <v>5.1999999999999998E-2</v>
      </c>
      <c r="O229" s="235">
        <f>ROUND(E229*N229,2)</f>
        <v>4.67</v>
      </c>
      <c r="P229" s="235">
        <v>0</v>
      </c>
      <c r="Q229" s="235">
        <f>ROUND(E229*P229,2)</f>
        <v>0</v>
      </c>
      <c r="R229" s="237" t="s">
        <v>652</v>
      </c>
      <c r="S229" s="237" t="s">
        <v>302</v>
      </c>
      <c r="T229" s="238" t="s">
        <v>354</v>
      </c>
      <c r="U229" s="220">
        <v>0</v>
      </c>
      <c r="V229" s="220">
        <f>ROUND(E229*U229,2)</f>
        <v>0</v>
      </c>
      <c r="W229" s="220"/>
      <c r="X229" s="220" t="s">
        <v>653</v>
      </c>
      <c r="Y229" s="220" t="s">
        <v>305</v>
      </c>
      <c r="Z229" s="210"/>
      <c r="AA229" s="210"/>
      <c r="AB229" s="210"/>
      <c r="AC229" s="210"/>
      <c r="AD229" s="210"/>
      <c r="AE229" s="210"/>
      <c r="AF229" s="210"/>
      <c r="AG229" s="210" t="s">
        <v>654</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65" t="s">
        <v>4561</v>
      </c>
      <c r="D230" s="255"/>
      <c r="E230" s="256">
        <v>89.89</v>
      </c>
      <c r="F230" s="220"/>
      <c r="G230" s="220"/>
      <c r="H230" s="220"/>
      <c r="I230" s="220"/>
      <c r="J230" s="220"/>
      <c r="K230" s="220"/>
      <c r="L230" s="220"/>
      <c r="M230" s="220"/>
      <c r="N230" s="219"/>
      <c r="O230" s="219"/>
      <c r="P230" s="219"/>
      <c r="Q230" s="219"/>
      <c r="R230" s="220"/>
      <c r="S230" s="220"/>
      <c r="T230" s="220"/>
      <c r="U230" s="220"/>
      <c r="V230" s="220"/>
      <c r="W230" s="220"/>
      <c r="X230" s="220"/>
      <c r="Y230" s="220"/>
      <c r="Z230" s="210"/>
      <c r="AA230" s="210"/>
      <c r="AB230" s="210"/>
      <c r="AC230" s="210"/>
      <c r="AD230" s="210"/>
      <c r="AE230" s="210"/>
      <c r="AF230" s="210"/>
      <c r="AG230" s="210" t="s">
        <v>356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22.5" outlineLevel="1" x14ac:dyDescent="0.2">
      <c r="A231" s="232">
        <v>68</v>
      </c>
      <c r="B231" s="233" t="s">
        <v>4562</v>
      </c>
      <c r="C231" s="250" t="s">
        <v>4563</v>
      </c>
      <c r="D231" s="234" t="s">
        <v>320</v>
      </c>
      <c r="E231" s="235">
        <v>5.05</v>
      </c>
      <c r="F231" s="236"/>
      <c r="G231" s="237">
        <f>ROUND(E231*F231,2)</f>
        <v>0</v>
      </c>
      <c r="H231" s="236"/>
      <c r="I231" s="237">
        <f>ROUND(E231*H231,2)</f>
        <v>0</v>
      </c>
      <c r="J231" s="236"/>
      <c r="K231" s="237">
        <f>ROUND(E231*J231,2)</f>
        <v>0</v>
      </c>
      <c r="L231" s="237">
        <v>21</v>
      </c>
      <c r="M231" s="237">
        <f>G231*(1+L231/100)</f>
        <v>0</v>
      </c>
      <c r="N231" s="235">
        <v>6.9000000000000006E-2</v>
      </c>
      <c r="O231" s="235">
        <f>ROUND(E231*N231,2)</f>
        <v>0.35</v>
      </c>
      <c r="P231" s="235">
        <v>0</v>
      </c>
      <c r="Q231" s="235">
        <f>ROUND(E231*P231,2)</f>
        <v>0</v>
      </c>
      <c r="R231" s="237" t="s">
        <v>652</v>
      </c>
      <c r="S231" s="237" t="s">
        <v>302</v>
      </c>
      <c r="T231" s="238" t="s">
        <v>354</v>
      </c>
      <c r="U231" s="220">
        <v>0</v>
      </c>
      <c r="V231" s="220">
        <f>ROUND(E231*U231,2)</f>
        <v>0</v>
      </c>
      <c r="W231" s="220"/>
      <c r="X231" s="220" t="s">
        <v>653</v>
      </c>
      <c r="Y231" s="220" t="s">
        <v>305</v>
      </c>
      <c r="Z231" s="210"/>
      <c r="AA231" s="210"/>
      <c r="AB231" s="210"/>
      <c r="AC231" s="210"/>
      <c r="AD231" s="210"/>
      <c r="AE231" s="210"/>
      <c r="AF231" s="210"/>
      <c r="AG231" s="210" t="s">
        <v>654</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
      <c r="A232" s="217"/>
      <c r="B232" s="218"/>
      <c r="C232" s="251" t="s">
        <v>1126</v>
      </c>
      <c r="D232" s="247"/>
      <c r="E232" s="247"/>
      <c r="F232" s="247"/>
      <c r="G232" s="247"/>
      <c r="H232" s="220"/>
      <c r="I232" s="220"/>
      <c r="J232" s="220"/>
      <c r="K232" s="220"/>
      <c r="L232" s="220"/>
      <c r="M232" s="220"/>
      <c r="N232" s="219"/>
      <c r="O232" s="219"/>
      <c r="P232" s="219"/>
      <c r="Q232" s="219"/>
      <c r="R232" s="220"/>
      <c r="S232" s="220"/>
      <c r="T232" s="220"/>
      <c r="U232" s="220"/>
      <c r="V232" s="220"/>
      <c r="W232" s="220"/>
      <c r="X232" s="220"/>
      <c r="Y232" s="220"/>
      <c r="Z232" s="210"/>
      <c r="AA232" s="210"/>
      <c r="AB232" s="210"/>
      <c r="AC232" s="210"/>
      <c r="AD232" s="210"/>
      <c r="AE232" s="210"/>
      <c r="AF232" s="210"/>
      <c r="AG232" s="210" t="s">
        <v>317</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
      <c r="A233" s="217"/>
      <c r="B233" s="218"/>
      <c r="C233" s="265" t="s">
        <v>4564</v>
      </c>
      <c r="D233" s="255"/>
      <c r="E233" s="256">
        <v>5.05</v>
      </c>
      <c r="F233" s="220"/>
      <c r="G233" s="220"/>
      <c r="H233" s="220"/>
      <c r="I233" s="220"/>
      <c r="J233" s="220"/>
      <c r="K233" s="220"/>
      <c r="L233" s="220"/>
      <c r="M233" s="220"/>
      <c r="N233" s="219"/>
      <c r="O233" s="219"/>
      <c r="P233" s="219"/>
      <c r="Q233" s="219"/>
      <c r="R233" s="220"/>
      <c r="S233" s="220"/>
      <c r="T233" s="220"/>
      <c r="U233" s="220"/>
      <c r="V233" s="220"/>
      <c r="W233" s="220"/>
      <c r="X233" s="220"/>
      <c r="Y233" s="220"/>
      <c r="Z233" s="210"/>
      <c r="AA233" s="210"/>
      <c r="AB233" s="210"/>
      <c r="AC233" s="210"/>
      <c r="AD233" s="210"/>
      <c r="AE233" s="210"/>
      <c r="AF233" s="210"/>
      <c r="AG233" s="210" t="s">
        <v>356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32">
        <v>69</v>
      </c>
      <c r="B234" s="233" t="s">
        <v>4565</v>
      </c>
      <c r="C234" s="250" t="s">
        <v>4566</v>
      </c>
      <c r="D234" s="234" t="s">
        <v>320</v>
      </c>
      <c r="E234" s="235">
        <v>2</v>
      </c>
      <c r="F234" s="236"/>
      <c r="G234" s="237">
        <f>ROUND(E234*F234,2)</f>
        <v>0</v>
      </c>
      <c r="H234" s="236"/>
      <c r="I234" s="237">
        <f>ROUND(E234*H234,2)</f>
        <v>0</v>
      </c>
      <c r="J234" s="236"/>
      <c r="K234" s="237">
        <f>ROUND(E234*J234,2)</f>
        <v>0</v>
      </c>
      <c r="L234" s="237">
        <v>21</v>
      </c>
      <c r="M234" s="237">
        <f>G234*(1+L234/100)</f>
        <v>0</v>
      </c>
      <c r="N234" s="235">
        <v>1.18E-2</v>
      </c>
      <c r="O234" s="235">
        <f>ROUND(E234*N234,2)</f>
        <v>0.02</v>
      </c>
      <c r="P234" s="235">
        <v>0</v>
      </c>
      <c r="Q234" s="235">
        <f>ROUND(E234*P234,2)</f>
        <v>0</v>
      </c>
      <c r="R234" s="237"/>
      <c r="S234" s="237" t="s">
        <v>313</v>
      </c>
      <c r="T234" s="238" t="s">
        <v>303</v>
      </c>
      <c r="U234" s="220">
        <v>0</v>
      </c>
      <c r="V234" s="220">
        <f>ROUND(E234*U234,2)</f>
        <v>0</v>
      </c>
      <c r="W234" s="220"/>
      <c r="X234" s="220" t="s">
        <v>653</v>
      </c>
      <c r="Y234" s="220" t="s">
        <v>305</v>
      </c>
      <c r="Z234" s="210"/>
      <c r="AA234" s="210"/>
      <c r="AB234" s="210"/>
      <c r="AC234" s="210"/>
      <c r="AD234" s="210"/>
      <c r="AE234" s="210"/>
      <c r="AF234" s="210"/>
      <c r="AG234" s="210" t="s">
        <v>654</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ht="22.5" outlineLevel="2" x14ac:dyDescent="0.2">
      <c r="A235" s="217"/>
      <c r="B235" s="218"/>
      <c r="C235" s="251" t="s">
        <v>4567</v>
      </c>
      <c r="D235" s="247"/>
      <c r="E235" s="247"/>
      <c r="F235" s="247"/>
      <c r="G235" s="247"/>
      <c r="H235" s="220"/>
      <c r="I235" s="220"/>
      <c r="J235" s="220"/>
      <c r="K235" s="220"/>
      <c r="L235" s="220"/>
      <c r="M235" s="220"/>
      <c r="N235" s="219"/>
      <c r="O235" s="219"/>
      <c r="P235" s="219"/>
      <c r="Q235" s="219"/>
      <c r="R235" s="220"/>
      <c r="S235" s="220"/>
      <c r="T235" s="220"/>
      <c r="U235" s="220"/>
      <c r="V235" s="220"/>
      <c r="W235" s="220"/>
      <c r="X235" s="220"/>
      <c r="Y235" s="220"/>
      <c r="Z235" s="210"/>
      <c r="AA235" s="210"/>
      <c r="AB235" s="210"/>
      <c r="AC235" s="210"/>
      <c r="AD235" s="210"/>
      <c r="AE235" s="210"/>
      <c r="AF235" s="210"/>
      <c r="AG235" s="210" t="s">
        <v>317</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46" t="str">
        <f>C235</f>
        <v>Pryžový parkovací doraz s reflexními proužky v délce 1830 mm slouží zejména jako bezpečnostní ochranný prostředek k vymezení okraje parkovišť nebo stání.</v>
      </c>
      <c r="BB235" s="210"/>
      <c r="BC235" s="210"/>
      <c r="BD235" s="210"/>
      <c r="BE235" s="210"/>
      <c r="BF235" s="210"/>
      <c r="BG235" s="210"/>
      <c r="BH235" s="210"/>
    </row>
    <row r="236" spans="1:60" outlineLevel="2" x14ac:dyDescent="0.2">
      <c r="A236" s="217"/>
      <c r="B236" s="218"/>
      <c r="C236" s="265" t="s">
        <v>4511</v>
      </c>
      <c r="D236" s="255"/>
      <c r="E236" s="256">
        <v>2</v>
      </c>
      <c r="F236" s="220"/>
      <c r="G236" s="220"/>
      <c r="H236" s="220"/>
      <c r="I236" s="220"/>
      <c r="J236" s="220"/>
      <c r="K236" s="220"/>
      <c r="L236" s="220"/>
      <c r="M236" s="220"/>
      <c r="N236" s="219"/>
      <c r="O236" s="219"/>
      <c r="P236" s="219"/>
      <c r="Q236" s="219"/>
      <c r="R236" s="220"/>
      <c r="S236" s="220"/>
      <c r="T236" s="220"/>
      <c r="U236" s="220"/>
      <c r="V236" s="220"/>
      <c r="W236" s="220"/>
      <c r="X236" s="220"/>
      <c r="Y236" s="220"/>
      <c r="Z236" s="210"/>
      <c r="AA236" s="210"/>
      <c r="AB236" s="210"/>
      <c r="AC236" s="210"/>
      <c r="AD236" s="210"/>
      <c r="AE236" s="210"/>
      <c r="AF236" s="210"/>
      <c r="AG236" s="210" t="s">
        <v>356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x14ac:dyDescent="0.2">
      <c r="A237" s="225" t="s">
        <v>297</v>
      </c>
      <c r="B237" s="226" t="s">
        <v>195</v>
      </c>
      <c r="C237" s="248" t="s">
        <v>196</v>
      </c>
      <c r="D237" s="227"/>
      <c r="E237" s="228"/>
      <c r="F237" s="229"/>
      <c r="G237" s="229">
        <f>SUMIF(AG238:AG244,"&lt;&gt;NOR",G238:G244)</f>
        <v>0</v>
      </c>
      <c r="H237" s="229"/>
      <c r="I237" s="229">
        <f>SUM(I238:I244)</f>
        <v>0</v>
      </c>
      <c r="J237" s="229"/>
      <c r="K237" s="229">
        <f>SUM(K238:K244)</f>
        <v>0</v>
      </c>
      <c r="L237" s="229"/>
      <c r="M237" s="229">
        <f>SUM(M238:M244)</f>
        <v>0</v>
      </c>
      <c r="N237" s="228"/>
      <c r="O237" s="228">
        <f>SUM(O238:O244)</f>
        <v>0</v>
      </c>
      <c r="P237" s="228"/>
      <c r="Q237" s="228">
        <f>SUM(Q238:Q244)</f>
        <v>49.5</v>
      </c>
      <c r="R237" s="229"/>
      <c r="S237" s="229"/>
      <c r="T237" s="230"/>
      <c r="U237" s="224"/>
      <c r="V237" s="224">
        <f>SUM(V238:V244)</f>
        <v>108.46000000000001</v>
      </c>
      <c r="W237" s="224"/>
      <c r="X237" s="224"/>
      <c r="Y237" s="224"/>
      <c r="AG237" t="s">
        <v>298</v>
      </c>
    </row>
    <row r="238" spans="1:60" ht="22.5" outlineLevel="1" x14ac:dyDescent="0.2">
      <c r="A238" s="239">
        <v>70</v>
      </c>
      <c r="B238" s="240" t="s">
        <v>4568</v>
      </c>
      <c r="C238" s="249" t="s">
        <v>4569</v>
      </c>
      <c r="D238" s="241" t="s">
        <v>372</v>
      </c>
      <c r="E238" s="242">
        <v>50</v>
      </c>
      <c r="F238" s="243"/>
      <c r="G238" s="244">
        <f>ROUND(E238*F238,2)</f>
        <v>0</v>
      </c>
      <c r="H238" s="243"/>
      <c r="I238" s="244">
        <f>ROUND(E238*H238,2)</f>
        <v>0</v>
      </c>
      <c r="J238" s="243"/>
      <c r="K238" s="244">
        <f>ROUND(E238*J238,2)</f>
        <v>0</v>
      </c>
      <c r="L238" s="244">
        <v>21</v>
      </c>
      <c r="M238" s="244">
        <f>G238*(1+L238/100)</f>
        <v>0</v>
      </c>
      <c r="N238" s="242">
        <v>0</v>
      </c>
      <c r="O238" s="242">
        <f>ROUND(E238*N238,2)</f>
        <v>0</v>
      </c>
      <c r="P238" s="242">
        <v>0.66</v>
      </c>
      <c r="Q238" s="242">
        <f>ROUND(E238*P238,2)</f>
        <v>33</v>
      </c>
      <c r="R238" s="244" t="s">
        <v>4262</v>
      </c>
      <c r="S238" s="244" t="s">
        <v>302</v>
      </c>
      <c r="T238" s="245" t="s">
        <v>354</v>
      </c>
      <c r="U238" s="220">
        <v>1.0529999999999999</v>
      </c>
      <c r="V238" s="220">
        <f>ROUND(E238*U238,2)</f>
        <v>52.65</v>
      </c>
      <c r="W238" s="220"/>
      <c r="X238" s="220" t="s">
        <v>314</v>
      </c>
      <c r="Y238" s="220" t="s">
        <v>305</v>
      </c>
      <c r="Z238" s="210"/>
      <c r="AA238" s="210"/>
      <c r="AB238" s="210"/>
      <c r="AC238" s="210"/>
      <c r="AD238" s="210"/>
      <c r="AE238" s="210"/>
      <c r="AF238" s="210"/>
      <c r="AG238" s="210" t="s">
        <v>315</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22.5" outlineLevel="1" x14ac:dyDescent="0.2">
      <c r="A239" s="239">
        <v>71</v>
      </c>
      <c r="B239" s="240" t="s">
        <v>4570</v>
      </c>
      <c r="C239" s="249" t="s">
        <v>4571</v>
      </c>
      <c r="D239" s="241" t="s">
        <v>372</v>
      </c>
      <c r="E239" s="242">
        <v>50</v>
      </c>
      <c r="F239" s="243"/>
      <c r="G239" s="244">
        <f>ROUND(E239*F239,2)</f>
        <v>0</v>
      </c>
      <c r="H239" s="243"/>
      <c r="I239" s="244">
        <f>ROUND(E239*H239,2)</f>
        <v>0</v>
      </c>
      <c r="J239" s="243"/>
      <c r="K239" s="244">
        <f>ROUND(E239*J239,2)</f>
        <v>0</v>
      </c>
      <c r="L239" s="244">
        <v>21</v>
      </c>
      <c r="M239" s="244">
        <f>G239*(1+L239/100)</f>
        <v>0</v>
      </c>
      <c r="N239" s="242">
        <v>0</v>
      </c>
      <c r="O239" s="242">
        <f>ROUND(E239*N239,2)</f>
        <v>0</v>
      </c>
      <c r="P239" s="242">
        <v>0.33</v>
      </c>
      <c r="Q239" s="242">
        <f>ROUND(E239*P239,2)</f>
        <v>16.5</v>
      </c>
      <c r="R239" s="244" t="s">
        <v>4262</v>
      </c>
      <c r="S239" s="244" t="s">
        <v>302</v>
      </c>
      <c r="T239" s="245" t="s">
        <v>354</v>
      </c>
      <c r="U239" s="220">
        <v>0.625</v>
      </c>
      <c r="V239" s="220">
        <f>ROUND(E239*U239,2)</f>
        <v>31.25</v>
      </c>
      <c r="W239" s="220"/>
      <c r="X239" s="220" t="s">
        <v>314</v>
      </c>
      <c r="Y239" s="220" t="s">
        <v>305</v>
      </c>
      <c r="Z239" s="210"/>
      <c r="AA239" s="210"/>
      <c r="AB239" s="210"/>
      <c r="AC239" s="210"/>
      <c r="AD239" s="210"/>
      <c r="AE239" s="210"/>
      <c r="AF239" s="210"/>
      <c r="AG239" s="210" t="s">
        <v>315</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39">
        <v>72</v>
      </c>
      <c r="B240" s="240" t="s">
        <v>4279</v>
      </c>
      <c r="C240" s="249" t="s">
        <v>4280</v>
      </c>
      <c r="D240" s="241" t="s">
        <v>701</v>
      </c>
      <c r="E240" s="242">
        <v>49.5</v>
      </c>
      <c r="F240" s="243"/>
      <c r="G240" s="244">
        <f>ROUND(E240*F240,2)</f>
        <v>0</v>
      </c>
      <c r="H240" s="243"/>
      <c r="I240" s="244">
        <f>ROUND(E240*H240,2)</f>
        <v>0</v>
      </c>
      <c r="J240" s="243"/>
      <c r="K240" s="244">
        <f>ROUND(E240*J240,2)</f>
        <v>0</v>
      </c>
      <c r="L240" s="244">
        <v>21</v>
      </c>
      <c r="M240" s="244">
        <f>G240*(1+L240/100)</f>
        <v>0</v>
      </c>
      <c r="N240" s="242">
        <v>0</v>
      </c>
      <c r="O240" s="242">
        <f>ROUND(E240*N240,2)</f>
        <v>0</v>
      </c>
      <c r="P240" s="242">
        <v>0</v>
      </c>
      <c r="Q240" s="242">
        <f>ROUND(E240*P240,2)</f>
        <v>0</v>
      </c>
      <c r="R240" s="244" t="s">
        <v>4281</v>
      </c>
      <c r="S240" s="244" t="s">
        <v>302</v>
      </c>
      <c r="T240" s="245" t="s">
        <v>354</v>
      </c>
      <c r="U240" s="220">
        <v>0.49</v>
      </c>
      <c r="V240" s="220">
        <f>ROUND(E240*U240,2)</f>
        <v>24.26</v>
      </c>
      <c r="W240" s="220"/>
      <c r="X240" s="220" t="s">
        <v>314</v>
      </c>
      <c r="Y240" s="220" t="s">
        <v>305</v>
      </c>
      <c r="Z240" s="210"/>
      <c r="AA240" s="210"/>
      <c r="AB240" s="210"/>
      <c r="AC240" s="210"/>
      <c r="AD240" s="210"/>
      <c r="AE240" s="210"/>
      <c r="AF240" s="210"/>
      <c r="AG240" s="210" t="s">
        <v>4282</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9">
        <v>73</v>
      </c>
      <c r="B241" s="240" t="s">
        <v>4283</v>
      </c>
      <c r="C241" s="249" t="s">
        <v>4284</v>
      </c>
      <c r="D241" s="241" t="s">
        <v>701</v>
      </c>
      <c r="E241" s="242">
        <v>495</v>
      </c>
      <c r="F241" s="243"/>
      <c r="G241" s="244">
        <f>ROUND(E241*F241,2)</f>
        <v>0</v>
      </c>
      <c r="H241" s="243"/>
      <c r="I241" s="244">
        <f>ROUND(E241*H241,2)</f>
        <v>0</v>
      </c>
      <c r="J241" s="243"/>
      <c r="K241" s="244">
        <f>ROUND(E241*J241,2)</f>
        <v>0</v>
      </c>
      <c r="L241" s="244">
        <v>21</v>
      </c>
      <c r="M241" s="244">
        <f>G241*(1+L241/100)</f>
        <v>0</v>
      </c>
      <c r="N241" s="242">
        <v>0</v>
      </c>
      <c r="O241" s="242">
        <f>ROUND(E241*N241,2)</f>
        <v>0</v>
      </c>
      <c r="P241" s="242">
        <v>0</v>
      </c>
      <c r="Q241" s="242">
        <f>ROUND(E241*P241,2)</f>
        <v>0</v>
      </c>
      <c r="R241" s="244" t="s">
        <v>4281</v>
      </c>
      <c r="S241" s="244" t="s">
        <v>302</v>
      </c>
      <c r="T241" s="245" t="s">
        <v>354</v>
      </c>
      <c r="U241" s="220">
        <v>0</v>
      </c>
      <c r="V241" s="220">
        <f>ROUND(E241*U241,2)</f>
        <v>0</v>
      </c>
      <c r="W241" s="220"/>
      <c r="X241" s="220" t="s">
        <v>314</v>
      </c>
      <c r="Y241" s="220" t="s">
        <v>305</v>
      </c>
      <c r="Z241" s="210"/>
      <c r="AA241" s="210"/>
      <c r="AB241" s="210"/>
      <c r="AC241" s="210"/>
      <c r="AD241" s="210"/>
      <c r="AE241" s="210"/>
      <c r="AF241" s="210"/>
      <c r="AG241" s="210" t="s">
        <v>4282</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ht="22.5" outlineLevel="1" x14ac:dyDescent="0.2">
      <c r="A242" s="239">
        <v>74</v>
      </c>
      <c r="B242" s="240" t="s">
        <v>4287</v>
      </c>
      <c r="C242" s="249" t="s">
        <v>4288</v>
      </c>
      <c r="D242" s="241" t="s">
        <v>701</v>
      </c>
      <c r="E242" s="242">
        <v>49.5</v>
      </c>
      <c r="F242" s="243"/>
      <c r="G242" s="244">
        <f>ROUND(E242*F242,2)</f>
        <v>0</v>
      </c>
      <c r="H242" s="243"/>
      <c r="I242" s="244">
        <f>ROUND(E242*H242,2)</f>
        <v>0</v>
      </c>
      <c r="J242" s="243"/>
      <c r="K242" s="244">
        <f>ROUND(E242*J242,2)</f>
        <v>0</v>
      </c>
      <c r="L242" s="244">
        <v>21</v>
      </c>
      <c r="M242" s="244">
        <f>G242*(1+L242/100)</f>
        <v>0</v>
      </c>
      <c r="N242" s="242">
        <v>0</v>
      </c>
      <c r="O242" s="242">
        <f>ROUND(E242*N242,2)</f>
        <v>0</v>
      </c>
      <c r="P242" s="242">
        <v>0</v>
      </c>
      <c r="Q242" s="242">
        <f>ROUND(E242*P242,2)</f>
        <v>0</v>
      </c>
      <c r="R242" s="244" t="s">
        <v>4281</v>
      </c>
      <c r="S242" s="244" t="s">
        <v>1097</v>
      </c>
      <c r="T242" s="245" t="s">
        <v>1097</v>
      </c>
      <c r="U242" s="220">
        <v>0</v>
      </c>
      <c r="V242" s="220">
        <f>ROUND(E242*U242,2)</f>
        <v>0</v>
      </c>
      <c r="W242" s="220"/>
      <c r="X242" s="220" t="s">
        <v>314</v>
      </c>
      <c r="Y242" s="220" t="s">
        <v>305</v>
      </c>
      <c r="Z242" s="210"/>
      <c r="AA242" s="210"/>
      <c r="AB242" s="210"/>
      <c r="AC242" s="210"/>
      <c r="AD242" s="210"/>
      <c r="AE242" s="210"/>
      <c r="AF242" s="210"/>
      <c r="AG242" s="210" t="s">
        <v>4282</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32">
        <v>75</v>
      </c>
      <c r="B243" s="233" t="s">
        <v>4289</v>
      </c>
      <c r="C243" s="250" t="s">
        <v>4290</v>
      </c>
      <c r="D243" s="234" t="s">
        <v>701</v>
      </c>
      <c r="E243" s="235">
        <v>49.5</v>
      </c>
      <c r="F243" s="236"/>
      <c r="G243" s="237">
        <f>ROUND(E243*F243,2)</f>
        <v>0</v>
      </c>
      <c r="H243" s="236"/>
      <c r="I243" s="237">
        <f>ROUND(E243*H243,2)</f>
        <v>0</v>
      </c>
      <c r="J243" s="236"/>
      <c r="K243" s="237">
        <f>ROUND(E243*J243,2)</f>
        <v>0</v>
      </c>
      <c r="L243" s="237">
        <v>21</v>
      </c>
      <c r="M243" s="237">
        <f>G243*(1+L243/100)</f>
        <v>0</v>
      </c>
      <c r="N243" s="235">
        <v>0</v>
      </c>
      <c r="O243" s="235">
        <f>ROUND(E243*N243,2)</f>
        <v>0</v>
      </c>
      <c r="P243" s="235">
        <v>0</v>
      </c>
      <c r="Q243" s="235">
        <f>ROUND(E243*P243,2)</f>
        <v>0</v>
      </c>
      <c r="R243" s="237" t="s">
        <v>4291</v>
      </c>
      <c r="S243" s="237" t="s">
        <v>302</v>
      </c>
      <c r="T243" s="238" t="s">
        <v>354</v>
      </c>
      <c r="U243" s="220">
        <v>6.0000000000000001E-3</v>
      </c>
      <c r="V243" s="220">
        <f>ROUND(E243*U243,2)</f>
        <v>0.3</v>
      </c>
      <c r="W243" s="220"/>
      <c r="X243" s="220" t="s">
        <v>314</v>
      </c>
      <c r="Y243" s="220" t="s">
        <v>305</v>
      </c>
      <c r="Z243" s="210"/>
      <c r="AA243" s="210"/>
      <c r="AB243" s="210"/>
      <c r="AC243" s="210"/>
      <c r="AD243" s="210"/>
      <c r="AE243" s="210"/>
      <c r="AF243" s="210"/>
      <c r="AG243" s="210" t="s">
        <v>4282</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
      <c r="A244" s="217"/>
      <c r="B244" s="218"/>
      <c r="C244" s="266" t="s">
        <v>4292</v>
      </c>
      <c r="D244" s="263"/>
      <c r="E244" s="263"/>
      <c r="F244" s="263"/>
      <c r="G244" s="263"/>
      <c r="H244" s="220"/>
      <c r="I244" s="220"/>
      <c r="J244" s="220"/>
      <c r="K244" s="220"/>
      <c r="L244" s="220"/>
      <c r="M244" s="220"/>
      <c r="N244" s="219"/>
      <c r="O244" s="219"/>
      <c r="P244" s="219"/>
      <c r="Q244" s="219"/>
      <c r="R244" s="220"/>
      <c r="S244" s="220"/>
      <c r="T244" s="220"/>
      <c r="U244" s="220"/>
      <c r="V244" s="220"/>
      <c r="W244" s="220"/>
      <c r="X244" s="220"/>
      <c r="Y244" s="220"/>
      <c r="Z244" s="210"/>
      <c r="AA244" s="210"/>
      <c r="AB244" s="210"/>
      <c r="AC244" s="210"/>
      <c r="AD244" s="210"/>
      <c r="AE244" s="210"/>
      <c r="AF244" s="210"/>
      <c r="AG244" s="210" t="s">
        <v>374</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x14ac:dyDescent="0.2">
      <c r="A245" s="225" t="s">
        <v>297</v>
      </c>
      <c r="B245" s="226" t="s">
        <v>197</v>
      </c>
      <c r="C245" s="248" t="s">
        <v>199</v>
      </c>
      <c r="D245" s="227"/>
      <c r="E245" s="228"/>
      <c r="F245" s="229"/>
      <c r="G245" s="229">
        <f>SUMIF(AG246:AG247,"&lt;&gt;NOR",G246:G247)</f>
        <v>0</v>
      </c>
      <c r="H245" s="229"/>
      <c r="I245" s="229">
        <f>SUM(I246:I247)</f>
        <v>0</v>
      </c>
      <c r="J245" s="229"/>
      <c r="K245" s="229">
        <f>SUM(K246:K247)</f>
        <v>0</v>
      </c>
      <c r="L245" s="229"/>
      <c r="M245" s="229">
        <f>SUM(M246:M247)</f>
        <v>0</v>
      </c>
      <c r="N245" s="228"/>
      <c r="O245" s="228">
        <f>SUM(O246:O247)</f>
        <v>0</v>
      </c>
      <c r="P245" s="228"/>
      <c r="Q245" s="228">
        <f>SUM(Q246:Q247)</f>
        <v>0</v>
      </c>
      <c r="R245" s="229"/>
      <c r="S245" s="229"/>
      <c r="T245" s="230"/>
      <c r="U245" s="224"/>
      <c r="V245" s="224">
        <f>SUM(V246:V247)</f>
        <v>635.04999999999995</v>
      </c>
      <c r="W245" s="224"/>
      <c r="X245" s="224"/>
      <c r="Y245" s="224"/>
      <c r="AG245" t="s">
        <v>298</v>
      </c>
    </row>
    <row r="246" spans="1:60" outlineLevel="1" x14ac:dyDescent="0.2">
      <c r="A246" s="232">
        <v>76</v>
      </c>
      <c r="B246" s="233" t="s">
        <v>4572</v>
      </c>
      <c r="C246" s="250" t="s">
        <v>4573</v>
      </c>
      <c r="D246" s="234" t="s">
        <v>701</v>
      </c>
      <c r="E246" s="235">
        <v>1628.34476</v>
      </c>
      <c r="F246" s="236"/>
      <c r="G246" s="237">
        <f>ROUND(E246*F246,2)</f>
        <v>0</v>
      </c>
      <c r="H246" s="236"/>
      <c r="I246" s="237">
        <f>ROUND(E246*H246,2)</f>
        <v>0</v>
      </c>
      <c r="J246" s="236"/>
      <c r="K246" s="237">
        <f>ROUND(E246*J246,2)</f>
        <v>0</v>
      </c>
      <c r="L246" s="237">
        <v>21</v>
      </c>
      <c r="M246" s="237">
        <f>G246*(1+L246/100)</f>
        <v>0</v>
      </c>
      <c r="N246" s="235">
        <v>0</v>
      </c>
      <c r="O246" s="235">
        <f>ROUND(E246*N246,2)</f>
        <v>0</v>
      </c>
      <c r="P246" s="235">
        <v>0</v>
      </c>
      <c r="Q246" s="235">
        <f>ROUND(E246*P246,2)</f>
        <v>0</v>
      </c>
      <c r="R246" s="237" t="s">
        <v>4262</v>
      </c>
      <c r="S246" s="237" t="s">
        <v>302</v>
      </c>
      <c r="T246" s="238" t="s">
        <v>354</v>
      </c>
      <c r="U246" s="220">
        <v>0.39</v>
      </c>
      <c r="V246" s="220">
        <f>ROUND(E246*U246,2)</f>
        <v>635.04999999999995</v>
      </c>
      <c r="W246" s="220"/>
      <c r="X246" s="220" t="s">
        <v>314</v>
      </c>
      <c r="Y246" s="220" t="s">
        <v>305</v>
      </c>
      <c r="Z246" s="210"/>
      <c r="AA246" s="210"/>
      <c r="AB246" s="210"/>
      <c r="AC246" s="210"/>
      <c r="AD246" s="210"/>
      <c r="AE246" s="210"/>
      <c r="AF246" s="210"/>
      <c r="AG246" s="210" t="s">
        <v>315</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
      <c r="A247" s="217"/>
      <c r="B247" s="218"/>
      <c r="C247" s="266" t="s">
        <v>4574</v>
      </c>
      <c r="D247" s="263"/>
      <c r="E247" s="263"/>
      <c r="F247" s="263"/>
      <c r="G247" s="263"/>
      <c r="H247" s="220"/>
      <c r="I247" s="220"/>
      <c r="J247" s="220"/>
      <c r="K247" s="220"/>
      <c r="L247" s="220"/>
      <c r="M247" s="220"/>
      <c r="N247" s="219"/>
      <c r="O247" s="219"/>
      <c r="P247" s="219"/>
      <c r="Q247" s="219"/>
      <c r="R247" s="220"/>
      <c r="S247" s="220"/>
      <c r="T247" s="220"/>
      <c r="U247" s="220"/>
      <c r="V247" s="220"/>
      <c r="W247" s="220"/>
      <c r="X247" s="220"/>
      <c r="Y247" s="220"/>
      <c r="Z247" s="210"/>
      <c r="AA247" s="210"/>
      <c r="AB247" s="210"/>
      <c r="AC247" s="210"/>
      <c r="AD247" s="210"/>
      <c r="AE247" s="210"/>
      <c r="AF247" s="210"/>
      <c r="AG247" s="210" t="s">
        <v>374</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x14ac:dyDescent="0.2">
      <c r="A248" s="3"/>
      <c r="B248" s="4"/>
      <c r="C248" s="252"/>
      <c r="D248" s="6"/>
      <c r="E248" s="3"/>
      <c r="F248" s="3"/>
      <c r="G248" s="3"/>
      <c r="H248" s="3"/>
      <c r="I248" s="3"/>
      <c r="J248" s="3"/>
      <c r="K248" s="3"/>
      <c r="L248" s="3"/>
      <c r="M248" s="3"/>
      <c r="N248" s="3"/>
      <c r="O248" s="3"/>
      <c r="P248" s="3"/>
      <c r="Q248" s="3"/>
      <c r="R248" s="3"/>
      <c r="S248" s="3"/>
      <c r="T248" s="3"/>
      <c r="U248" s="3"/>
      <c r="V248" s="3"/>
      <c r="W248" s="3"/>
      <c r="X248" s="3"/>
      <c r="Y248" s="3"/>
      <c r="AE248">
        <v>12</v>
      </c>
      <c r="AF248">
        <v>21</v>
      </c>
      <c r="AG248" t="s">
        <v>283</v>
      </c>
    </row>
    <row r="249" spans="1:60" x14ac:dyDescent="0.2">
      <c r="A249" s="213"/>
      <c r="B249" s="214" t="s">
        <v>29</v>
      </c>
      <c r="C249" s="253"/>
      <c r="D249" s="215"/>
      <c r="E249" s="216"/>
      <c r="F249" s="216"/>
      <c r="G249" s="231">
        <f>G8+G96+G107+G185+G187+G237+G245</f>
        <v>0</v>
      </c>
      <c r="H249" s="3"/>
      <c r="I249" s="3"/>
      <c r="J249" s="3"/>
      <c r="K249" s="3"/>
      <c r="L249" s="3"/>
      <c r="M249" s="3"/>
      <c r="N249" s="3"/>
      <c r="O249" s="3"/>
      <c r="P249" s="3"/>
      <c r="Q249" s="3"/>
      <c r="R249" s="3"/>
      <c r="S249" s="3"/>
      <c r="T249" s="3"/>
      <c r="U249" s="3"/>
      <c r="V249" s="3"/>
      <c r="W249" s="3"/>
      <c r="X249" s="3"/>
      <c r="Y249" s="3"/>
      <c r="AE249">
        <f>SUMIF(L7:L247,AE248,G7:G247)</f>
        <v>0</v>
      </c>
      <c r="AF249">
        <f>SUMIF(L7:L247,AF248,G7:G247)</f>
        <v>0</v>
      </c>
      <c r="AG249" t="s">
        <v>349</v>
      </c>
    </row>
    <row r="250" spans="1:60" x14ac:dyDescent="0.2">
      <c r="C250" s="254"/>
      <c r="D250" s="10"/>
      <c r="AG250" t="s">
        <v>350</v>
      </c>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m5/8jv8p90wn5sMtS3Z9IgAuPADDI/+VytwEuZQD0k/bIGPmBoilfh6i9kMxNJCKW2UAQRImgTnzGiOYxyyhw==" saltValue="aZy8Q0rTzqUOpqCCU0hRfQ==" spinCount="100000" sheet="1" formatRows="0"/>
  <mergeCells count="51">
    <mergeCell ref="C235:G235"/>
    <mergeCell ref="C244:G244"/>
    <mergeCell ref="C247:G247"/>
    <mergeCell ref="C209:G209"/>
    <mergeCell ref="C211:G211"/>
    <mergeCell ref="C214:G214"/>
    <mergeCell ref="C224:G224"/>
    <mergeCell ref="C227:G227"/>
    <mergeCell ref="C232:G232"/>
    <mergeCell ref="C172:G172"/>
    <mergeCell ref="C177:G177"/>
    <mergeCell ref="C180:G180"/>
    <mergeCell ref="C183:G183"/>
    <mergeCell ref="C189:G189"/>
    <mergeCell ref="C206:G206"/>
    <mergeCell ref="C157:G157"/>
    <mergeCell ref="C158:G158"/>
    <mergeCell ref="C161:G161"/>
    <mergeCell ref="C166:G166"/>
    <mergeCell ref="C167:G167"/>
    <mergeCell ref="C170:G170"/>
    <mergeCell ref="C140:G140"/>
    <mergeCell ref="C143:G143"/>
    <mergeCell ref="C149:G149"/>
    <mergeCell ref="C150:G150"/>
    <mergeCell ref="C153:G153"/>
    <mergeCell ref="C154:G154"/>
    <mergeCell ref="C121:G121"/>
    <mergeCell ref="C124:G124"/>
    <mergeCell ref="C127:G127"/>
    <mergeCell ref="C130:G130"/>
    <mergeCell ref="C135:G135"/>
    <mergeCell ref="C137:G137"/>
    <mergeCell ref="C68:G68"/>
    <mergeCell ref="C100:G100"/>
    <mergeCell ref="C102:G102"/>
    <mergeCell ref="C104:G104"/>
    <mergeCell ref="C106:G106"/>
    <mergeCell ref="C118:G118"/>
    <mergeCell ref="C21:G21"/>
    <mergeCell ref="C32:G32"/>
    <mergeCell ref="C38:G38"/>
    <mergeCell ref="C44:G44"/>
    <mergeCell ref="C50:G50"/>
    <mergeCell ref="C53:G53"/>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D9A04-F572-4942-AEA0-5DCBCCDDDB4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94</v>
      </c>
      <c r="C3" s="199" t="s">
        <v>95</v>
      </c>
      <c r="D3" s="197"/>
      <c r="E3" s="197"/>
      <c r="F3" s="197"/>
      <c r="G3" s="198"/>
      <c r="AC3" s="174" t="s">
        <v>272</v>
      </c>
      <c r="AG3" t="s">
        <v>273</v>
      </c>
    </row>
    <row r="4" spans="1:60" ht="24.95" customHeight="1" x14ac:dyDescent="0.2">
      <c r="A4" s="200" t="s">
        <v>9</v>
      </c>
      <c r="B4" s="201" t="s">
        <v>61</v>
      </c>
      <c r="C4" s="202" t="s">
        <v>96</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SUMIF(AG9:AG40,"&lt;&gt;NOR",G9:G40)</f>
        <v>0</v>
      </c>
      <c r="H8" s="229"/>
      <c r="I8" s="229">
        <f>SUM(I9:I40)</f>
        <v>0</v>
      </c>
      <c r="J8" s="229"/>
      <c r="K8" s="229">
        <f>SUM(K9:K40)</f>
        <v>0</v>
      </c>
      <c r="L8" s="229"/>
      <c r="M8" s="229">
        <f>SUM(M9:M40)</f>
        <v>0</v>
      </c>
      <c r="N8" s="228"/>
      <c r="O8" s="228">
        <f>SUM(O9:O40)</f>
        <v>0</v>
      </c>
      <c r="P8" s="228"/>
      <c r="Q8" s="228">
        <f>SUM(Q9:Q40)</f>
        <v>0</v>
      </c>
      <c r="R8" s="229"/>
      <c r="S8" s="229"/>
      <c r="T8" s="230"/>
      <c r="U8" s="224"/>
      <c r="V8" s="224">
        <f>SUM(V9:V40)</f>
        <v>908.2</v>
      </c>
      <c r="W8" s="224"/>
      <c r="X8" s="224"/>
      <c r="Y8" s="224"/>
      <c r="AG8" t="s">
        <v>298</v>
      </c>
    </row>
    <row r="9" spans="1:60" outlineLevel="1" x14ac:dyDescent="0.2">
      <c r="A9" s="232">
        <v>1</v>
      </c>
      <c r="B9" s="233" t="s">
        <v>4575</v>
      </c>
      <c r="C9" s="250" t="s">
        <v>4576</v>
      </c>
      <c r="D9" s="234" t="s">
        <v>696</v>
      </c>
      <c r="E9" s="235">
        <v>230</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1823</v>
      </c>
      <c r="S9" s="237" t="s">
        <v>302</v>
      </c>
      <c r="T9" s="238" t="s">
        <v>354</v>
      </c>
      <c r="U9" s="220">
        <v>1.34E-2</v>
      </c>
      <c r="V9" s="220">
        <f>ROUND(E9*U9,2)</f>
        <v>3.08</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6" t="s">
        <v>1824</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46"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
      <c r="A11" s="217"/>
      <c r="B11" s="218"/>
      <c r="C11" s="270" t="s">
        <v>4373</v>
      </c>
      <c r="D11" s="264"/>
      <c r="E11" s="264"/>
      <c r="F11" s="264"/>
      <c r="G11" s="264"/>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317</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65" t="s">
        <v>4577</v>
      </c>
      <c r="D12" s="255"/>
      <c r="E12" s="256">
        <v>80</v>
      </c>
      <c r="F12" s="220"/>
      <c r="G12" s="220"/>
      <c r="H12" s="220"/>
      <c r="I12" s="220"/>
      <c r="J12" s="220"/>
      <c r="K12" s="220"/>
      <c r="L12" s="220"/>
      <c r="M12" s="220"/>
      <c r="N12" s="219"/>
      <c r="O12" s="219"/>
      <c r="P12" s="219"/>
      <c r="Q12" s="219"/>
      <c r="R12" s="220"/>
      <c r="S12" s="220"/>
      <c r="T12" s="220"/>
      <c r="U12" s="220"/>
      <c r="V12" s="220"/>
      <c r="W12" s="220"/>
      <c r="X12" s="220"/>
      <c r="Y12" s="220"/>
      <c r="Z12" s="210"/>
      <c r="AA12" s="210"/>
      <c r="AB12" s="210"/>
      <c r="AC12" s="210"/>
      <c r="AD12" s="210"/>
      <c r="AE12" s="210"/>
      <c r="AF12" s="210"/>
      <c r="AG12" s="210" t="s">
        <v>356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65" t="s">
        <v>4578</v>
      </c>
      <c r="D13" s="255"/>
      <c r="E13" s="256">
        <v>150</v>
      </c>
      <c r="F13" s="220"/>
      <c r="G13" s="220"/>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356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2">
        <v>2</v>
      </c>
      <c r="B14" s="233" t="s">
        <v>1855</v>
      </c>
      <c r="C14" s="250" t="s">
        <v>1856</v>
      </c>
      <c r="D14" s="234" t="s">
        <v>696</v>
      </c>
      <c r="E14" s="235">
        <v>418</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t="s">
        <v>1823</v>
      </c>
      <c r="S14" s="237" t="s">
        <v>302</v>
      </c>
      <c r="T14" s="238" t="s">
        <v>354</v>
      </c>
      <c r="U14" s="220">
        <v>1.0999999999999999E-2</v>
      </c>
      <c r="V14" s="220">
        <f>ROUND(E14*U14,2)</f>
        <v>4.5999999999999996</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6" t="s">
        <v>1857</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374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65" t="s">
        <v>4579</v>
      </c>
      <c r="D16" s="255"/>
      <c r="E16" s="256">
        <v>160</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5" t="s">
        <v>4580</v>
      </c>
      <c r="D17" s="255"/>
      <c r="E17" s="256">
        <v>258</v>
      </c>
      <c r="F17" s="220"/>
      <c r="G17" s="220"/>
      <c r="H17" s="220"/>
      <c r="I17" s="220"/>
      <c r="J17" s="220"/>
      <c r="K17" s="220"/>
      <c r="L17" s="220"/>
      <c r="M17" s="220"/>
      <c r="N17" s="219"/>
      <c r="O17" s="219"/>
      <c r="P17" s="219"/>
      <c r="Q17" s="219"/>
      <c r="R17" s="220"/>
      <c r="S17" s="220"/>
      <c r="T17" s="220"/>
      <c r="U17" s="220"/>
      <c r="V17" s="220"/>
      <c r="W17" s="220"/>
      <c r="X17" s="220"/>
      <c r="Y17" s="220"/>
      <c r="Z17" s="210"/>
      <c r="AA17" s="210"/>
      <c r="AB17" s="210"/>
      <c r="AC17" s="210"/>
      <c r="AD17" s="210"/>
      <c r="AE17" s="210"/>
      <c r="AF17" s="210"/>
      <c r="AG17" s="210" t="s">
        <v>356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2">
        <v>3</v>
      </c>
      <c r="B18" s="233" t="s">
        <v>4581</v>
      </c>
      <c r="C18" s="250" t="s">
        <v>4582</v>
      </c>
      <c r="D18" s="234" t="s">
        <v>696</v>
      </c>
      <c r="E18" s="235">
        <v>2.1168</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t="s">
        <v>1823</v>
      </c>
      <c r="S18" s="237" t="s">
        <v>302</v>
      </c>
      <c r="T18" s="238" t="s">
        <v>354</v>
      </c>
      <c r="U18" s="220">
        <v>0.36799999999999999</v>
      </c>
      <c r="V18" s="220">
        <f>ROUND(E18*U18,2)</f>
        <v>0.78</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66" t="s">
        <v>1828</v>
      </c>
      <c r="D19" s="263"/>
      <c r="E19" s="263"/>
      <c r="F19" s="263"/>
      <c r="G19" s="263"/>
      <c r="H19" s="220"/>
      <c r="I19" s="220"/>
      <c r="J19" s="220"/>
      <c r="K19" s="220"/>
      <c r="L19" s="220"/>
      <c r="M19" s="220"/>
      <c r="N19" s="219"/>
      <c r="O19" s="219"/>
      <c r="P19" s="219"/>
      <c r="Q19" s="219"/>
      <c r="R19" s="220"/>
      <c r="S19" s="220"/>
      <c r="T19" s="220"/>
      <c r="U19" s="220"/>
      <c r="V19" s="220"/>
      <c r="W19" s="220"/>
      <c r="X19" s="220"/>
      <c r="Y19" s="220"/>
      <c r="Z19" s="210"/>
      <c r="AA19" s="210"/>
      <c r="AB19" s="210"/>
      <c r="AC19" s="210"/>
      <c r="AD19" s="210"/>
      <c r="AE19" s="210"/>
      <c r="AF19" s="210"/>
      <c r="AG19" s="210" t="s">
        <v>374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65" t="s">
        <v>4583</v>
      </c>
      <c r="D20" s="255"/>
      <c r="E20" s="256">
        <v>2.12</v>
      </c>
      <c r="F20" s="220"/>
      <c r="G20" s="220"/>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356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32">
        <v>4</v>
      </c>
      <c r="B21" s="233" t="s">
        <v>4584</v>
      </c>
      <c r="C21" s="250" t="s">
        <v>4585</v>
      </c>
      <c r="D21" s="234" t="s">
        <v>696</v>
      </c>
      <c r="E21" s="235">
        <v>2.1168</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t="s">
        <v>1823</v>
      </c>
      <c r="S21" s="237" t="s">
        <v>302</v>
      </c>
      <c r="T21" s="238" t="s">
        <v>354</v>
      </c>
      <c r="U21" s="220">
        <v>5.8000000000000003E-2</v>
      </c>
      <c r="V21" s="220">
        <f>ROUND(E21*U21,2)</f>
        <v>0.12</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66" t="s">
        <v>1828</v>
      </c>
      <c r="D22" s="263"/>
      <c r="E22" s="263"/>
      <c r="F22" s="263"/>
      <c r="G22" s="263"/>
      <c r="H22" s="220"/>
      <c r="I22" s="220"/>
      <c r="J22" s="220"/>
      <c r="K22" s="220"/>
      <c r="L22" s="220"/>
      <c r="M22" s="220"/>
      <c r="N22" s="219"/>
      <c r="O22" s="219"/>
      <c r="P22" s="219"/>
      <c r="Q22" s="219"/>
      <c r="R22" s="220"/>
      <c r="S22" s="220"/>
      <c r="T22" s="220"/>
      <c r="U22" s="220"/>
      <c r="V22" s="220"/>
      <c r="W22" s="220"/>
      <c r="X22" s="220"/>
      <c r="Y22" s="220"/>
      <c r="Z22" s="210"/>
      <c r="AA22" s="210"/>
      <c r="AB22" s="210"/>
      <c r="AC22" s="210"/>
      <c r="AD22" s="210"/>
      <c r="AE22" s="210"/>
      <c r="AF22" s="210"/>
      <c r="AG22" s="210" t="s">
        <v>374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2">
        <v>5</v>
      </c>
      <c r="B23" s="233" t="s">
        <v>1882</v>
      </c>
      <c r="C23" s="250" t="s">
        <v>1883</v>
      </c>
      <c r="D23" s="234" t="s">
        <v>696</v>
      </c>
      <c r="E23" s="235">
        <v>418</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t="s">
        <v>1823</v>
      </c>
      <c r="S23" s="237" t="s">
        <v>302</v>
      </c>
      <c r="T23" s="238" t="s">
        <v>354</v>
      </c>
      <c r="U23" s="220">
        <v>0.65200000000000002</v>
      </c>
      <c r="V23" s="220">
        <f>ROUND(E23*U23,2)</f>
        <v>272.54000000000002</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65" t="s">
        <v>4586</v>
      </c>
      <c r="D24" s="255"/>
      <c r="E24" s="256">
        <v>160</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4580</v>
      </c>
      <c r="D25" s="255"/>
      <c r="E25" s="256">
        <v>258</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2">
        <v>6</v>
      </c>
      <c r="B26" s="233" t="s">
        <v>4407</v>
      </c>
      <c r="C26" s="250" t="s">
        <v>4408</v>
      </c>
      <c r="D26" s="234" t="s">
        <v>372</v>
      </c>
      <c r="E26" s="235">
        <v>400</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1823</v>
      </c>
      <c r="S26" s="237" t="s">
        <v>302</v>
      </c>
      <c r="T26" s="238" t="s">
        <v>354</v>
      </c>
      <c r="U26" s="220">
        <v>0.128</v>
      </c>
      <c r="V26" s="220">
        <f>ROUND(E26*U26,2)</f>
        <v>51.2</v>
      </c>
      <c r="W26" s="220"/>
      <c r="X26" s="220" t="s">
        <v>314</v>
      </c>
      <c r="Y26" s="220" t="s">
        <v>305</v>
      </c>
      <c r="Z26" s="210"/>
      <c r="AA26" s="210"/>
      <c r="AB26" s="210"/>
      <c r="AC26" s="210"/>
      <c r="AD26" s="210"/>
      <c r="AE26" s="210"/>
      <c r="AF26" s="210"/>
      <c r="AG26" s="210" t="s">
        <v>315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6" t="s">
        <v>4409</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374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65" t="s">
        <v>4587</v>
      </c>
      <c r="D28" s="255"/>
      <c r="E28" s="256">
        <v>400</v>
      </c>
      <c r="F28" s="220"/>
      <c r="G28" s="220"/>
      <c r="H28" s="220"/>
      <c r="I28" s="220"/>
      <c r="J28" s="220"/>
      <c r="K28" s="220"/>
      <c r="L28" s="220"/>
      <c r="M28" s="220"/>
      <c r="N28" s="219"/>
      <c r="O28" s="219"/>
      <c r="P28" s="219"/>
      <c r="Q28" s="219"/>
      <c r="R28" s="220"/>
      <c r="S28" s="220"/>
      <c r="T28" s="220"/>
      <c r="U28" s="220"/>
      <c r="V28" s="220"/>
      <c r="W28" s="220"/>
      <c r="X28" s="220"/>
      <c r="Y28" s="220"/>
      <c r="Z28" s="210"/>
      <c r="AA28" s="210"/>
      <c r="AB28" s="210"/>
      <c r="AC28" s="210"/>
      <c r="AD28" s="210"/>
      <c r="AE28" s="210"/>
      <c r="AF28" s="210"/>
      <c r="AG28" s="210" t="s">
        <v>356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2">
        <v>7</v>
      </c>
      <c r="B29" s="233" t="s">
        <v>4588</v>
      </c>
      <c r="C29" s="250" t="s">
        <v>4589</v>
      </c>
      <c r="D29" s="234" t="s">
        <v>372</v>
      </c>
      <c r="E29" s="235">
        <v>1290</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t="s">
        <v>1823</v>
      </c>
      <c r="S29" s="237" t="s">
        <v>302</v>
      </c>
      <c r="T29" s="238" t="s">
        <v>354</v>
      </c>
      <c r="U29" s="220">
        <v>0.107</v>
      </c>
      <c r="V29" s="220">
        <f>ROUND(E29*U29,2)</f>
        <v>138.03</v>
      </c>
      <c r="W29" s="220"/>
      <c r="X29" s="220" t="s">
        <v>314</v>
      </c>
      <c r="Y29" s="220" t="s">
        <v>305</v>
      </c>
      <c r="Z29" s="210"/>
      <c r="AA29" s="210"/>
      <c r="AB29" s="210"/>
      <c r="AC29" s="210"/>
      <c r="AD29" s="210"/>
      <c r="AE29" s="210"/>
      <c r="AF29" s="210"/>
      <c r="AG29" s="210" t="s">
        <v>315</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6" t="s">
        <v>4590</v>
      </c>
      <c r="D30" s="263"/>
      <c r="E30" s="263"/>
      <c r="F30" s="263"/>
      <c r="G30" s="263"/>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374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5" t="s">
        <v>4591</v>
      </c>
      <c r="D31" s="255"/>
      <c r="E31" s="256">
        <v>1290</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356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2">
        <v>8</v>
      </c>
      <c r="B32" s="233" t="s">
        <v>4592</v>
      </c>
      <c r="C32" s="250" t="s">
        <v>4593</v>
      </c>
      <c r="D32" s="234" t="s">
        <v>372</v>
      </c>
      <c r="E32" s="235">
        <v>400</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t="s">
        <v>1823</v>
      </c>
      <c r="S32" s="237" t="s">
        <v>302</v>
      </c>
      <c r="T32" s="238" t="s">
        <v>354</v>
      </c>
      <c r="U32" s="220">
        <v>0.63100000000000001</v>
      </c>
      <c r="V32" s="220">
        <f>ROUND(E32*U32,2)</f>
        <v>252.4</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6" t="s">
        <v>4594</v>
      </c>
      <c r="D33" s="263"/>
      <c r="E33" s="263"/>
      <c r="F33" s="263"/>
      <c r="G33" s="263"/>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374</v>
      </c>
      <c r="AH33" s="210"/>
      <c r="AI33" s="210"/>
      <c r="AJ33" s="210"/>
      <c r="AK33" s="210"/>
      <c r="AL33" s="210"/>
      <c r="AM33" s="210"/>
      <c r="AN33" s="210"/>
      <c r="AO33" s="210"/>
      <c r="AP33" s="210"/>
      <c r="AQ33" s="210"/>
      <c r="AR33" s="210"/>
      <c r="AS33" s="210"/>
      <c r="AT33" s="210"/>
      <c r="AU33" s="210"/>
      <c r="AV33" s="210"/>
      <c r="AW33" s="210"/>
      <c r="AX33" s="210"/>
      <c r="AY33" s="210"/>
      <c r="AZ33" s="210"/>
      <c r="BA33" s="246" t="str">
        <f>C33</f>
        <v>s případným nutným přemístěním hromad nebo dočasných skládek na místo potřeby ze vzdálenosti do 30 m, ve svahu sklonu přes 1 : 5,</v>
      </c>
      <c r="BB33" s="210"/>
      <c r="BC33" s="210"/>
      <c r="BD33" s="210"/>
      <c r="BE33" s="210"/>
      <c r="BF33" s="210"/>
      <c r="BG33" s="210"/>
      <c r="BH33" s="210"/>
    </row>
    <row r="34" spans="1:60" outlineLevel="2" x14ac:dyDescent="0.2">
      <c r="A34" s="217"/>
      <c r="B34" s="218"/>
      <c r="C34" s="265" t="s">
        <v>4587</v>
      </c>
      <c r="D34" s="255"/>
      <c r="E34" s="256">
        <v>400</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32">
        <v>9</v>
      </c>
      <c r="B35" s="233" t="s">
        <v>4595</v>
      </c>
      <c r="C35" s="250" t="s">
        <v>4596</v>
      </c>
      <c r="D35" s="234" t="s">
        <v>372</v>
      </c>
      <c r="E35" s="235">
        <v>220</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t="s">
        <v>1823</v>
      </c>
      <c r="S35" s="237" t="s">
        <v>302</v>
      </c>
      <c r="T35" s="238" t="s">
        <v>354</v>
      </c>
      <c r="U35" s="220">
        <v>0.34200000000000003</v>
      </c>
      <c r="V35" s="220">
        <f>ROUND(E35*U35,2)</f>
        <v>75.239999999999995</v>
      </c>
      <c r="W35" s="220"/>
      <c r="X35" s="220" t="s">
        <v>314</v>
      </c>
      <c r="Y35" s="220" t="s">
        <v>305</v>
      </c>
      <c r="Z35" s="210"/>
      <c r="AA35" s="210"/>
      <c r="AB35" s="210"/>
      <c r="AC35" s="210"/>
      <c r="AD35" s="210"/>
      <c r="AE35" s="210"/>
      <c r="AF35" s="210"/>
      <c r="AG35" s="210" t="s">
        <v>315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66" t="s">
        <v>4594</v>
      </c>
      <c r="D36" s="263"/>
      <c r="E36" s="263"/>
      <c r="F36" s="263"/>
      <c r="G36" s="263"/>
      <c r="H36" s="220"/>
      <c r="I36" s="220"/>
      <c r="J36" s="220"/>
      <c r="K36" s="220"/>
      <c r="L36" s="220"/>
      <c r="M36" s="220"/>
      <c r="N36" s="219"/>
      <c r="O36" s="219"/>
      <c r="P36" s="219"/>
      <c r="Q36" s="219"/>
      <c r="R36" s="220"/>
      <c r="S36" s="220"/>
      <c r="T36" s="220"/>
      <c r="U36" s="220"/>
      <c r="V36" s="220"/>
      <c r="W36" s="220"/>
      <c r="X36" s="220"/>
      <c r="Y36" s="220"/>
      <c r="Z36" s="210"/>
      <c r="AA36" s="210"/>
      <c r="AB36" s="210"/>
      <c r="AC36" s="210"/>
      <c r="AD36" s="210"/>
      <c r="AE36" s="210"/>
      <c r="AF36" s="210"/>
      <c r="AG36" s="210" t="s">
        <v>374</v>
      </c>
      <c r="AH36" s="210"/>
      <c r="AI36" s="210"/>
      <c r="AJ36" s="210"/>
      <c r="AK36" s="210"/>
      <c r="AL36" s="210"/>
      <c r="AM36" s="210"/>
      <c r="AN36" s="210"/>
      <c r="AO36" s="210"/>
      <c r="AP36" s="210"/>
      <c r="AQ36" s="210"/>
      <c r="AR36" s="210"/>
      <c r="AS36" s="210"/>
      <c r="AT36" s="210"/>
      <c r="AU36" s="210"/>
      <c r="AV36" s="210"/>
      <c r="AW36" s="210"/>
      <c r="AX36" s="210"/>
      <c r="AY36" s="210"/>
      <c r="AZ36" s="210"/>
      <c r="BA36" s="246" t="str">
        <f>C36</f>
        <v>s případným nutným přemístěním hromad nebo dočasných skládek na místo potřeby ze vzdálenosti do 30 m, ve svahu sklonu přes 1 : 5,</v>
      </c>
      <c r="BB36" s="210"/>
      <c r="BC36" s="210"/>
      <c r="BD36" s="210"/>
      <c r="BE36" s="210"/>
      <c r="BF36" s="210"/>
      <c r="BG36" s="210"/>
      <c r="BH36" s="210"/>
    </row>
    <row r="37" spans="1:60" outlineLevel="2" x14ac:dyDescent="0.2">
      <c r="A37" s="217"/>
      <c r="B37" s="218"/>
      <c r="C37" s="265" t="s">
        <v>4597</v>
      </c>
      <c r="D37" s="255"/>
      <c r="E37" s="256">
        <v>220</v>
      </c>
      <c r="F37" s="220"/>
      <c r="G37" s="220"/>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356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32">
        <v>10</v>
      </c>
      <c r="B38" s="233" t="s">
        <v>4598</v>
      </c>
      <c r="C38" s="250" t="s">
        <v>4599</v>
      </c>
      <c r="D38" s="234" t="s">
        <v>372</v>
      </c>
      <c r="E38" s="235">
        <v>1070</v>
      </c>
      <c r="F38" s="236"/>
      <c r="G38" s="237">
        <f>ROUND(E38*F38,2)</f>
        <v>0</v>
      </c>
      <c r="H38" s="236"/>
      <c r="I38" s="237">
        <f>ROUND(E38*H38,2)</f>
        <v>0</v>
      </c>
      <c r="J38" s="236"/>
      <c r="K38" s="237">
        <f>ROUND(E38*J38,2)</f>
        <v>0</v>
      </c>
      <c r="L38" s="237">
        <v>21</v>
      </c>
      <c r="M38" s="237">
        <f>G38*(1+L38/100)</f>
        <v>0</v>
      </c>
      <c r="N38" s="235">
        <v>0</v>
      </c>
      <c r="O38" s="235">
        <f>ROUND(E38*N38,2)</f>
        <v>0</v>
      </c>
      <c r="P38" s="235">
        <v>0</v>
      </c>
      <c r="Q38" s="235">
        <f>ROUND(E38*P38,2)</f>
        <v>0</v>
      </c>
      <c r="R38" s="237" t="s">
        <v>1823</v>
      </c>
      <c r="S38" s="237" t="s">
        <v>302</v>
      </c>
      <c r="T38" s="238" t="s">
        <v>354</v>
      </c>
      <c r="U38" s="220">
        <v>0.10299999999999999</v>
      </c>
      <c r="V38" s="220">
        <f>ROUND(E38*U38,2)</f>
        <v>110.21</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66" t="s">
        <v>4594</v>
      </c>
      <c r="D39" s="263"/>
      <c r="E39" s="263"/>
      <c r="F39" s="263"/>
      <c r="G39" s="263"/>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374</v>
      </c>
      <c r="AH39" s="210"/>
      <c r="AI39" s="210"/>
      <c r="AJ39" s="210"/>
      <c r="AK39" s="210"/>
      <c r="AL39" s="210"/>
      <c r="AM39" s="210"/>
      <c r="AN39" s="210"/>
      <c r="AO39" s="210"/>
      <c r="AP39" s="210"/>
      <c r="AQ39" s="210"/>
      <c r="AR39" s="210"/>
      <c r="AS39" s="210"/>
      <c r="AT39" s="210"/>
      <c r="AU39" s="210"/>
      <c r="AV39" s="210"/>
      <c r="AW39" s="210"/>
      <c r="AX39" s="210"/>
      <c r="AY39" s="210"/>
      <c r="AZ39" s="210"/>
      <c r="BA39" s="246" t="str">
        <f>C39</f>
        <v>s případným nutným přemístěním hromad nebo dočasných skládek na místo potřeby ze vzdálenosti do 30 m, ve svahu sklonu přes 1 : 5,</v>
      </c>
      <c r="BB39" s="210"/>
      <c r="BC39" s="210"/>
      <c r="BD39" s="210"/>
      <c r="BE39" s="210"/>
      <c r="BF39" s="210"/>
      <c r="BG39" s="210"/>
      <c r="BH39" s="210"/>
    </row>
    <row r="40" spans="1:60" outlineLevel="2" x14ac:dyDescent="0.2">
      <c r="A40" s="217"/>
      <c r="B40" s="218"/>
      <c r="C40" s="265" t="s">
        <v>4600</v>
      </c>
      <c r="D40" s="255"/>
      <c r="E40" s="256">
        <v>1070</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5" t="s">
        <v>297</v>
      </c>
      <c r="B41" s="226" t="s">
        <v>146</v>
      </c>
      <c r="C41" s="248" t="s">
        <v>147</v>
      </c>
      <c r="D41" s="227"/>
      <c r="E41" s="228"/>
      <c r="F41" s="229"/>
      <c r="G41" s="229">
        <f>SUMIF(AG42:AG52,"&lt;&gt;NOR",G42:G52)</f>
        <v>0</v>
      </c>
      <c r="H41" s="229"/>
      <c r="I41" s="229">
        <f>SUM(I42:I52)</f>
        <v>0</v>
      </c>
      <c r="J41" s="229"/>
      <c r="K41" s="229">
        <f>SUM(K42:K52)</f>
        <v>0</v>
      </c>
      <c r="L41" s="229"/>
      <c r="M41" s="229">
        <f>SUM(M42:M52)</f>
        <v>0</v>
      </c>
      <c r="N41" s="228"/>
      <c r="O41" s="228">
        <f>SUM(O42:O52)</f>
        <v>0</v>
      </c>
      <c r="P41" s="228"/>
      <c r="Q41" s="228">
        <f>SUM(Q42:Q52)</f>
        <v>0</v>
      </c>
      <c r="R41" s="229"/>
      <c r="S41" s="229"/>
      <c r="T41" s="230"/>
      <c r="U41" s="224"/>
      <c r="V41" s="224">
        <f>SUM(V42:V52)</f>
        <v>16.899999999999999</v>
      </c>
      <c r="W41" s="224"/>
      <c r="X41" s="224"/>
      <c r="Y41" s="224"/>
      <c r="AG41" t="s">
        <v>298</v>
      </c>
    </row>
    <row r="42" spans="1:60" outlineLevel="1" x14ac:dyDescent="0.2">
      <c r="A42" s="232">
        <v>11</v>
      </c>
      <c r="B42" s="233" t="s">
        <v>4601</v>
      </c>
      <c r="C42" s="250" t="s">
        <v>4602</v>
      </c>
      <c r="D42" s="234" t="s">
        <v>320</v>
      </c>
      <c r="E42" s="235">
        <v>2</v>
      </c>
      <c r="F42" s="236"/>
      <c r="G42" s="237">
        <f>ROUND(E42*F42,2)</f>
        <v>0</v>
      </c>
      <c r="H42" s="236"/>
      <c r="I42" s="237">
        <f>ROUND(E42*H42,2)</f>
        <v>0</v>
      </c>
      <c r="J42" s="236"/>
      <c r="K42" s="237">
        <f>ROUND(E42*J42,2)</f>
        <v>0</v>
      </c>
      <c r="L42" s="237">
        <v>21</v>
      </c>
      <c r="M42" s="237">
        <f>G42*(1+L42/100)</f>
        <v>0</v>
      </c>
      <c r="N42" s="235">
        <v>0</v>
      </c>
      <c r="O42" s="235">
        <f>ROUND(E42*N42,2)</f>
        <v>0</v>
      </c>
      <c r="P42" s="235">
        <v>0</v>
      </c>
      <c r="Q42" s="235">
        <f>ROUND(E42*P42,2)</f>
        <v>0</v>
      </c>
      <c r="R42" s="237" t="s">
        <v>1823</v>
      </c>
      <c r="S42" s="237" t="s">
        <v>302</v>
      </c>
      <c r="T42" s="238" t="s">
        <v>354</v>
      </c>
      <c r="U42" s="220">
        <v>0.88</v>
      </c>
      <c r="V42" s="220">
        <f>ROUND(E42*U42,2)</f>
        <v>1.76</v>
      </c>
      <c r="W42" s="220"/>
      <c r="X42" s="220" t="s">
        <v>314</v>
      </c>
      <c r="Y42" s="220" t="s">
        <v>305</v>
      </c>
      <c r="Z42" s="210"/>
      <c r="AA42" s="210"/>
      <c r="AB42" s="210"/>
      <c r="AC42" s="210"/>
      <c r="AD42" s="210"/>
      <c r="AE42" s="210"/>
      <c r="AF42" s="210"/>
      <c r="AG42" s="210" t="s">
        <v>315</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2" x14ac:dyDescent="0.2">
      <c r="A43" s="217"/>
      <c r="B43" s="218"/>
      <c r="C43" s="266" t="s">
        <v>4603</v>
      </c>
      <c r="D43" s="263"/>
      <c r="E43" s="263"/>
      <c r="F43" s="263"/>
      <c r="G43" s="263"/>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374</v>
      </c>
      <c r="AH43" s="210"/>
      <c r="AI43" s="210"/>
      <c r="AJ43" s="210"/>
      <c r="AK43" s="210"/>
      <c r="AL43" s="210"/>
      <c r="AM43" s="210"/>
      <c r="AN43" s="210"/>
      <c r="AO43" s="210"/>
      <c r="AP43" s="210"/>
      <c r="AQ43" s="210"/>
      <c r="AR43" s="210"/>
      <c r="AS43" s="210"/>
      <c r="AT43" s="210"/>
      <c r="AU43" s="210"/>
      <c r="AV43" s="210"/>
      <c r="AW43" s="210"/>
      <c r="AX43" s="210"/>
      <c r="AY43" s="210"/>
      <c r="AZ43" s="210"/>
      <c r="BA43" s="246" t="str">
        <f>C43</f>
        <v>s odřezáním kmene a odvětvením, včetně případného odklizení kmene a větví na oddělené hromady na vzdálenost do 50 m nebo s naložením na dopravní prostředek,</v>
      </c>
      <c r="BB43" s="210"/>
      <c r="BC43" s="210"/>
      <c r="BD43" s="210"/>
      <c r="BE43" s="210"/>
      <c r="BF43" s="210"/>
      <c r="BG43" s="210"/>
      <c r="BH43" s="210"/>
    </row>
    <row r="44" spans="1:60" outlineLevel="2" x14ac:dyDescent="0.2">
      <c r="A44" s="217"/>
      <c r="B44" s="218"/>
      <c r="C44" s="265" t="s">
        <v>152</v>
      </c>
      <c r="D44" s="255"/>
      <c r="E44" s="256">
        <v>2</v>
      </c>
      <c r="F44" s="220"/>
      <c r="G44" s="220"/>
      <c r="H44" s="220"/>
      <c r="I44" s="220"/>
      <c r="J44" s="220"/>
      <c r="K44" s="220"/>
      <c r="L44" s="220"/>
      <c r="M44" s="220"/>
      <c r="N44" s="219"/>
      <c r="O44" s="219"/>
      <c r="P44" s="219"/>
      <c r="Q44" s="219"/>
      <c r="R44" s="220"/>
      <c r="S44" s="220"/>
      <c r="T44" s="220"/>
      <c r="U44" s="220"/>
      <c r="V44" s="220"/>
      <c r="W44" s="220"/>
      <c r="X44" s="220"/>
      <c r="Y44" s="220"/>
      <c r="Z44" s="210"/>
      <c r="AA44" s="210"/>
      <c r="AB44" s="210"/>
      <c r="AC44" s="210"/>
      <c r="AD44" s="210"/>
      <c r="AE44" s="210"/>
      <c r="AF44" s="210"/>
      <c r="AG44" s="210" t="s">
        <v>356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2">
        <v>12</v>
      </c>
      <c r="B45" s="233" t="s">
        <v>4604</v>
      </c>
      <c r="C45" s="250" t="s">
        <v>4605</v>
      </c>
      <c r="D45" s="234" t="s">
        <v>320</v>
      </c>
      <c r="E45" s="235">
        <v>2</v>
      </c>
      <c r="F45" s="236"/>
      <c r="G45" s="237">
        <f>ROUND(E45*F45,2)</f>
        <v>0</v>
      </c>
      <c r="H45" s="236"/>
      <c r="I45" s="237">
        <f>ROUND(E45*H45,2)</f>
        <v>0</v>
      </c>
      <c r="J45" s="236"/>
      <c r="K45" s="237">
        <f>ROUND(E45*J45,2)</f>
        <v>0</v>
      </c>
      <c r="L45" s="237">
        <v>21</v>
      </c>
      <c r="M45" s="237">
        <f>G45*(1+L45/100)</f>
        <v>0</v>
      </c>
      <c r="N45" s="235">
        <v>5.0000000000000002E-5</v>
      </c>
      <c r="O45" s="235">
        <f>ROUND(E45*N45,2)</f>
        <v>0</v>
      </c>
      <c r="P45" s="235">
        <v>0</v>
      </c>
      <c r="Q45" s="235">
        <f>ROUND(E45*P45,2)</f>
        <v>0</v>
      </c>
      <c r="R45" s="237" t="s">
        <v>1823</v>
      </c>
      <c r="S45" s="237" t="s">
        <v>302</v>
      </c>
      <c r="T45" s="238" t="s">
        <v>354</v>
      </c>
      <c r="U45" s="220">
        <v>1.655</v>
      </c>
      <c r="V45" s="220">
        <f>ROUND(E45*U45,2)</f>
        <v>3.31</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2" x14ac:dyDescent="0.2">
      <c r="A46" s="217"/>
      <c r="B46" s="218"/>
      <c r="C46" s="266" t="s">
        <v>4606</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374</v>
      </c>
      <c r="AH46" s="210"/>
      <c r="AI46" s="210"/>
      <c r="AJ46" s="210"/>
      <c r="AK46" s="210"/>
      <c r="AL46" s="210"/>
      <c r="AM46" s="210"/>
      <c r="AN46" s="210"/>
      <c r="AO46" s="210"/>
      <c r="AP46" s="210"/>
      <c r="AQ46" s="210"/>
      <c r="AR46" s="210"/>
      <c r="AS46" s="210"/>
      <c r="AT46" s="210"/>
      <c r="AU46" s="210"/>
      <c r="AV46" s="210"/>
      <c r="AW46" s="210"/>
      <c r="AX46" s="210"/>
      <c r="AY46" s="210"/>
      <c r="AZ46" s="210"/>
      <c r="BA46" s="246" t="str">
        <f>C46</f>
        <v>s jejich vykopáním nebo vytrháním, s přesekáním kořenů a s případným nutným přemístěním pařezů na hromady do vzdálenosti do 50 m nebo s naložením na dopravní prostředek,</v>
      </c>
      <c r="BB46" s="210"/>
      <c r="BC46" s="210"/>
      <c r="BD46" s="210"/>
      <c r="BE46" s="210"/>
      <c r="BF46" s="210"/>
      <c r="BG46" s="210"/>
      <c r="BH46" s="210"/>
    </row>
    <row r="47" spans="1:60" outlineLevel="1" x14ac:dyDescent="0.2">
      <c r="A47" s="239">
        <v>13</v>
      </c>
      <c r="B47" s="240" t="s">
        <v>4607</v>
      </c>
      <c r="C47" s="249" t="s">
        <v>4608</v>
      </c>
      <c r="D47" s="241" t="s">
        <v>533</v>
      </c>
      <c r="E47" s="242">
        <v>1</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313</v>
      </c>
      <c r="T47" s="245" t="s">
        <v>303</v>
      </c>
      <c r="U47" s="220">
        <v>0</v>
      </c>
      <c r="V47" s="220">
        <f>ROUND(E47*U47,2)</f>
        <v>0</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32">
        <v>14</v>
      </c>
      <c r="B48" s="233" t="s">
        <v>4609</v>
      </c>
      <c r="C48" s="250" t="s">
        <v>4610</v>
      </c>
      <c r="D48" s="234" t="s">
        <v>372</v>
      </c>
      <c r="E48" s="235">
        <v>3380</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4611</v>
      </c>
      <c r="S48" s="237" t="s">
        <v>302</v>
      </c>
      <c r="T48" s="238" t="s">
        <v>354</v>
      </c>
      <c r="U48" s="220">
        <v>3.5000000000000001E-3</v>
      </c>
      <c r="V48" s="220">
        <f>ROUND(E48*U48,2)</f>
        <v>11.83</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66" t="s">
        <v>4612</v>
      </c>
      <c r="D49" s="263"/>
      <c r="E49" s="263"/>
      <c r="F49" s="263"/>
      <c r="G49" s="263"/>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374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5" t="s">
        <v>4613</v>
      </c>
      <c r="D50" s="255"/>
      <c r="E50" s="256">
        <v>3380</v>
      </c>
      <c r="F50" s="220"/>
      <c r="G50" s="220"/>
      <c r="H50" s="220"/>
      <c r="I50" s="220"/>
      <c r="J50" s="220"/>
      <c r="K50" s="220"/>
      <c r="L50" s="220"/>
      <c r="M50" s="220"/>
      <c r="N50" s="219"/>
      <c r="O50" s="219"/>
      <c r="P50" s="219"/>
      <c r="Q50" s="219"/>
      <c r="R50" s="220"/>
      <c r="S50" s="220"/>
      <c r="T50" s="220"/>
      <c r="U50" s="220"/>
      <c r="V50" s="220"/>
      <c r="W50" s="220"/>
      <c r="X50" s="220"/>
      <c r="Y50" s="220"/>
      <c r="Z50" s="210"/>
      <c r="AA50" s="210"/>
      <c r="AB50" s="210"/>
      <c r="AC50" s="210"/>
      <c r="AD50" s="210"/>
      <c r="AE50" s="210"/>
      <c r="AF50" s="210"/>
      <c r="AG50" s="210" t="s">
        <v>356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2">
        <v>15</v>
      </c>
      <c r="B51" s="233" t="s">
        <v>4614</v>
      </c>
      <c r="C51" s="250" t="s">
        <v>4615</v>
      </c>
      <c r="D51" s="234" t="s">
        <v>4616</v>
      </c>
      <c r="E51" s="235">
        <v>1.69</v>
      </c>
      <c r="F51" s="236"/>
      <c r="G51" s="237">
        <f>ROUND(E51*F51,2)</f>
        <v>0</v>
      </c>
      <c r="H51" s="236"/>
      <c r="I51" s="237">
        <f>ROUND(E51*H51,2)</f>
        <v>0</v>
      </c>
      <c r="J51" s="236"/>
      <c r="K51" s="237">
        <f>ROUND(E51*J51,2)</f>
        <v>0</v>
      </c>
      <c r="L51" s="237">
        <v>21</v>
      </c>
      <c r="M51" s="237">
        <f>G51*(1+L51/100)</f>
        <v>0</v>
      </c>
      <c r="N51" s="235">
        <v>1E-3</v>
      </c>
      <c r="O51" s="235">
        <f>ROUND(E51*N51,2)</f>
        <v>0</v>
      </c>
      <c r="P51" s="235">
        <v>0</v>
      </c>
      <c r="Q51" s="235">
        <f>ROUND(E51*P51,2)</f>
        <v>0</v>
      </c>
      <c r="R51" s="237" t="s">
        <v>652</v>
      </c>
      <c r="S51" s="237" t="s">
        <v>302</v>
      </c>
      <c r="T51" s="238" t="s">
        <v>354</v>
      </c>
      <c r="U51" s="220">
        <v>0</v>
      </c>
      <c r="V51" s="220">
        <f>ROUND(E51*U51,2)</f>
        <v>0</v>
      </c>
      <c r="W51" s="220"/>
      <c r="X51" s="220" t="s">
        <v>653</v>
      </c>
      <c r="Y51" s="220" t="s">
        <v>305</v>
      </c>
      <c r="Z51" s="210"/>
      <c r="AA51" s="210"/>
      <c r="AB51" s="210"/>
      <c r="AC51" s="210"/>
      <c r="AD51" s="210"/>
      <c r="AE51" s="210"/>
      <c r="AF51" s="210"/>
      <c r="AG51" s="210" t="s">
        <v>654</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65" t="s">
        <v>4617</v>
      </c>
      <c r="D52" s="255"/>
      <c r="E52" s="256">
        <v>1.69</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5" t="s">
        <v>297</v>
      </c>
      <c r="B53" s="226" t="s">
        <v>148</v>
      </c>
      <c r="C53" s="248" t="s">
        <v>149</v>
      </c>
      <c r="D53" s="227"/>
      <c r="E53" s="228"/>
      <c r="F53" s="229"/>
      <c r="G53" s="229">
        <f>SUMIF(AG54:AG85,"&lt;&gt;NOR",G54:G85)</f>
        <v>0</v>
      </c>
      <c r="H53" s="229"/>
      <c r="I53" s="229">
        <f>SUM(I54:I85)</f>
        <v>0</v>
      </c>
      <c r="J53" s="229"/>
      <c r="K53" s="229">
        <f>SUM(K54:K85)</f>
        <v>0</v>
      </c>
      <c r="L53" s="229"/>
      <c r="M53" s="229">
        <f>SUM(M54:M85)</f>
        <v>0</v>
      </c>
      <c r="N53" s="228"/>
      <c r="O53" s="228">
        <f>SUM(O54:O85)</f>
        <v>0.05</v>
      </c>
      <c r="P53" s="228"/>
      <c r="Q53" s="228">
        <f>SUM(Q54:Q85)</f>
        <v>0</v>
      </c>
      <c r="R53" s="229"/>
      <c r="S53" s="229"/>
      <c r="T53" s="230"/>
      <c r="U53" s="224"/>
      <c r="V53" s="224">
        <f>SUM(V54:V85)</f>
        <v>301.64</v>
      </c>
      <c r="W53" s="224"/>
      <c r="X53" s="224"/>
      <c r="Y53" s="224"/>
      <c r="AG53" t="s">
        <v>298</v>
      </c>
    </row>
    <row r="54" spans="1:60" outlineLevel="1" x14ac:dyDescent="0.2">
      <c r="A54" s="232">
        <v>16</v>
      </c>
      <c r="B54" s="233" t="s">
        <v>4618</v>
      </c>
      <c r="C54" s="250" t="s">
        <v>4619</v>
      </c>
      <c r="D54" s="234" t="s">
        <v>372</v>
      </c>
      <c r="E54" s="235">
        <v>620</v>
      </c>
      <c r="F54" s="236"/>
      <c r="G54" s="237">
        <f>ROUND(E54*F54,2)</f>
        <v>0</v>
      </c>
      <c r="H54" s="236"/>
      <c r="I54" s="237">
        <f>ROUND(E54*H54,2)</f>
        <v>0</v>
      </c>
      <c r="J54" s="236"/>
      <c r="K54" s="237">
        <f>ROUND(E54*J54,2)</f>
        <v>0</v>
      </c>
      <c r="L54" s="237">
        <v>21</v>
      </c>
      <c r="M54" s="237">
        <f>G54*(1+L54/100)</f>
        <v>0</v>
      </c>
      <c r="N54" s="235">
        <v>0</v>
      </c>
      <c r="O54" s="235">
        <f>ROUND(E54*N54,2)</f>
        <v>0</v>
      </c>
      <c r="P54" s="235">
        <v>0</v>
      </c>
      <c r="Q54" s="235">
        <f>ROUND(E54*P54,2)</f>
        <v>0</v>
      </c>
      <c r="R54" s="237" t="s">
        <v>4611</v>
      </c>
      <c r="S54" s="237" t="s">
        <v>302</v>
      </c>
      <c r="T54" s="238" t="s">
        <v>354</v>
      </c>
      <c r="U54" s="220">
        <v>4.7E-2</v>
      </c>
      <c r="V54" s="220">
        <f>ROUND(E54*U54,2)</f>
        <v>29.14</v>
      </c>
      <c r="W54" s="220"/>
      <c r="X54" s="220" t="s">
        <v>314</v>
      </c>
      <c r="Y54" s="220" t="s">
        <v>305</v>
      </c>
      <c r="Z54" s="210"/>
      <c r="AA54" s="210"/>
      <c r="AB54" s="210"/>
      <c r="AC54" s="210"/>
      <c r="AD54" s="210"/>
      <c r="AE54" s="210"/>
      <c r="AF54" s="210"/>
      <c r="AG54" s="210" t="s">
        <v>315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66" t="s">
        <v>4620</v>
      </c>
      <c r="D55" s="263"/>
      <c r="E55" s="263"/>
      <c r="F55" s="263"/>
      <c r="G55" s="263"/>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374</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5" t="s">
        <v>4621</v>
      </c>
      <c r="D56" s="255"/>
      <c r="E56" s="256">
        <v>620</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2">
        <v>17</v>
      </c>
      <c r="B57" s="233" t="s">
        <v>4622</v>
      </c>
      <c r="C57" s="250" t="s">
        <v>4623</v>
      </c>
      <c r="D57" s="234" t="s">
        <v>372</v>
      </c>
      <c r="E57" s="235">
        <v>1690</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t="s">
        <v>4611</v>
      </c>
      <c r="S57" s="237" t="s">
        <v>302</v>
      </c>
      <c r="T57" s="238" t="s">
        <v>354</v>
      </c>
      <c r="U57" s="220">
        <v>1E-3</v>
      </c>
      <c r="V57" s="220">
        <f>ROUND(E57*U57,2)</f>
        <v>1.69</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5" t="s">
        <v>4624</v>
      </c>
      <c r="D58" s="255"/>
      <c r="E58" s="256">
        <v>1690</v>
      </c>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2">
        <v>18</v>
      </c>
      <c r="B59" s="233" t="s">
        <v>4625</v>
      </c>
      <c r="C59" s="250" t="s">
        <v>4626</v>
      </c>
      <c r="D59" s="234" t="s">
        <v>701</v>
      </c>
      <c r="E59" s="235">
        <v>3.2099999999999997E-2</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t="s">
        <v>4611</v>
      </c>
      <c r="S59" s="237" t="s">
        <v>302</v>
      </c>
      <c r="T59" s="238" t="s">
        <v>354</v>
      </c>
      <c r="U59" s="220">
        <v>21.428999999999998</v>
      </c>
      <c r="V59" s="220">
        <f>ROUND(E59*U59,2)</f>
        <v>0.69</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6" t="s">
        <v>4627</v>
      </c>
      <c r="D60" s="263"/>
      <c r="E60" s="263"/>
      <c r="F60" s="263"/>
      <c r="G60" s="263"/>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374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65" t="s">
        <v>4628</v>
      </c>
      <c r="D61" s="255"/>
      <c r="E61" s="256">
        <v>0.03</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2">
        <v>19</v>
      </c>
      <c r="B62" s="233" t="s">
        <v>4629</v>
      </c>
      <c r="C62" s="250" t="s">
        <v>4630</v>
      </c>
      <c r="D62" s="234" t="s">
        <v>372</v>
      </c>
      <c r="E62" s="235">
        <v>1070</v>
      </c>
      <c r="F62" s="236"/>
      <c r="G62" s="237">
        <f>ROUND(E62*F62,2)</f>
        <v>0</v>
      </c>
      <c r="H62" s="236"/>
      <c r="I62" s="237">
        <f>ROUND(E62*H62,2)</f>
        <v>0</v>
      </c>
      <c r="J62" s="236"/>
      <c r="K62" s="237">
        <f>ROUND(E62*J62,2)</f>
        <v>0</v>
      </c>
      <c r="L62" s="237">
        <v>21</v>
      </c>
      <c r="M62" s="237">
        <f>G62*(1+L62/100)</f>
        <v>0</v>
      </c>
      <c r="N62" s="235">
        <v>0</v>
      </c>
      <c r="O62" s="235">
        <f>ROUND(E62*N62,2)</f>
        <v>0</v>
      </c>
      <c r="P62" s="235">
        <v>0</v>
      </c>
      <c r="Q62" s="235">
        <f>ROUND(E62*P62,2)</f>
        <v>0</v>
      </c>
      <c r="R62" s="237" t="s">
        <v>4611</v>
      </c>
      <c r="S62" s="237" t="s">
        <v>302</v>
      </c>
      <c r="T62" s="238" t="s">
        <v>354</v>
      </c>
      <c r="U62" s="220">
        <v>9.7000000000000003E-2</v>
      </c>
      <c r="V62" s="220">
        <f>ROUND(E62*U62,2)</f>
        <v>103.79</v>
      </c>
      <c r="W62" s="220"/>
      <c r="X62" s="220" t="s">
        <v>314</v>
      </c>
      <c r="Y62" s="220" t="s">
        <v>305</v>
      </c>
      <c r="Z62" s="210"/>
      <c r="AA62" s="210"/>
      <c r="AB62" s="210"/>
      <c r="AC62" s="210"/>
      <c r="AD62" s="210"/>
      <c r="AE62" s="210"/>
      <c r="AF62" s="210"/>
      <c r="AG62" s="210" t="s">
        <v>315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66" t="s">
        <v>4620</v>
      </c>
      <c r="D63" s="263"/>
      <c r="E63" s="263"/>
      <c r="F63" s="263"/>
      <c r="G63" s="263"/>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374</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65" t="s">
        <v>4600</v>
      </c>
      <c r="D64" s="255"/>
      <c r="E64" s="256">
        <v>1070</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2">
        <v>20</v>
      </c>
      <c r="B65" s="233" t="s">
        <v>4631</v>
      </c>
      <c r="C65" s="250" t="s">
        <v>4632</v>
      </c>
      <c r="D65" s="234" t="s">
        <v>372</v>
      </c>
      <c r="E65" s="235">
        <v>5070</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t="s">
        <v>4611</v>
      </c>
      <c r="S65" s="237" t="s">
        <v>302</v>
      </c>
      <c r="T65" s="238" t="s">
        <v>354</v>
      </c>
      <c r="U65" s="220">
        <v>2E-3</v>
      </c>
      <c r="V65" s="220">
        <f>ROUND(E65*U65,2)</f>
        <v>10.14</v>
      </c>
      <c r="W65" s="220"/>
      <c r="X65" s="220" t="s">
        <v>314</v>
      </c>
      <c r="Y65" s="220" t="s">
        <v>305</v>
      </c>
      <c r="Z65" s="210"/>
      <c r="AA65" s="210"/>
      <c r="AB65" s="210"/>
      <c r="AC65" s="210"/>
      <c r="AD65" s="210"/>
      <c r="AE65" s="210"/>
      <c r="AF65" s="210"/>
      <c r="AG65" s="210" t="s">
        <v>315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65" t="s">
        <v>4633</v>
      </c>
      <c r="D66" s="255"/>
      <c r="E66" s="256">
        <v>5070</v>
      </c>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9">
        <v>21</v>
      </c>
      <c r="B67" s="240" t="s">
        <v>4634</v>
      </c>
      <c r="C67" s="249" t="s">
        <v>4635</v>
      </c>
      <c r="D67" s="241" t="s">
        <v>372</v>
      </c>
      <c r="E67" s="242">
        <v>5070</v>
      </c>
      <c r="F67" s="243"/>
      <c r="G67" s="244">
        <f>ROUND(E67*F67,2)</f>
        <v>0</v>
      </c>
      <c r="H67" s="243"/>
      <c r="I67" s="244">
        <f>ROUND(E67*H67,2)</f>
        <v>0</v>
      </c>
      <c r="J67" s="243"/>
      <c r="K67" s="244">
        <f>ROUND(E67*J67,2)</f>
        <v>0</v>
      </c>
      <c r="L67" s="244">
        <v>21</v>
      </c>
      <c r="M67" s="244">
        <f>G67*(1+L67/100)</f>
        <v>0</v>
      </c>
      <c r="N67" s="242">
        <v>0</v>
      </c>
      <c r="O67" s="242">
        <f>ROUND(E67*N67,2)</f>
        <v>0</v>
      </c>
      <c r="P67" s="242">
        <v>0</v>
      </c>
      <c r="Q67" s="242">
        <f>ROUND(E67*P67,2)</f>
        <v>0</v>
      </c>
      <c r="R67" s="244" t="s">
        <v>4611</v>
      </c>
      <c r="S67" s="244" t="s">
        <v>302</v>
      </c>
      <c r="T67" s="245" t="s">
        <v>354</v>
      </c>
      <c r="U67" s="220">
        <v>1E-3</v>
      </c>
      <c r="V67" s="220">
        <f>ROUND(E67*U67,2)</f>
        <v>5.07</v>
      </c>
      <c r="W67" s="220"/>
      <c r="X67" s="220" t="s">
        <v>314</v>
      </c>
      <c r="Y67" s="220" t="s">
        <v>305</v>
      </c>
      <c r="Z67" s="210"/>
      <c r="AA67" s="210"/>
      <c r="AB67" s="210"/>
      <c r="AC67" s="210"/>
      <c r="AD67" s="210"/>
      <c r="AE67" s="210"/>
      <c r="AF67" s="210"/>
      <c r="AG67" s="210" t="s">
        <v>315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2">
        <v>22</v>
      </c>
      <c r="B68" s="233" t="s">
        <v>4636</v>
      </c>
      <c r="C68" s="250" t="s">
        <v>4637</v>
      </c>
      <c r="D68" s="234" t="s">
        <v>372</v>
      </c>
      <c r="E68" s="235">
        <v>3380</v>
      </c>
      <c r="F68" s="236"/>
      <c r="G68" s="237">
        <f>ROUND(E68*F68,2)</f>
        <v>0</v>
      </c>
      <c r="H68" s="236"/>
      <c r="I68" s="237">
        <f>ROUND(E68*H68,2)</f>
        <v>0</v>
      </c>
      <c r="J68" s="236"/>
      <c r="K68" s="237">
        <f>ROUND(E68*J68,2)</f>
        <v>0</v>
      </c>
      <c r="L68" s="237">
        <v>21</v>
      </c>
      <c r="M68" s="237">
        <f>G68*(1+L68/100)</f>
        <v>0</v>
      </c>
      <c r="N68" s="235">
        <v>0</v>
      </c>
      <c r="O68" s="235">
        <f>ROUND(E68*N68,2)</f>
        <v>0</v>
      </c>
      <c r="P68" s="235">
        <v>0</v>
      </c>
      <c r="Q68" s="235">
        <f>ROUND(E68*P68,2)</f>
        <v>0</v>
      </c>
      <c r="R68" s="237" t="s">
        <v>4611</v>
      </c>
      <c r="S68" s="237" t="s">
        <v>302</v>
      </c>
      <c r="T68" s="238" t="s">
        <v>354</v>
      </c>
      <c r="U68" s="220">
        <v>1.4999999999999999E-2</v>
      </c>
      <c r="V68" s="220">
        <f>ROUND(E68*U68,2)</f>
        <v>50.7</v>
      </c>
      <c r="W68" s="220"/>
      <c r="X68" s="220" t="s">
        <v>314</v>
      </c>
      <c r="Y68" s="220" t="s">
        <v>305</v>
      </c>
      <c r="Z68" s="210"/>
      <c r="AA68" s="210"/>
      <c r="AB68" s="210"/>
      <c r="AC68" s="210"/>
      <c r="AD68" s="210"/>
      <c r="AE68" s="210"/>
      <c r="AF68" s="210"/>
      <c r="AG68" s="210" t="s">
        <v>315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65" t="s">
        <v>4638</v>
      </c>
      <c r="D69" s="255"/>
      <c r="E69" s="256">
        <v>3380</v>
      </c>
      <c r="F69" s="220"/>
      <c r="G69" s="220"/>
      <c r="H69" s="220"/>
      <c r="I69" s="220"/>
      <c r="J69" s="220"/>
      <c r="K69" s="220"/>
      <c r="L69" s="220"/>
      <c r="M69" s="220"/>
      <c r="N69" s="219"/>
      <c r="O69" s="219"/>
      <c r="P69" s="219"/>
      <c r="Q69" s="219"/>
      <c r="R69" s="220"/>
      <c r="S69" s="220"/>
      <c r="T69" s="220"/>
      <c r="U69" s="220"/>
      <c r="V69" s="220"/>
      <c r="W69" s="220"/>
      <c r="X69" s="220"/>
      <c r="Y69" s="220"/>
      <c r="Z69" s="210"/>
      <c r="AA69" s="210"/>
      <c r="AB69" s="210"/>
      <c r="AC69" s="210"/>
      <c r="AD69" s="210"/>
      <c r="AE69" s="210"/>
      <c r="AF69" s="210"/>
      <c r="AG69" s="210" t="s">
        <v>356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32">
        <v>23</v>
      </c>
      <c r="B70" s="233" t="s">
        <v>4609</v>
      </c>
      <c r="C70" s="250" t="s">
        <v>4610</v>
      </c>
      <c r="D70" s="234" t="s">
        <v>372</v>
      </c>
      <c r="E70" s="235">
        <v>1070</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t="s">
        <v>4611</v>
      </c>
      <c r="S70" s="237" t="s">
        <v>302</v>
      </c>
      <c r="T70" s="238" t="s">
        <v>354</v>
      </c>
      <c r="U70" s="220">
        <v>3.5000000000000001E-3</v>
      </c>
      <c r="V70" s="220">
        <f>ROUND(E70*U70,2)</f>
        <v>3.75</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66" t="s">
        <v>4612</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374</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65" t="s">
        <v>4600</v>
      </c>
      <c r="D72" s="255"/>
      <c r="E72" s="256">
        <v>1070</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2">
        <v>24</v>
      </c>
      <c r="B73" s="233" t="s">
        <v>4639</v>
      </c>
      <c r="C73" s="250" t="s">
        <v>4640</v>
      </c>
      <c r="D73" s="234" t="s">
        <v>696</v>
      </c>
      <c r="E73" s="235">
        <v>84.5</v>
      </c>
      <c r="F73" s="236"/>
      <c r="G73" s="237">
        <f>ROUND(E73*F73,2)</f>
        <v>0</v>
      </c>
      <c r="H73" s="236"/>
      <c r="I73" s="237">
        <f>ROUND(E73*H73,2)</f>
        <v>0</v>
      </c>
      <c r="J73" s="236"/>
      <c r="K73" s="237">
        <f>ROUND(E73*J73,2)</f>
        <v>0</v>
      </c>
      <c r="L73" s="237">
        <v>21</v>
      </c>
      <c r="M73" s="237">
        <f>G73*(1+L73/100)</f>
        <v>0</v>
      </c>
      <c r="N73" s="235">
        <v>0</v>
      </c>
      <c r="O73" s="235">
        <f>ROUND(E73*N73,2)</f>
        <v>0</v>
      </c>
      <c r="P73" s="235">
        <v>0</v>
      </c>
      <c r="Q73" s="235">
        <f>ROUND(E73*P73,2)</f>
        <v>0</v>
      </c>
      <c r="R73" s="237" t="s">
        <v>4611</v>
      </c>
      <c r="S73" s="237" t="s">
        <v>302</v>
      </c>
      <c r="T73" s="238" t="s">
        <v>354</v>
      </c>
      <c r="U73" s="220">
        <v>0.26</v>
      </c>
      <c r="V73" s="220">
        <f>ROUND(E73*U73,2)</f>
        <v>21.97</v>
      </c>
      <c r="W73" s="220"/>
      <c r="X73" s="220" t="s">
        <v>314</v>
      </c>
      <c r="Y73" s="220" t="s">
        <v>305</v>
      </c>
      <c r="Z73" s="210"/>
      <c r="AA73" s="210"/>
      <c r="AB73" s="210"/>
      <c r="AC73" s="210"/>
      <c r="AD73" s="210"/>
      <c r="AE73" s="210"/>
      <c r="AF73" s="210"/>
      <c r="AG73" s="210" t="s">
        <v>315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65" t="s">
        <v>4641</v>
      </c>
      <c r="D74" s="255"/>
      <c r="E74" s="256">
        <v>84.5</v>
      </c>
      <c r="F74" s="220"/>
      <c r="G74" s="220"/>
      <c r="H74" s="220"/>
      <c r="I74" s="220"/>
      <c r="J74" s="220"/>
      <c r="K74" s="220"/>
      <c r="L74" s="220"/>
      <c r="M74" s="220"/>
      <c r="N74" s="219"/>
      <c r="O74" s="219"/>
      <c r="P74" s="219"/>
      <c r="Q74" s="219"/>
      <c r="R74" s="220"/>
      <c r="S74" s="220"/>
      <c r="T74" s="220"/>
      <c r="U74" s="220"/>
      <c r="V74" s="220"/>
      <c r="W74" s="220"/>
      <c r="X74" s="220"/>
      <c r="Y74" s="220"/>
      <c r="Z74" s="210"/>
      <c r="AA74" s="210"/>
      <c r="AB74" s="210"/>
      <c r="AC74" s="210"/>
      <c r="AD74" s="210"/>
      <c r="AE74" s="210"/>
      <c r="AF74" s="210"/>
      <c r="AG74" s="210" t="s">
        <v>356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2">
        <v>25</v>
      </c>
      <c r="B75" s="233" t="s">
        <v>4642</v>
      </c>
      <c r="C75" s="250" t="s">
        <v>4643</v>
      </c>
      <c r="D75" s="234" t="s">
        <v>696</v>
      </c>
      <c r="E75" s="235">
        <v>84.5</v>
      </c>
      <c r="F75" s="236"/>
      <c r="G75" s="237">
        <f>ROUND(E75*F75,2)</f>
        <v>0</v>
      </c>
      <c r="H75" s="236"/>
      <c r="I75" s="237">
        <f>ROUND(E75*H75,2)</f>
        <v>0</v>
      </c>
      <c r="J75" s="236"/>
      <c r="K75" s="237">
        <f>ROUND(E75*J75,2)</f>
        <v>0</v>
      </c>
      <c r="L75" s="237">
        <v>21</v>
      </c>
      <c r="M75" s="237">
        <f>G75*(1+L75/100)</f>
        <v>0</v>
      </c>
      <c r="N75" s="235">
        <v>0</v>
      </c>
      <c r="O75" s="235">
        <f>ROUND(E75*N75,2)</f>
        <v>0</v>
      </c>
      <c r="P75" s="235">
        <v>0</v>
      </c>
      <c r="Q75" s="235">
        <f>ROUND(E75*P75,2)</f>
        <v>0</v>
      </c>
      <c r="R75" s="237" t="s">
        <v>4611</v>
      </c>
      <c r="S75" s="237" t="s">
        <v>302</v>
      </c>
      <c r="T75" s="238" t="s">
        <v>354</v>
      </c>
      <c r="U75" s="220">
        <v>0.88400000000000001</v>
      </c>
      <c r="V75" s="220">
        <f>ROUND(E75*U75,2)</f>
        <v>74.7</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65" t="s">
        <v>4641</v>
      </c>
      <c r="D76" s="255"/>
      <c r="E76" s="256">
        <v>84.5</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2">
        <v>26</v>
      </c>
      <c r="B77" s="233" t="s">
        <v>4644</v>
      </c>
      <c r="C77" s="250" t="s">
        <v>4645</v>
      </c>
      <c r="D77" s="234" t="s">
        <v>1443</v>
      </c>
      <c r="E77" s="235">
        <v>18.600000000000001</v>
      </c>
      <c r="F77" s="236"/>
      <c r="G77" s="237">
        <f>ROUND(E77*F77,2)</f>
        <v>0</v>
      </c>
      <c r="H77" s="236"/>
      <c r="I77" s="237">
        <f>ROUND(E77*H77,2)</f>
        <v>0</v>
      </c>
      <c r="J77" s="236"/>
      <c r="K77" s="237">
        <f>ROUND(E77*J77,2)</f>
        <v>0</v>
      </c>
      <c r="L77" s="237">
        <v>21</v>
      </c>
      <c r="M77" s="237">
        <f>G77*(1+L77/100)</f>
        <v>0</v>
      </c>
      <c r="N77" s="235">
        <v>1E-3</v>
      </c>
      <c r="O77" s="235">
        <f>ROUND(E77*N77,2)</f>
        <v>0.02</v>
      </c>
      <c r="P77" s="235">
        <v>0</v>
      </c>
      <c r="Q77" s="235">
        <f>ROUND(E77*P77,2)</f>
        <v>0</v>
      </c>
      <c r="R77" s="237" t="s">
        <v>652</v>
      </c>
      <c r="S77" s="237" t="s">
        <v>302</v>
      </c>
      <c r="T77" s="238" t="s">
        <v>354</v>
      </c>
      <c r="U77" s="220">
        <v>0</v>
      </c>
      <c r="V77" s="220">
        <f>ROUND(E77*U77,2)</f>
        <v>0</v>
      </c>
      <c r="W77" s="220"/>
      <c r="X77" s="220" t="s">
        <v>653</v>
      </c>
      <c r="Y77" s="220" t="s">
        <v>305</v>
      </c>
      <c r="Z77" s="210"/>
      <c r="AA77" s="210"/>
      <c r="AB77" s="210"/>
      <c r="AC77" s="210"/>
      <c r="AD77" s="210"/>
      <c r="AE77" s="210"/>
      <c r="AF77" s="210"/>
      <c r="AG77" s="210" t="s">
        <v>654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51" t="s">
        <v>4646</v>
      </c>
      <c r="D78" s="247"/>
      <c r="E78" s="247"/>
      <c r="F78" s="247"/>
      <c r="G78" s="247"/>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317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5" t="s">
        <v>4647</v>
      </c>
      <c r="D79" s="255"/>
      <c r="E79" s="256">
        <v>18.600000000000001</v>
      </c>
      <c r="F79" s="220"/>
      <c r="G79" s="220"/>
      <c r="H79" s="220"/>
      <c r="I79" s="220"/>
      <c r="J79" s="220"/>
      <c r="K79" s="220"/>
      <c r="L79" s="220"/>
      <c r="M79" s="220"/>
      <c r="N79" s="219"/>
      <c r="O79" s="219"/>
      <c r="P79" s="219"/>
      <c r="Q79" s="219"/>
      <c r="R79" s="220"/>
      <c r="S79" s="220"/>
      <c r="T79" s="220"/>
      <c r="U79" s="220"/>
      <c r="V79" s="220"/>
      <c r="W79" s="220"/>
      <c r="X79" s="220"/>
      <c r="Y79" s="220"/>
      <c r="Z79" s="210"/>
      <c r="AA79" s="210"/>
      <c r="AB79" s="210"/>
      <c r="AC79" s="210"/>
      <c r="AD79" s="210"/>
      <c r="AE79" s="210"/>
      <c r="AF79" s="210"/>
      <c r="AG79" s="210" t="s">
        <v>356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2">
        <v>27</v>
      </c>
      <c r="B80" s="233" t="s">
        <v>4648</v>
      </c>
      <c r="C80" s="250" t="s">
        <v>4649</v>
      </c>
      <c r="D80" s="234" t="s">
        <v>696</v>
      </c>
      <c r="E80" s="235">
        <v>84.5</v>
      </c>
      <c r="F80" s="236"/>
      <c r="G80" s="237">
        <f>ROUND(E80*F80,2)</f>
        <v>0</v>
      </c>
      <c r="H80" s="236"/>
      <c r="I80" s="237">
        <f>ROUND(E80*H80,2)</f>
        <v>0</v>
      </c>
      <c r="J80" s="236"/>
      <c r="K80" s="237">
        <f>ROUND(E80*J80,2)</f>
        <v>0</v>
      </c>
      <c r="L80" s="237">
        <v>21</v>
      </c>
      <c r="M80" s="237">
        <f>G80*(1+L80/100)</f>
        <v>0</v>
      </c>
      <c r="N80" s="235">
        <v>0</v>
      </c>
      <c r="O80" s="235">
        <f>ROUND(E80*N80,2)</f>
        <v>0</v>
      </c>
      <c r="P80" s="235">
        <v>0</v>
      </c>
      <c r="Q80" s="235">
        <f>ROUND(E80*P80,2)</f>
        <v>0</v>
      </c>
      <c r="R80" s="237" t="s">
        <v>652</v>
      </c>
      <c r="S80" s="237" t="s">
        <v>302</v>
      </c>
      <c r="T80" s="238" t="s">
        <v>354</v>
      </c>
      <c r="U80" s="220">
        <v>0</v>
      </c>
      <c r="V80" s="220">
        <f>ROUND(E80*U80,2)</f>
        <v>0</v>
      </c>
      <c r="W80" s="220"/>
      <c r="X80" s="220" t="s">
        <v>653</v>
      </c>
      <c r="Y80" s="220" t="s">
        <v>305</v>
      </c>
      <c r="Z80" s="210"/>
      <c r="AA80" s="210"/>
      <c r="AB80" s="210"/>
      <c r="AC80" s="210"/>
      <c r="AD80" s="210"/>
      <c r="AE80" s="210"/>
      <c r="AF80" s="210"/>
      <c r="AG80" s="210" t="s">
        <v>654</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5" t="s">
        <v>4641</v>
      </c>
      <c r="D81" s="255"/>
      <c r="E81" s="256">
        <v>84.5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356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2">
        <v>28</v>
      </c>
      <c r="B82" s="233" t="s">
        <v>4650</v>
      </c>
      <c r="C82" s="250" t="s">
        <v>4651</v>
      </c>
      <c r="D82" s="234" t="s">
        <v>4652</v>
      </c>
      <c r="E82" s="235">
        <v>32.1</v>
      </c>
      <c r="F82" s="236"/>
      <c r="G82" s="237">
        <f>ROUND(E82*F82,2)</f>
        <v>0</v>
      </c>
      <c r="H82" s="236"/>
      <c r="I82" s="237">
        <f>ROUND(E82*H82,2)</f>
        <v>0</v>
      </c>
      <c r="J82" s="236"/>
      <c r="K82" s="237">
        <f>ROUND(E82*J82,2)</f>
        <v>0</v>
      </c>
      <c r="L82" s="237">
        <v>21</v>
      </c>
      <c r="M82" s="237">
        <f>G82*(1+L82/100)</f>
        <v>0</v>
      </c>
      <c r="N82" s="235">
        <v>1E-3</v>
      </c>
      <c r="O82" s="235">
        <f>ROUND(E82*N82,2)</f>
        <v>0.03</v>
      </c>
      <c r="P82" s="235">
        <v>0</v>
      </c>
      <c r="Q82" s="235">
        <f>ROUND(E82*P82,2)</f>
        <v>0</v>
      </c>
      <c r="R82" s="237" t="s">
        <v>652</v>
      </c>
      <c r="S82" s="237" t="s">
        <v>302</v>
      </c>
      <c r="T82" s="238" t="s">
        <v>354</v>
      </c>
      <c r="U82" s="220">
        <v>0</v>
      </c>
      <c r="V82" s="220">
        <f>ROUND(E82*U82,2)</f>
        <v>0</v>
      </c>
      <c r="W82" s="220"/>
      <c r="X82" s="220" t="s">
        <v>653</v>
      </c>
      <c r="Y82" s="220" t="s">
        <v>305</v>
      </c>
      <c r="Z82" s="210"/>
      <c r="AA82" s="210"/>
      <c r="AB82" s="210"/>
      <c r="AC82" s="210"/>
      <c r="AD82" s="210"/>
      <c r="AE82" s="210"/>
      <c r="AF82" s="210"/>
      <c r="AG82" s="210" t="s">
        <v>654</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5" t="s">
        <v>4653</v>
      </c>
      <c r="D83" s="255"/>
      <c r="E83" s="256">
        <v>32.1</v>
      </c>
      <c r="F83" s="220"/>
      <c r="G83" s="220"/>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356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32">
        <v>29</v>
      </c>
      <c r="B84" s="233" t="s">
        <v>4614</v>
      </c>
      <c r="C84" s="250" t="s">
        <v>4615</v>
      </c>
      <c r="D84" s="234" t="s">
        <v>4616</v>
      </c>
      <c r="E84" s="235">
        <v>1.07</v>
      </c>
      <c r="F84" s="236"/>
      <c r="G84" s="237">
        <f>ROUND(E84*F84,2)</f>
        <v>0</v>
      </c>
      <c r="H84" s="236"/>
      <c r="I84" s="237">
        <f>ROUND(E84*H84,2)</f>
        <v>0</v>
      </c>
      <c r="J84" s="236"/>
      <c r="K84" s="237">
        <f>ROUND(E84*J84,2)</f>
        <v>0</v>
      </c>
      <c r="L84" s="237">
        <v>21</v>
      </c>
      <c r="M84" s="237">
        <f>G84*(1+L84/100)</f>
        <v>0</v>
      </c>
      <c r="N84" s="235">
        <v>1E-3</v>
      </c>
      <c r="O84" s="235">
        <f>ROUND(E84*N84,2)</f>
        <v>0</v>
      </c>
      <c r="P84" s="235">
        <v>0</v>
      </c>
      <c r="Q84" s="235">
        <f>ROUND(E84*P84,2)</f>
        <v>0</v>
      </c>
      <c r="R84" s="237" t="s">
        <v>652</v>
      </c>
      <c r="S84" s="237" t="s">
        <v>302</v>
      </c>
      <c r="T84" s="238" t="s">
        <v>354</v>
      </c>
      <c r="U84" s="220">
        <v>0</v>
      </c>
      <c r="V84" s="220">
        <f>ROUND(E84*U84,2)</f>
        <v>0</v>
      </c>
      <c r="W84" s="220"/>
      <c r="X84" s="220" t="s">
        <v>653</v>
      </c>
      <c r="Y84" s="220" t="s">
        <v>305</v>
      </c>
      <c r="Z84" s="210"/>
      <c r="AA84" s="210"/>
      <c r="AB84" s="210"/>
      <c r="AC84" s="210"/>
      <c r="AD84" s="210"/>
      <c r="AE84" s="210"/>
      <c r="AF84" s="210"/>
      <c r="AG84" s="210" t="s">
        <v>654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65" t="s">
        <v>4654</v>
      </c>
      <c r="D85" s="255"/>
      <c r="E85" s="256">
        <v>1.07</v>
      </c>
      <c r="F85" s="220"/>
      <c r="G85" s="220"/>
      <c r="H85" s="220"/>
      <c r="I85" s="220"/>
      <c r="J85" s="220"/>
      <c r="K85" s="220"/>
      <c r="L85" s="220"/>
      <c r="M85" s="220"/>
      <c r="N85" s="219"/>
      <c r="O85" s="219"/>
      <c r="P85" s="219"/>
      <c r="Q85" s="219"/>
      <c r="R85" s="220"/>
      <c r="S85" s="220"/>
      <c r="T85" s="220"/>
      <c r="U85" s="220"/>
      <c r="V85" s="220"/>
      <c r="W85" s="220"/>
      <c r="X85" s="220"/>
      <c r="Y85" s="220"/>
      <c r="Z85" s="210"/>
      <c r="AA85" s="210"/>
      <c r="AB85" s="210"/>
      <c r="AC85" s="210"/>
      <c r="AD85" s="210"/>
      <c r="AE85" s="210"/>
      <c r="AF85" s="210"/>
      <c r="AG85" s="210" t="s">
        <v>356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x14ac:dyDescent="0.2">
      <c r="A86" s="225" t="s">
        <v>297</v>
      </c>
      <c r="B86" s="226" t="s">
        <v>150</v>
      </c>
      <c r="C86" s="248" t="s">
        <v>151</v>
      </c>
      <c r="D86" s="227"/>
      <c r="E86" s="228"/>
      <c r="F86" s="229"/>
      <c r="G86" s="229">
        <f>SUMIF(AG87:AG109,"&lt;&gt;NOR",G87:G109)</f>
        <v>0</v>
      </c>
      <c r="H86" s="229"/>
      <c r="I86" s="229">
        <f>SUM(I87:I109)</f>
        <v>0</v>
      </c>
      <c r="J86" s="229"/>
      <c r="K86" s="229">
        <f>SUM(K87:K109)</f>
        <v>0</v>
      </c>
      <c r="L86" s="229"/>
      <c r="M86" s="229">
        <f>SUM(M87:M109)</f>
        <v>0</v>
      </c>
      <c r="N86" s="228"/>
      <c r="O86" s="228">
        <f>SUM(O87:O109)</f>
        <v>0.08</v>
      </c>
      <c r="P86" s="228"/>
      <c r="Q86" s="228">
        <f>SUM(Q87:Q109)</f>
        <v>0</v>
      </c>
      <c r="R86" s="229"/>
      <c r="S86" s="229"/>
      <c r="T86" s="230"/>
      <c r="U86" s="224"/>
      <c r="V86" s="224">
        <f>SUM(V87:V109)</f>
        <v>24.520000000000003</v>
      </c>
      <c r="W86" s="224"/>
      <c r="X86" s="224"/>
      <c r="Y86" s="224"/>
      <c r="AG86" t="s">
        <v>298</v>
      </c>
    </row>
    <row r="87" spans="1:60" outlineLevel="1" x14ac:dyDescent="0.2">
      <c r="A87" s="232">
        <v>30</v>
      </c>
      <c r="B87" s="233" t="s">
        <v>4655</v>
      </c>
      <c r="C87" s="250" t="s">
        <v>4656</v>
      </c>
      <c r="D87" s="234" t="s">
        <v>320</v>
      </c>
      <c r="E87" s="235">
        <v>4</v>
      </c>
      <c r="F87" s="236"/>
      <c r="G87" s="237">
        <f>ROUND(E87*F87,2)</f>
        <v>0</v>
      </c>
      <c r="H87" s="236"/>
      <c r="I87" s="237">
        <f>ROUND(E87*H87,2)</f>
        <v>0</v>
      </c>
      <c r="J87" s="236"/>
      <c r="K87" s="237">
        <f>ROUND(E87*J87,2)</f>
        <v>0</v>
      </c>
      <c r="L87" s="237">
        <v>21</v>
      </c>
      <c r="M87" s="237">
        <f>G87*(1+L87/100)</f>
        <v>0</v>
      </c>
      <c r="N87" s="235">
        <v>0</v>
      </c>
      <c r="O87" s="235">
        <f>ROUND(E87*N87,2)</f>
        <v>0</v>
      </c>
      <c r="P87" s="235">
        <v>0</v>
      </c>
      <c r="Q87" s="235">
        <f>ROUND(E87*P87,2)</f>
        <v>0</v>
      </c>
      <c r="R87" s="237" t="s">
        <v>4611</v>
      </c>
      <c r="S87" s="237" t="s">
        <v>302</v>
      </c>
      <c r="T87" s="238" t="s">
        <v>354</v>
      </c>
      <c r="U87" s="220">
        <v>3.4780000000000002</v>
      </c>
      <c r="V87" s="220">
        <f>ROUND(E87*U87,2)</f>
        <v>13.91</v>
      </c>
      <c r="W87" s="220"/>
      <c r="X87" s="220" t="s">
        <v>314</v>
      </c>
      <c r="Y87" s="220" t="s">
        <v>305</v>
      </c>
      <c r="Z87" s="210"/>
      <c r="AA87" s="210"/>
      <c r="AB87" s="210"/>
      <c r="AC87" s="210"/>
      <c r="AD87" s="210"/>
      <c r="AE87" s="210"/>
      <c r="AF87" s="210"/>
      <c r="AG87" s="210" t="s">
        <v>315</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2" x14ac:dyDescent="0.2">
      <c r="A88" s="217"/>
      <c r="B88" s="218"/>
      <c r="C88" s="266" t="s">
        <v>4657</v>
      </c>
      <c r="D88" s="263"/>
      <c r="E88" s="263"/>
      <c r="F88" s="263"/>
      <c r="G88" s="263"/>
      <c r="H88" s="220"/>
      <c r="I88" s="220"/>
      <c r="J88" s="220"/>
      <c r="K88" s="220"/>
      <c r="L88" s="220"/>
      <c r="M88" s="220"/>
      <c r="N88" s="219"/>
      <c r="O88" s="219"/>
      <c r="P88" s="219"/>
      <c r="Q88" s="219"/>
      <c r="R88" s="220"/>
      <c r="S88" s="220"/>
      <c r="T88" s="220"/>
      <c r="U88" s="220"/>
      <c r="V88" s="220"/>
      <c r="W88" s="220"/>
      <c r="X88" s="220"/>
      <c r="Y88" s="220"/>
      <c r="Z88" s="210"/>
      <c r="AA88" s="210"/>
      <c r="AB88" s="210"/>
      <c r="AC88" s="210"/>
      <c r="AD88" s="210"/>
      <c r="AE88" s="210"/>
      <c r="AF88" s="210"/>
      <c r="AG88" s="210" t="s">
        <v>374</v>
      </c>
      <c r="AH88" s="210"/>
      <c r="AI88" s="210"/>
      <c r="AJ88" s="210"/>
      <c r="AK88" s="210"/>
      <c r="AL88" s="210"/>
      <c r="AM88" s="210"/>
      <c r="AN88" s="210"/>
      <c r="AO88" s="210"/>
      <c r="AP88" s="210"/>
      <c r="AQ88" s="210"/>
      <c r="AR88" s="210"/>
      <c r="AS88" s="210"/>
      <c r="AT88" s="210"/>
      <c r="AU88" s="210"/>
      <c r="AV88" s="210"/>
      <c r="AW88" s="210"/>
      <c r="AX88" s="210"/>
      <c r="AY88" s="210"/>
      <c r="AZ88" s="210"/>
      <c r="BA88" s="246" t="str">
        <f>C88</f>
        <v>pro vysazování rostlin v hornině 1 až 4 s výměnou půdy na 50%, s případným naložením přebytečných výkopků na dopravní prostředek, s odvozem na vzdálenost do 20 km a se složením,</v>
      </c>
      <c r="BB88" s="210"/>
      <c r="BC88" s="210"/>
      <c r="BD88" s="210"/>
      <c r="BE88" s="210"/>
      <c r="BF88" s="210"/>
      <c r="BG88" s="210"/>
      <c r="BH88" s="210"/>
    </row>
    <row r="89" spans="1:60" outlineLevel="2" x14ac:dyDescent="0.2">
      <c r="A89" s="217"/>
      <c r="B89" s="218"/>
      <c r="C89" s="265" t="s">
        <v>4658</v>
      </c>
      <c r="D89" s="255"/>
      <c r="E89" s="256">
        <v>4</v>
      </c>
      <c r="F89" s="220"/>
      <c r="G89" s="220"/>
      <c r="H89" s="220"/>
      <c r="I89" s="220"/>
      <c r="J89" s="220"/>
      <c r="K89" s="220"/>
      <c r="L89" s="220"/>
      <c r="M89" s="220"/>
      <c r="N89" s="219"/>
      <c r="O89" s="219"/>
      <c r="P89" s="219"/>
      <c r="Q89" s="219"/>
      <c r="R89" s="220"/>
      <c r="S89" s="220"/>
      <c r="T89" s="220"/>
      <c r="U89" s="220"/>
      <c r="V89" s="220"/>
      <c r="W89" s="220"/>
      <c r="X89" s="220"/>
      <c r="Y89" s="220"/>
      <c r="Z89" s="210"/>
      <c r="AA89" s="210"/>
      <c r="AB89" s="210"/>
      <c r="AC89" s="210"/>
      <c r="AD89" s="210"/>
      <c r="AE89" s="210"/>
      <c r="AF89" s="210"/>
      <c r="AG89" s="210" t="s">
        <v>356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2">
        <v>31</v>
      </c>
      <c r="B90" s="233" t="s">
        <v>4659</v>
      </c>
      <c r="C90" s="250" t="s">
        <v>4660</v>
      </c>
      <c r="D90" s="234" t="s">
        <v>372</v>
      </c>
      <c r="E90" s="235">
        <v>6</v>
      </c>
      <c r="F90" s="236"/>
      <c r="G90" s="237">
        <f>ROUND(E90*F90,2)</f>
        <v>0</v>
      </c>
      <c r="H90" s="236"/>
      <c r="I90" s="237">
        <f>ROUND(E90*H90,2)</f>
        <v>0</v>
      </c>
      <c r="J90" s="236"/>
      <c r="K90" s="237">
        <f>ROUND(E90*J90,2)</f>
        <v>0</v>
      </c>
      <c r="L90" s="237">
        <v>21</v>
      </c>
      <c r="M90" s="237">
        <f>G90*(1+L90/100)</f>
        <v>0</v>
      </c>
      <c r="N90" s="235">
        <v>2.4000000000000001E-4</v>
      </c>
      <c r="O90" s="235">
        <f>ROUND(E90*N90,2)</f>
        <v>0</v>
      </c>
      <c r="P90" s="235">
        <v>0</v>
      </c>
      <c r="Q90" s="235">
        <f>ROUND(E90*P90,2)</f>
        <v>0</v>
      </c>
      <c r="R90" s="237" t="s">
        <v>4611</v>
      </c>
      <c r="S90" s="237" t="s">
        <v>302</v>
      </c>
      <c r="T90" s="238" t="s">
        <v>354</v>
      </c>
      <c r="U90" s="220">
        <v>0.127</v>
      </c>
      <c r="V90" s="220">
        <f>ROUND(E90*U90,2)</f>
        <v>0.76</v>
      </c>
      <c r="W90" s="220"/>
      <c r="X90" s="220" t="s">
        <v>314</v>
      </c>
      <c r="Y90" s="220" t="s">
        <v>305</v>
      </c>
      <c r="Z90" s="210"/>
      <c r="AA90" s="210"/>
      <c r="AB90" s="210"/>
      <c r="AC90" s="210"/>
      <c r="AD90" s="210"/>
      <c r="AE90" s="210"/>
      <c r="AF90" s="210"/>
      <c r="AG90" s="210" t="s">
        <v>315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66" t="s">
        <v>4661</v>
      </c>
      <c r="D91" s="263"/>
      <c r="E91" s="263"/>
      <c r="F91" s="263"/>
      <c r="G91" s="263"/>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374</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65" t="s">
        <v>4662</v>
      </c>
      <c r="D92" s="255"/>
      <c r="E92" s="256">
        <v>6</v>
      </c>
      <c r="F92" s="220"/>
      <c r="G92" s="220"/>
      <c r="H92" s="220"/>
      <c r="I92" s="220"/>
      <c r="J92" s="220"/>
      <c r="K92" s="220"/>
      <c r="L92" s="220"/>
      <c r="M92" s="220"/>
      <c r="N92" s="219"/>
      <c r="O92" s="219"/>
      <c r="P92" s="219"/>
      <c r="Q92" s="219"/>
      <c r="R92" s="220"/>
      <c r="S92" s="220"/>
      <c r="T92" s="220"/>
      <c r="U92" s="220"/>
      <c r="V92" s="220"/>
      <c r="W92" s="220"/>
      <c r="X92" s="220"/>
      <c r="Y92" s="220"/>
      <c r="Z92" s="210"/>
      <c r="AA92" s="210"/>
      <c r="AB92" s="210"/>
      <c r="AC92" s="210"/>
      <c r="AD92" s="210"/>
      <c r="AE92" s="210"/>
      <c r="AF92" s="210"/>
      <c r="AG92" s="210" t="s">
        <v>356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9">
        <v>32</v>
      </c>
      <c r="B93" s="240" t="s">
        <v>4663</v>
      </c>
      <c r="C93" s="249" t="s">
        <v>4664</v>
      </c>
      <c r="D93" s="241" t="s">
        <v>320</v>
      </c>
      <c r="E93" s="242">
        <v>4</v>
      </c>
      <c r="F93" s="243"/>
      <c r="G93" s="244">
        <f>ROUND(E93*F93,2)</f>
        <v>0</v>
      </c>
      <c r="H93" s="243"/>
      <c r="I93" s="244">
        <f>ROUND(E93*H93,2)</f>
        <v>0</v>
      </c>
      <c r="J93" s="243"/>
      <c r="K93" s="244">
        <f>ROUND(E93*J93,2)</f>
        <v>0</v>
      </c>
      <c r="L93" s="244">
        <v>21</v>
      </c>
      <c r="M93" s="244">
        <f>G93*(1+L93/100)</f>
        <v>0</v>
      </c>
      <c r="N93" s="242">
        <v>0</v>
      </c>
      <c r="O93" s="242">
        <f>ROUND(E93*N93,2)</f>
        <v>0</v>
      </c>
      <c r="P93" s="242">
        <v>0</v>
      </c>
      <c r="Q93" s="242">
        <f>ROUND(E93*P93,2)</f>
        <v>0</v>
      </c>
      <c r="R93" s="244"/>
      <c r="S93" s="244" t="s">
        <v>302</v>
      </c>
      <c r="T93" s="245" t="s">
        <v>354</v>
      </c>
      <c r="U93" s="220">
        <v>0.16800000000000001</v>
      </c>
      <c r="V93" s="220">
        <f>ROUND(E93*U93,2)</f>
        <v>0.67</v>
      </c>
      <c r="W93" s="220"/>
      <c r="X93" s="220" t="s">
        <v>314</v>
      </c>
      <c r="Y93" s="220" t="s">
        <v>305</v>
      </c>
      <c r="Z93" s="210"/>
      <c r="AA93" s="210"/>
      <c r="AB93" s="210"/>
      <c r="AC93" s="210"/>
      <c r="AD93" s="210"/>
      <c r="AE93" s="210"/>
      <c r="AF93" s="210"/>
      <c r="AG93" s="210" t="s">
        <v>315</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2">
        <v>33</v>
      </c>
      <c r="B94" s="233" t="s">
        <v>4665</v>
      </c>
      <c r="C94" s="250" t="s">
        <v>4666</v>
      </c>
      <c r="D94" s="234" t="s">
        <v>320</v>
      </c>
      <c r="E94" s="235">
        <v>4</v>
      </c>
      <c r="F94" s="236"/>
      <c r="G94" s="237">
        <f>ROUND(E94*F94,2)</f>
        <v>0</v>
      </c>
      <c r="H94" s="236"/>
      <c r="I94" s="237">
        <f>ROUND(E94*H94,2)</f>
        <v>0</v>
      </c>
      <c r="J94" s="236"/>
      <c r="K94" s="237">
        <f>ROUND(E94*J94,2)</f>
        <v>0</v>
      </c>
      <c r="L94" s="237">
        <v>21</v>
      </c>
      <c r="M94" s="237">
        <f>G94*(1+L94/100)</f>
        <v>0</v>
      </c>
      <c r="N94" s="235">
        <v>0</v>
      </c>
      <c r="O94" s="235">
        <f>ROUND(E94*N94,2)</f>
        <v>0</v>
      </c>
      <c r="P94" s="235">
        <v>0</v>
      </c>
      <c r="Q94" s="235">
        <f>ROUND(E94*P94,2)</f>
        <v>0</v>
      </c>
      <c r="R94" s="237" t="s">
        <v>4611</v>
      </c>
      <c r="S94" s="237" t="s">
        <v>302</v>
      </c>
      <c r="T94" s="238" t="s">
        <v>354</v>
      </c>
      <c r="U94" s="220">
        <v>1.2070000000000001</v>
      </c>
      <c r="V94" s="220">
        <f>ROUND(E94*U94,2)</f>
        <v>4.83</v>
      </c>
      <c r="W94" s="220"/>
      <c r="X94" s="220" t="s">
        <v>314</v>
      </c>
      <c r="Y94" s="220" t="s">
        <v>305</v>
      </c>
      <c r="Z94" s="210"/>
      <c r="AA94" s="210"/>
      <c r="AB94" s="210"/>
      <c r="AC94" s="210"/>
      <c r="AD94" s="210"/>
      <c r="AE94" s="210"/>
      <c r="AF94" s="210"/>
      <c r="AG94" s="210" t="s">
        <v>315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6" t="s">
        <v>4667</v>
      </c>
      <c r="D95" s="263"/>
      <c r="E95" s="263"/>
      <c r="F95" s="263"/>
      <c r="G95" s="263"/>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374</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2">
        <v>34</v>
      </c>
      <c r="B96" s="233" t="s">
        <v>4668</v>
      </c>
      <c r="C96" s="250" t="s">
        <v>4669</v>
      </c>
      <c r="D96" s="234" t="s">
        <v>320</v>
      </c>
      <c r="E96" s="235">
        <v>4</v>
      </c>
      <c r="F96" s="236"/>
      <c r="G96" s="237">
        <f>ROUND(E96*F96,2)</f>
        <v>0</v>
      </c>
      <c r="H96" s="236"/>
      <c r="I96" s="237">
        <f>ROUND(E96*H96,2)</f>
        <v>0</v>
      </c>
      <c r="J96" s="236"/>
      <c r="K96" s="237">
        <f>ROUND(E96*J96,2)</f>
        <v>0</v>
      </c>
      <c r="L96" s="237">
        <v>21</v>
      </c>
      <c r="M96" s="237">
        <f>G96*(1+L96/100)</f>
        <v>0</v>
      </c>
      <c r="N96" s="235">
        <v>5.5999999999999995E-4</v>
      </c>
      <c r="O96" s="235">
        <f>ROUND(E96*N96,2)</f>
        <v>0</v>
      </c>
      <c r="P96" s="235">
        <v>0</v>
      </c>
      <c r="Q96" s="235">
        <f>ROUND(E96*P96,2)</f>
        <v>0</v>
      </c>
      <c r="R96" s="237" t="s">
        <v>4611</v>
      </c>
      <c r="S96" s="237" t="s">
        <v>302</v>
      </c>
      <c r="T96" s="238" t="s">
        <v>354</v>
      </c>
      <c r="U96" s="220">
        <v>0.874</v>
      </c>
      <c r="V96" s="220">
        <f>ROUND(E96*U96,2)</f>
        <v>3.5</v>
      </c>
      <c r="W96" s="220"/>
      <c r="X96" s="220" t="s">
        <v>314</v>
      </c>
      <c r="Y96" s="220" t="s">
        <v>305</v>
      </c>
      <c r="Z96" s="210"/>
      <c r="AA96" s="210"/>
      <c r="AB96" s="210"/>
      <c r="AC96" s="210"/>
      <c r="AD96" s="210"/>
      <c r="AE96" s="210"/>
      <c r="AF96" s="210"/>
      <c r="AG96" s="210" t="s">
        <v>315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6" t="s">
        <v>4670</v>
      </c>
      <c r="D97" s="263"/>
      <c r="E97" s="263"/>
      <c r="F97" s="263"/>
      <c r="G97" s="263"/>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374</v>
      </c>
      <c r="AH97" s="210"/>
      <c r="AI97" s="210"/>
      <c r="AJ97" s="210"/>
      <c r="AK97" s="210"/>
      <c r="AL97" s="210"/>
      <c r="AM97" s="210"/>
      <c r="AN97" s="210"/>
      <c r="AO97" s="210"/>
      <c r="AP97" s="210"/>
      <c r="AQ97" s="210"/>
      <c r="AR97" s="210"/>
      <c r="AS97" s="210"/>
      <c r="AT97" s="210"/>
      <c r="AU97" s="210"/>
      <c r="AV97" s="210"/>
      <c r="AW97" s="210"/>
      <c r="AX97" s="210"/>
      <c r="AY97" s="210"/>
      <c r="AZ97" s="210"/>
      <c r="BA97" s="246" t="str">
        <f>C97</f>
        <v>třemi a více kůly, s ochranou proti poškození v místě vzepření, (příloha č. 8) při  průměru kůlů do 10 cm,</v>
      </c>
      <c r="BB97" s="210"/>
      <c r="BC97" s="210"/>
      <c r="BD97" s="210"/>
      <c r="BE97" s="210"/>
      <c r="BF97" s="210"/>
      <c r="BG97" s="210"/>
      <c r="BH97" s="210"/>
    </row>
    <row r="98" spans="1:60" outlineLevel="2" x14ac:dyDescent="0.2">
      <c r="A98" s="217"/>
      <c r="B98" s="218"/>
      <c r="C98" s="265" t="s">
        <v>4658</v>
      </c>
      <c r="D98" s="255"/>
      <c r="E98" s="256">
        <v>4</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2">
        <v>35</v>
      </c>
      <c r="B99" s="233" t="s">
        <v>4642</v>
      </c>
      <c r="C99" s="250" t="s">
        <v>4643</v>
      </c>
      <c r="D99" s="234" t="s">
        <v>696</v>
      </c>
      <c r="E99" s="235">
        <v>0.96</v>
      </c>
      <c r="F99" s="236"/>
      <c r="G99" s="237">
        <f>ROUND(E99*F99,2)</f>
        <v>0</v>
      </c>
      <c r="H99" s="236"/>
      <c r="I99" s="237">
        <f>ROUND(E99*H99,2)</f>
        <v>0</v>
      </c>
      <c r="J99" s="236"/>
      <c r="K99" s="237">
        <f>ROUND(E99*J99,2)</f>
        <v>0</v>
      </c>
      <c r="L99" s="237">
        <v>21</v>
      </c>
      <c r="M99" s="237">
        <f>G99*(1+L99/100)</f>
        <v>0</v>
      </c>
      <c r="N99" s="235">
        <v>0</v>
      </c>
      <c r="O99" s="235">
        <f>ROUND(E99*N99,2)</f>
        <v>0</v>
      </c>
      <c r="P99" s="235">
        <v>0</v>
      </c>
      <c r="Q99" s="235">
        <f>ROUND(E99*P99,2)</f>
        <v>0</v>
      </c>
      <c r="R99" s="237" t="s">
        <v>4611</v>
      </c>
      <c r="S99" s="237" t="s">
        <v>302</v>
      </c>
      <c r="T99" s="238" t="s">
        <v>354</v>
      </c>
      <c r="U99" s="220">
        <v>0.88400000000000001</v>
      </c>
      <c r="V99" s="220">
        <f>ROUND(E99*U99,2)</f>
        <v>0.85</v>
      </c>
      <c r="W99" s="220"/>
      <c r="X99" s="220" t="s">
        <v>314</v>
      </c>
      <c r="Y99" s="220" t="s">
        <v>305</v>
      </c>
      <c r="Z99" s="210"/>
      <c r="AA99" s="210"/>
      <c r="AB99" s="210"/>
      <c r="AC99" s="210"/>
      <c r="AD99" s="210"/>
      <c r="AE99" s="210"/>
      <c r="AF99" s="210"/>
      <c r="AG99" s="210" t="s">
        <v>315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5" t="s">
        <v>4671</v>
      </c>
      <c r="D100" s="255"/>
      <c r="E100" s="256">
        <v>0.96</v>
      </c>
      <c r="F100" s="220"/>
      <c r="G100" s="220"/>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356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2">
        <v>36</v>
      </c>
      <c r="B101" s="233" t="s">
        <v>4672</v>
      </c>
      <c r="C101" s="250" t="s">
        <v>4673</v>
      </c>
      <c r="D101" s="234" t="s">
        <v>3119</v>
      </c>
      <c r="E101" s="235">
        <v>12</v>
      </c>
      <c r="F101" s="236"/>
      <c r="G101" s="237">
        <f>ROUND(E101*F101,2)</f>
        <v>0</v>
      </c>
      <c r="H101" s="236"/>
      <c r="I101" s="237">
        <f>ROUND(E101*H101,2)</f>
        <v>0</v>
      </c>
      <c r="J101" s="236"/>
      <c r="K101" s="237">
        <f>ROUND(E101*J101,2)</f>
        <v>0</v>
      </c>
      <c r="L101" s="237">
        <v>21</v>
      </c>
      <c r="M101" s="237">
        <f>G101*(1+L101/100)</f>
        <v>0</v>
      </c>
      <c r="N101" s="235">
        <v>0</v>
      </c>
      <c r="O101" s="235">
        <f>ROUND(E101*N101,2)</f>
        <v>0</v>
      </c>
      <c r="P101" s="235">
        <v>0</v>
      </c>
      <c r="Q101" s="235">
        <f>ROUND(E101*P101,2)</f>
        <v>0</v>
      </c>
      <c r="R101" s="237"/>
      <c r="S101" s="237" t="s">
        <v>313</v>
      </c>
      <c r="T101" s="238" t="s">
        <v>303</v>
      </c>
      <c r="U101" s="220">
        <v>0</v>
      </c>
      <c r="V101" s="220">
        <f>ROUND(E101*U101,2)</f>
        <v>0</v>
      </c>
      <c r="W101" s="220"/>
      <c r="X101" s="220" t="s">
        <v>314</v>
      </c>
      <c r="Y101" s="220" t="s">
        <v>305</v>
      </c>
      <c r="Z101" s="210"/>
      <c r="AA101" s="210"/>
      <c r="AB101" s="210"/>
      <c r="AC101" s="210"/>
      <c r="AD101" s="210"/>
      <c r="AE101" s="210"/>
      <c r="AF101" s="210"/>
      <c r="AG101" s="210" t="s">
        <v>315</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65" t="s">
        <v>4674</v>
      </c>
      <c r="D102" s="255"/>
      <c r="E102" s="256">
        <v>12</v>
      </c>
      <c r="F102" s="220"/>
      <c r="G102" s="220"/>
      <c r="H102" s="220"/>
      <c r="I102" s="220"/>
      <c r="J102" s="220"/>
      <c r="K102" s="220"/>
      <c r="L102" s="220"/>
      <c r="M102" s="220"/>
      <c r="N102" s="219"/>
      <c r="O102" s="219"/>
      <c r="P102" s="219"/>
      <c r="Q102" s="219"/>
      <c r="R102" s="220"/>
      <c r="S102" s="220"/>
      <c r="T102" s="220"/>
      <c r="U102" s="220"/>
      <c r="V102" s="220"/>
      <c r="W102" s="220"/>
      <c r="X102" s="220"/>
      <c r="Y102" s="220"/>
      <c r="Z102" s="210"/>
      <c r="AA102" s="210"/>
      <c r="AB102" s="210"/>
      <c r="AC102" s="210"/>
      <c r="AD102" s="210"/>
      <c r="AE102" s="210"/>
      <c r="AF102" s="210"/>
      <c r="AG102" s="210" t="s">
        <v>356</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39">
        <v>37</v>
      </c>
      <c r="B103" s="240" t="s">
        <v>4675</v>
      </c>
      <c r="C103" s="249" t="s">
        <v>4676</v>
      </c>
      <c r="D103" s="241" t="s">
        <v>320</v>
      </c>
      <c r="E103" s="242">
        <v>4</v>
      </c>
      <c r="F103" s="243"/>
      <c r="G103" s="244">
        <f>ROUND(E103*F103,2)</f>
        <v>0</v>
      </c>
      <c r="H103" s="243"/>
      <c r="I103" s="244">
        <f>ROUND(E103*H103,2)</f>
        <v>0</v>
      </c>
      <c r="J103" s="243"/>
      <c r="K103" s="244">
        <f>ROUND(E103*J103,2)</f>
        <v>0</v>
      </c>
      <c r="L103" s="244">
        <v>21</v>
      </c>
      <c r="M103" s="244">
        <f>G103*(1+L103/100)</f>
        <v>0</v>
      </c>
      <c r="N103" s="242">
        <v>1.2E-2</v>
      </c>
      <c r="O103" s="242">
        <f>ROUND(E103*N103,2)</f>
        <v>0.05</v>
      </c>
      <c r="P103" s="242">
        <v>0</v>
      </c>
      <c r="Q103" s="242">
        <f>ROUND(E103*P103,2)</f>
        <v>0</v>
      </c>
      <c r="R103" s="244" t="s">
        <v>652</v>
      </c>
      <c r="S103" s="244" t="s">
        <v>302</v>
      </c>
      <c r="T103" s="245" t="s">
        <v>354</v>
      </c>
      <c r="U103" s="220">
        <v>0</v>
      </c>
      <c r="V103" s="220">
        <f>ROUND(E103*U103,2)</f>
        <v>0</v>
      </c>
      <c r="W103" s="220"/>
      <c r="X103" s="220" t="s">
        <v>653</v>
      </c>
      <c r="Y103" s="220" t="s">
        <v>305</v>
      </c>
      <c r="Z103" s="210"/>
      <c r="AA103" s="210"/>
      <c r="AB103" s="210"/>
      <c r="AC103" s="210"/>
      <c r="AD103" s="210"/>
      <c r="AE103" s="210"/>
      <c r="AF103" s="210"/>
      <c r="AG103" s="210" t="s">
        <v>654</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2">
        <v>38</v>
      </c>
      <c r="B104" s="233" t="s">
        <v>4677</v>
      </c>
      <c r="C104" s="250" t="s">
        <v>4678</v>
      </c>
      <c r="D104" s="234" t="s">
        <v>372</v>
      </c>
      <c r="E104" s="235">
        <v>6.6</v>
      </c>
      <c r="F104" s="236"/>
      <c r="G104" s="237">
        <f>ROUND(E104*F104,2)</f>
        <v>0</v>
      </c>
      <c r="H104" s="236"/>
      <c r="I104" s="237">
        <f>ROUND(E104*H104,2)</f>
        <v>0</v>
      </c>
      <c r="J104" s="236"/>
      <c r="K104" s="237">
        <f>ROUND(E104*J104,2)</f>
        <v>0</v>
      </c>
      <c r="L104" s="237">
        <v>21</v>
      </c>
      <c r="M104" s="237">
        <f>G104*(1+L104/100)</f>
        <v>0</v>
      </c>
      <c r="N104" s="235">
        <v>1E-4</v>
      </c>
      <c r="O104" s="235">
        <f>ROUND(E104*N104,2)</f>
        <v>0</v>
      </c>
      <c r="P104" s="235">
        <v>0</v>
      </c>
      <c r="Q104" s="235">
        <f>ROUND(E104*P104,2)</f>
        <v>0</v>
      </c>
      <c r="R104" s="237" t="s">
        <v>652</v>
      </c>
      <c r="S104" s="237" t="s">
        <v>302</v>
      </c>
      <c r="T104" s="238" t="s">
        <v>354</v>
      </c>
      <c r="U104" s="220">
        <v>0</v>
      </c>
      <c r="V104" s="220">
        <f>ROUND(E104*U104,2)</f>
        <v>0</v>
      </c>
      <c r="W104" s="220"/>
      <c r="X104" s="220" t="s">
        <v>653</v>
      </c>
      <c r="Y104" s="220" t="s">
        <v>305</v>
      </c>
      <c r="Z104" s="210"/>
      <c r="AA104" s="210"/>
      <c r="AB104" s="210"/>
      <c r="AC104" s="210"/>
      <c r="AD104" s="210"/>
      <c r="AE104" s="210"/>
      <c r="AF104" s="210"/>
      <c r="AG104" s="210" t="s">
        <v>654</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65" t="s">
        <v>4679</v>
      </c>
      <c r="D105" s="255"/>
      <c r="E105" s="256">
        <v>6.6</v>
      </c>
      <c r="F105" s="220"/>
      <c r="G105" s="220"/>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356</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2">
        <v>39</v>
      </c>
      <c r="B106" s="233" t="s">
        <v>4648</v>
      </c>
      <c r="C106" s="250" t="s">
        <v>4649</v>
      </c>
      <c r="D106" s="234" t="s">
        <v>696</v>
      </c>
      <c r="E106" s="235">
        <v>0.96</v>
      </c>
      <c r="F106" s="236"/>
      <c r="G106" s="237">
        <f>ROUND(E106*F106,2)</f>
        <v>0</v>
      </c>
      <c r="H106" s="236"/>
      <c r="I106" s="237">
        <f>ROUND(E106*H106,2)</f>
        <v>0</v>
      </c>
      <c r="J106" s="236"/>
      <c r="K106" s="237">
        <f>ROUND(E106*J106,2)</f>
        <v>0</v>
      </c>
      <c r="L106" s="237">
        <v>21</v>
      </c>
      <c r="M106" s="237">
        <f>G106*(1+L106/100)</f>
        <v>0</v>
      </c>
      <c r="N106" s="235">
        <v>0</v>
      </c>
      <c r="O106" s="235">
        <f>ROUND(E106*N106,2)</f>
        <v>0</v>
      </c>
      <c r="P106" s="235">
        <v>0</v>
      </c>
      <c r="Q106" s="235">
        <f>ROUND(E106*P106,2)</f>
        <v>0</v>
      </c>
      <c r="R106" s="237" t="s">
        <v>652</v>
      </c>
      <c r="S106" s="237" t="s">
        <v>302</v>
      </c>
      <c r="T106" s="238" t="s">
        <v>354</v>
      </c>
      <c r="U106" s="220">
        <v>0</v>
      </c>
      <c r="V106" s="220">
        <f>ROUND(E106*U106,2)</f>
        <v>0</v>
      </c>
      <c r="W106" s="220"/>
      <c r="X106" s="220" t="s">
        <v>653</v>
      </c>
      <c r="Y106" s="220" t="s">
        <v>305</v>
      </c>
      <c r="Z106" s="210"/>
      <c r="AA106" s="210"/>
      <c r="AB106" s="210"/>
      <c r="AC106" s="210"/>
      <c r="AD106" s="210"/>
      <c r="AE106" s="210"/>
      <c r="AF106" s="210"/>
      <c r="AG106" s="210" t="s">
        <v>654</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65" t="s">
        <v>4671</v>
      </c>
      <c r="D107" s="255"/>
      <c r="E107" s="256">
        <v>0.96</v>
      </c>
      <c r="F107" s="220"/>
      <c r="G107" s="220"/>
      <c r="H107" s="220"/>
      <c r="I107" s="220"/>
      <c r="J107" s="220"/>
      <c r="K107" s="220"/>
      <c r="L107" s="220"/>
      <c r="M107" s="220"/>
      <c r="N107" s="219"/>
      <c r="O107" s="219"/>
      <c r="P107" s="219"/>
      <c r="Q107" s="219"/>
      <c r="R107" s="220"/>
      <c r="S107" s="220"/>
      <c r="T107" s="220"/>
      <c r="U107" s="220"/>
      <c r="V107" s="220"/>
      <c r="W107" s="220"/>
      <c r="X107" s="220"/>
      <c r="Y107" s="220"/>
      <c r="Z107" s="210"/>
      <c r="AA107" s="210"/>
      <c r="AB107" s="210"/>
      <c r="AC107" s="210"/>
      <c r="AD107" s="210"/>
      <c r="AE107" s="210"/>
      <c r="AF107" s="210"/>
      <c r="AG107" s="210" t="s">
        <v>356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32">
        <v>40</v>
      </c>
      <c r="B108" s="233" t="s">
        <v>4680</v>
      </c>
      <c r="C108" s="250" t="s">
        <v>4681</v>
      </c>
      <c r="D108" s="234" t="s">
        <v>320</v>
      </c>
      <c r="E108" s="235">
        <v>12</v>
      </c>
      <c r="F108" s="236"/>
      <c r="G108" s="237">
        <f>ROUND(E108*F108,2)</f>
        <v>0</v>
      </c>
      <c r="H108" s="236"/>
      <c r="I108" s="237">
        <f>ROUND(E108*H108,2)</f>
        <v>0</v>
      </c>
      <c r="J108" s="236"/>
      <c r="K108" s="237">
        <f>ROUND(E108*J108,2)</f>
        <v>0</v>
      </c>
      <c r="L108" s="237">
        <v>21</v>
      </c>
      <c r="M108" s="237">
        <f>G108*(1+L108/100)</f>
        <v>0</v>
      </c>
      <c r="N108" s="235">
        <v>2.5500000000000002E-3</v>
      </c>
      <c r="O108" s="235">
        <f>ROUND(E108*N108,2)</f>
        <v>0.03</v>
      </c>
      <c r="P108" s="235">
        <v>0</v>
      </c>
      <c r="Q108" s="235">
        <f>ROUND(E108*P108,2)</f>
        <v>0</v>
      </c>
      <c r="R108" s="237" t="s">
        <v>652</v>
      </c>
      <c r="S108" s="237" t="s">
        <v>302</v>
      </c>
      <c r="T108" s="238" t="s">
        <v>354</v>
      </c>
      <c r="U108" s="220">
        <v>0</v>
      </c>
      <c r="V108" s="220">
        <f>ROUND(E108*U108,2)</f>
        <v>0</v>
      </c>
      <c r="W108" s="220"/>
      <c r="X108" s="220" t="s">
        <v>653</v>
      </c>
      <c r="Y108" s="220" t="s">
        <v>305</v>
      </c>
      <c r="Z108" s="210"/>
      <c r="AA108" s="210"/>
      <c r="AB108" s="210"/>
      <c r="AC108" s="210"/>
      <c r="AD108" s="210"/>
      <c r="AE108" s="210"/>
      <c r="AF108" s="210"/>
      <c r="AG108" s="210" t="s">
        <v>654</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65" t="s">
        <v>4674</v>
      </c>
      <c r="D109" s="255"/>
      <c r="E109" s="256">
        <v>12</v>
      </c>
      <c r="F109" s="220"/>
      <c r="G109" s="220"/>
      <c r="H109" s="220"/>
      <c r="I109" s="220"/>
      <c r="J109" s="220"/>
      <c r="K109" s="220"/>
      <c r="L109" s="220"/>
      <c r="M109" s="220"/>
      <c r="N109" s="219"/>
      <c r="O109" s="219"/>
      <c r="P109" s="219"/>
      <c r="Q109" s="219"/>
      <c r="R109" s="220"/>
      <c r="S109" s="220"/>
      <c r="T109" s="220"/>
      <c r="U109" s="220"/>
      <c r="V109" s="220"/>
      <c r="W109" s="220"/>
      <c r="X109" s="220"/>
      <c r="Y109" s="220"/>
      <c r="Z109" s="210"/>
      <c r="AA109" s="210"/>
      <c r="AB109" s="210"/>
      <c r="AC109" s="210"/>
      <c r="AD109" s="210"/>
      <c r="AE109" s="210"/>
      <c r="AF109" s="210"/>
      <c r="AG109" s="210" t="s">
        <v>356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x14ac:dyDescent="0.2">
      <c r="A110" s="225" t="s">
        <v>297</v>
      </c>
      <c r="B110" s="226" t="s">
        <v>180</v>
      </c>
      <c r="C110" s="248" t="s">
        <v>181</v>
      </c>
      <c r="D110" s="227"/>
      <c r="E110" s="228"/>
      <c r="F110" s="229"/>
      <c r="G110" s="229">
        <f>SUMIF(AG111:AG122,"&lt;&gt;NOR",G111:G122)</f>
        <v>0</v>
      </c>
      <c r="H110" s="229"/>
      <c r="I110" s="229">
        <f>SUM(I111:I122)</f>
        <v>0</v>
      </c>
      <c r="J110" s="229"/>
      <c r="K110" s="229">
        <f>SUM(K111:K122)</f>
        <v>0</v>
      </c>
      <c r="L110" s="229"/>
      <c r="M110" s="229">
        <f>SUM(M111:M122)</f>
        <v>0</v>
      </c>
      <c r="N110" s="228"/>
      <c r="O110" s="228">
        <f>SUM(O111:O122)</f>
        <v>10.39</v>
      </c>
      <c r="P110" s="228"/>
      <c r="Q110" s="228">
        <f>SUM(Q111:Q122)</f>
        <v>0</v>
      </c>
      <c r="R110" s="229"/>
      <c r="S110" s="229"/>
      <c r="T110" s="230"/>
      <c r="U110" s="224"/>
      <c r="V110" s="224">
        <f>SUM(V111:V122)</f>
        <v>6.19</v>
      </c>
      <c r="W110" s="224"/>
      <c r="X110" s="224"/>
      <c r="Y110" s="224"/>
      <c r="AG110" t="s">
        <v>298</v>
      </c>
    </row>
    <row r="111" spans="1:60" outlineLevel="1" x14ac:dyDescent="0.2">
      <c r="A111" s="232">
        <v>41</v>
      </c>
      <c r="B111" s="233" t="s">
        <v>4682</v>
      </c>
      <c r="C111" s="250" t="s">
        <v>4683</v>
      </c>
      <c r="D111" s="234" t="s">
        <v>372</v>
      </c>
      <c r="E111" s="235">
        <v>9.8000000000000007</v>
      </c>
      <c r="F111" s="236"/>
      <c r="G111" s="237">
        <f>ROUND(E111*F111,2)</f>
        <v>0</v>
      </c>
      <c r="H111" s="236"/>
      <c r="I111" s="237">
        <f>ROUND(E111*H111,2)</f>
        <v>0</v>
      </c>
      <c r="J111" s="236"/>
      <c r="K111" s="237">
        <f>ROUND(E111*J111,2)</f>
        <v>0</v>
      </c>
      <c r="L111" s="237">
        <v>21</v>
      </c>
      <c r="M111" s="237">
        <f>G111*(1+L111/100)</f>
        <v>0</v>
      </c>
      <c r="N111" s="235">
        <v>0</v>
      </c>
      <c r="O111" s="235">
        <f>ROUND(E111*N111,2)</f>
        <v>0</v>
      </c>
      <c r="P111" s="235">
        <v>0</v>
      </c>
      <c r="Q111" s="235">
        <f>ROUND(E111*P111,2)</f>
        <v>0</v>
      </c>
      <c r="R111" s="237"/>
      <c r="S111" s="237" t="s">
        <v>302</v>
      </c>
      <c r="T111" s="238" t="s">
        <v>354</v>
      </c>
      <c r="U111" s="220">
        <v>0.16400000000000001</v>
      </c>
      <c r="V111" s="220">
        <f>ROUND(E111*U111,2)</f>
        <v>1.61</v>
      </c>
      <c r="W111" s="220"/>
      <c r="X111" s="220" t="s">
        <v>314</v>
      </c>
      <c r="Y111" s="220" t="s">
        <v>305</v>
      </c>
      <c r="Z111" s="210"/>
      <c r="AA111" s="210"/>
      <c r="AB111" s="210"/>
      <c r="AC111" s="210"/>
      <c r="AD111" s="210"/>
      <c r="AE111" s="210"/>
      <c r="AF111" s="210"/>
      <c r="AG111" s="210" t="s">
        <v>315</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65" t="s">
        <v>4684</v>
      </c>
      <c r="D112" s="255"/>
      <c r="E112" s="256">
        <v>9.8000000000000007</v>
      </c>
      <c r="F112" s="220"/>
      <c r="G112" s="220"/>
      <c r="H112" s="220"/>
      <c r="I112" s="220"/>
      <c r="J112" s="220"/>
      <c r="K112" s="220"/>
      <c r="L112" s="220"/>
      <c r="M112" s="220"/>
      <c r="N112" s="219"/>
      <c r="O112" s="219"/>
      <c r="P112" s="219"/>
      <c r="Q112" s="219"/>
      <c r="R112" s="220"/>
      <c r="S112" s="220"/>
      <c r="T112" s="220"/>
      <c r="U112" s="220"/>
      <c r="V112" s="220"/>
      <c r="W112" s="220"/>
      <c r="X112" s="220"/>
      <c r="Y112" s="220"/>
      <c r="Z112" s="210"/>
      <c r="AA112" s="210"/>
      <c r="AB112" s="210"/>
      <c r="AC112" s="210"/>
      <c r="AD112" s="210"/>
      <c r="AE112" s="210"/>
      <c r="AF112" s="210"/>
      <c r="AG112" s="210" t="s">
        <v>356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32">
        <v>42</v>
      </c>
      <c r="B113" s="233" t="s">
        <v>4685</v>
      </c>
      <c r="C113" s="250" t="s">
        <v>4686</v>
      </c>
      <c r="D113" s="234" t="s">
        <v>696</v>
      </c>
      <c r="E113" s="235">
        <v>2.8</v>
      </c>
      <c r="F113" s="236"/>
      <c r="G113" s="237">
        <f>ROUND(E113*F113,2)</f>
        <v>0</v>
      </c>
      <c r="H113" s="236"/>
      <c r="I113" s="237">
        <f>ROUND(E113*H113,2)</f>
        <v>0</v>
      </c>
      <c r="J113" s="236"/>
      <c r="K113" s="237">
        <f>ROUND(E113*J113,2)</f>
        <v>0</v>
      </c>
      <c r="L113" s="237">
        <v>21</v>
      </c>
      <c r="M113" s="237">
        <f>G113*(1+L113/100)</f>
        <v>0</v>
      </c>
      <c r="N113" s="235">
        <v>1.87</v>
      </c>
      <c r="O113" s="235">
        <f>ROUND(E113*N113,2)</f>
        <v>5.24</v>
      </c>
      <c r="P113" s="235">
        <v>0</v>
      </c>
      <c r="Q113" s="235">
        <f>ROUND(E113*P113,2)</f>
        <v>0</v>
      </c>
      <c r="R113" s="237" t="s">
        <v>4687</v>
      </c>
      <c r="S113" s="237" t="s">
        <v>302</v>
      </c>
      <c r="T113" s="238" t="s">
        <v>354</v>
      </c>
      <c r="U113" s="220">
        <v>1.637</v>
      </c>
      <c r="V113" s="220">
        <f>ROUND(E113*U113,2)</f>
        <v>4.58</v>
      </c>
      <c r="W113" s="220"/>
      <c r="X113" s="220" t="s">
        <v>314</v>
      </c>
      <c r="Y113" s="220" t="s">
        <v>305</v>
      </c>
      <c r="Z113" s="210"/>
      <c r="AA113" s="210"/>
      <c r="AB113" s="210"/>
      <c r="AC113" s="210"/>
      <c r="AD113" s="210"/>
      <c r="AE113" s="210"/>
      <c r="AF113" s="210"/>
      <c r="AG113" s="210" t="s">
        <v>315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66" t="s">
        <v>4688</v>
      </c>
      <c r="D114" s="263"/>
      <c r="E114" s="263"/>
      <c r="F114" s="263"/>
      <c r="G114" s="263"/>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374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65" t="s">
        <v>4689</v>
      </c>
      <c r="D115" s="255"/>
      <c r="E115" s="256">
        <v>2.8</v>
      </c>
      <c r="F115" s="220"/>
      <c r="G115" s="220"/>
      <c r="H115" s="220"/>
      <c r="I115" s="220"/>
      <c r="J115" s="220"/>
      <c r="K115" s="220"/>
      <c r="L115" s="220"/>
      <c r="M115" s="220"/>
      <c r="N115" s="219"/>
      <c r="O115" s="219"/>
      <c r="P115" s="219"/>
      <c r="Q115" s="219"/>
      <c r="R115" s="220"/>
      <c r="S115" s="220"/>
      <c r="T115" s="220"/>
      <c r="U115" s="220"/>
      <c r="V115" s="220"/>
      <c r="W115" s="220"/>
      <c r="X115" s="220"/>
      <c r="Y115" s="220"/>
      <c r="Z115" s="210"/>
      <c r="AA115" s="210"/>
      <c r="AB115" s="210"/>
      <c r="AC115" s="210"/>
      <c r="AD115" s="210"/>
      <c r="AE115" s="210"/>
      <c r="AF115" s="210"/>
      <c r="AG115" s="210" t="s">
        <v>356</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2">
        <v>43</v>
      </c>
      <c r="B116" s="233" t="s">
        <v>4690</v>
      </c>
      <c r="C116" s="250" t="s">
        <v>4691</v>
      </c>
      <c r="D116" s="234" t="s">
        <v>450</v>
      </c>
      <c r="E116" s="235">
        <v>14</v>
      </c>
      <c r="F116" s="236"/>
      <c r="G116" s="237">
        <f>ROUND(E116*F116,2)</f>
        <v>0</v>
      </c>
      <c r="H116" s="236"/>
      <c r="I116" s="237">
        <f>ROUND(E116*H116,2)</f>
        <v>0</v>
      </c>
      <c r="J116" s="236"/>
      <c r="K116" s="237">
        <f>ROUND(E116*J116,2)</f>
        <v>0</v>
      </c>
      <c r="L116" s="237">
        <v>21</v>
      </c>
      <c r="M116" s="237">
        <f>G116*(1+L116/100)</f>
        <v>0</v>
      </c>
      <c r="N116" s="235">
        <v>0.14565</v>
      </c>
      <c r="O116" s="235">
        <f>ROUND(E116*N116,2)</f>
        <v>2.04</v>
      </c>
      <c r="P116" s="235">
        <v>0</v>
      </c>
      <c r="Q116" s="235">
        <f>ROUND(E116*P116,2)</f>
        <v>0</v>
      </c>
      <c r="R116" s="237"/>
      <c r="S116" s="237" t="s">
        <v>313</v>
      </c>
      <c r="T116" s="238" t="s">
        <v>303</v>
      </c>
      <c r="U116" s="220">
        <v>0</v>
      </c>
      <c r="V116" s="220">
        <f>ROUND(E116*U116,2)</f>
        <v>0</v>
      </c>
      <c r="W116" s="220"/>
      <c r="X116" s="220" t="s">
        <v>314</v>
      </c>
      <c r="Y116" s="220" t="s">
        <v>305</v>
      </c>
      <c r="Z116" s="210"/>
      <c r="AA116" s="210"/>
      <c r="AB116" s="210"/>
      <c r="AC116" s="210"/>
      <c r="AD116" s="210"/>
      <c r="AE116" s="210"/>
      <c r="AF116" s="210"/>
      <c r="AG116" s="210" t="s">
        <v>315</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51" t="s">
        <v>4692</v>
      </c>
      <c r="D117" s="247"/>
      <c r="E117" s="247"/>
      <c r="F117" s="247"/>
      <c r="G117" s="247"/>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317</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65" t="s">
        <v>4693</v>
      </c>
      <c r="D118" s="255"/>
      <c r="E118" s="256">
        <v>14</v>
      </c>
      <c r="F118" s="220"/>
      <c r="G118" s="220"/>
      <c r="H118" s="220"/>
      <c r="I118" s="220"/>
      <c r="J118" s="220"/>
      <c r="K118" s="220"/>
      <c r="L118" s="220"/>
      <c r="M118" s="220"/>
      <c r="N118" s="219"/>
      <c r="O118" s="219"/>
      <c r="P118" s="219"/>
      <c r="Q118" s="219"/>
      <c r="R118" s="220"/>
      <c r="S118" s="220"/>
      <c r="T118" s="220"/>
      <c r="U118" s="220"/>
      <c r="V118" s="220"/>
      <c r="W118" s="220"/>
      <c r="X118" s="220"/>
      <c r="Y118" s="220"/>
      <c r="Z118" s="210"/>
      <c r="AA118" s="210"/>
      <c r="AB118" s="210"/>
      <c r="AC118" s="210"/>
      <c r="AD118" s="210"/>
      <c r="AE118" s="210"/>
      <c r="AF118" s="210"/>
      <c r="AG118" s="210" t="s">
        <v>356</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32">
        <v>44</v>
      </c>
      <c r="B119" s="233" t="s">
        <v>4694</v>
      </c>
      <c r="C119" s="250" t="s">
        <v>4695</v>
      </c>
      <c r="D119" s="234" t="s">
        <v>701</v>
      </c>
      <c r="E119" s="235">
        <v>1.4378599999999999</v>
      </c>
      <c r="F119" s="236"/>
      <c r="G119" s="237">
        <f>ROUND(E119*F119,2)</f>
        <v>0</v>
      </c>
      <c r="H119" s="236"/>
      <c r="I119" s="237">
        <f>ROUND(E119*H119,2)</f>
        <v>0</v>
      </c>
      <c r="J119" s="236"/>
      <c r="K119" s="237">
        <f>ROUND(E119*J119,2)</f>
        <v>0</v>
      </c>
      <c r="L119" s="237">
        <v>21</v>
      </c>
      <c r="M119" s="237">
        <f>G119*(1+L119/100)</f>
        <v>0</v>
      </c>
      <c r="N119" s="235">
        <v>1</v>
      </c>
      <c r="O119" s="235">
        <f>ROUND(E119*N119,2)</f>
        <v>1.44</v>
      </c>
      <c r="P119" s="235">
        <v>0</v>
      </c>
      <c r="Q119" s="235">
        <f>ROUND(E119*P119,2)</f>
        <v>0</v>
      </c>
      <c r="R119" s="237" t="s">
        <v>652</v>
      </c>
      <c r="S119" s="237" t="s">
        <v>1097</v>
      </c>
      <c r="T119" s="238" t="s">
        <v>1097</v>
      </c>
      <c r="U119" s="220">
        <v>0</v>
      </c>
      <c r="V119" s="220">
        <f>ROUND(E119*U119,2)</f>
        <v>0</v>
      </c>
      <c r="W119" s="220"/>
      <c r="X119" s="220" t="s">
        <v>653</v>
      </c>
      <c r="Y119" s="220" t="s">
        <v>305</v>
      </c>
      <c r="Z119" s="210"/>
      <c r="AA119" s="210"/>
      <c r="AB119" s="210"/>
      <c r="AC119" s="210"/>
      <c r="AD119" s="210"/>
      <c r="AE119" s="210"/>
      <c r="AF119" s="210"/>
      <c r="AG119" s="210" t="s">
        <v>654</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65" t="s">
        <v>4696</v>
      </c>
      <c r="D120" s="255"/>
      <c r="E120" s="256">
        <v>1.44</v>
      </c>
      <c r="F120" s="220"/>
      <c r="G120" s="220"/>
      <c r="H120" s="220"/>
      <c r="I120" s="220"/>
      <c r="J120" s="220"/>
      <c r="K120" s="220"/>
      <c r="L120" s="220"/>
      <c r="M120" s="220"/>
      <c r="N120" s="219"/>
      <c r="O120" s="219"/>
      <c r="P120" s="219"/>
      <c r="Q120" s="219"/>
      <c r="R120" s="220"/>
      <c r="S120" s="220"/>
      <c r="T120" s="220"/>
      <c r="U120" s="220"/>
      <c r="V120" s="220"/>
      <c r="W120" s="220"/>
      <c r="X120" s="220"/>
      <c r="Y120" s="220"/>
      <c r="Z120" s="210"/>
      <c r="AA120" s="210"/>
      <c r="AB120" s="210"/>
      <c r="AC120" s="210"/>
      <c r="AD120" s="210"/>
      <c r="AE120" s="210"/>
      <c r="AF120" s="210"/>
      <c r="AG120" s="210" t="s">
        <v>356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32">
        <v>45</v>
      </c>
      <c r="B121" s="233" t="s">
        <v>4697</v>
      </c>
      <c r="C121" s="250" t="s">
        <v>4698</v>
      </c>
      <c r="D121" s="234" t="s">
        <v>320</v>
      </c>
      <c r="E121" s="235">
        <v>42.848480000000002</v>
      </c>
      <c r="F121" s="236"/>
      <c r="G121" s="237">
        <f>ROUND(E121*F121,2)</f>
        <v>0</v>
      </c>
      <c r="H121" s="236"/>
      <c r="I121" s="237">
        <f>ROUND(E121*H121,2)</f>
        <v>0</v>
      </c>
      <c r="J121" s="236"/>
      <c r="K121" s="237">
        <f>ROUND(E121*J121,2)</f>
        <v>0</v>
      </c>
      <c r="L121" s="237">
        <v>21</v>
      </c>
      <c r="M121" s="237">
        <f>G121*(1+L121/100)</f>
        <v>0</v>
      </c>
      <c r="N121" s="235">
        <v>3.9E-2</v>
      </c>
      <c r="O121" s="235">
        <f>ROUND(E121*N121,2)</f>
        <v>1.67</v>
      </c>
      <c r="P121" s="235">
        <v>0</v>
      </c>
      <c r="Q121" s="235">
        <f>ROUND(E121*P121,2)</f>
        <v>0</v>
      </c>
      <c r="R121" s="237" t="s">
        <v>652</v>
      </c>
      <c r="S121" s="237" t="s">
        <v>302</v>
      </c>
      <c r="T121" s="238" t="s">
        <v>354</v>
      </c>
      <c r="U121" s="220">
        <v>0</v>
      </c>
      <c r="V121" s="220">
        <f>ROUND(E121*U121,2)</f>
        <v>0</v>
      </c>
      <c r="W121" s="220"/>
      <c r="X121" s="220" t="s">
        <v>653</v>
      </c>
      <c r="Y121" s="220" t="s">
        <v>305</v>
      </c>
      <c r="Z121" s="210"/>
      <c r="AA121" s="210"/>
      <c r="AB121" s="210"/>
      <c r="AC121" s="210"/>
      <c r="AD121" s="210"/>
      <c r="AE121" s="210"/>
      <c r="AF121" s="210"/>
      <c r="AG121" s="210" t="s">
        <v>654</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65" t="s">
        <v>4699</v>
      </c>
      <c r="D122" s="255"/>
      <c r="E122" s="256">
        <v>42.85</v>
      </c>
      <c r="F122" s="220"/>
      <c r="G122" s="220"/>
      <c r="H122" s="220"/>
      <c r="I122" s="220"/>
      <c r="J122" s="220"/>
      <c r="K122" s="220"/>
      <c r="L122" s="220"/>
      <c r="M122" s="220"/>
      <c r="N122" s="219"/>
      <c r="O122" s="219"/>
      <c r="P122" s="219"/>
      <c r="Q122" s="219"/>
      <c r="R122" s="220"/>
      <c r="S122" s="220"/>
      <c r="T122" s="220"/>
      <c r="U122" s="220"/>
      <c r="V122" s="220"/>
      <c r="W122" s="220"/>
      <c r="X122" s="220"/>
      <c r="Y122" s="220"/>
      <c r="Z122" s="210"/>
      <c r="AA122" s="210"/>
      <c r="AB122" s="210"/>
      <c r="AC122" s="210"/>
      <c r="AD122" s="210"/>
      <c r="AE122" s="210"/>
      <c r="AF122" s="210"/>
      <c r="AG122" s="210" t="s">
        <v>356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x14ac:dyDescent="0.2">
      <c r="A123" s="3"/>
      <c r="B123" s="4"/>
      <c r="C123" s="252"/>
      <c r="D123" s="6"/>
      <c r="E123" s="3"/>
      <c r="F123" s="3"/>
      <c r="G123" s="3"/>
      <c r="H123" s="3"/>
      <c r="I123" s="3"/>
      <c r="J123" s="3"/>
      <c r="K123" s="3"/>
      <c r="L123" s="3"/>
      <c r="M123" s="3"/>
      <c r="N123" s="3"/>
      <c r="O123" s="3"/>
      <c r="P123" s="3"/>
      <c r="Q123" s="3"/>
      <c r="R123" s="3"/>
      <c r="S123" s="3"/>
      <c r="T123" s="3"/>
      <c r="U123" s="3"/>
      <c r="V123" s="3"/>
      <c r="W123" s="3"/>
      <c r="X123" s="3"/>
      <c r="Y123" s="3"/>
      <c r="AE123">
        <v>12</v>
      </c>
      <c r="AF123">
        <v>21</v>
      </c>
      <c r="AG123" t="s">
        <v>283</v>
      </c>
    </row>
    <row r="124" spans="1:60" x14ac:dyDescent="0.2">
      <c r="A124" s="213"/>
      <c r="B124" s="214" t="s">
        <v>29</v>
      </c>
      <c r="C124" s="253"/>
      <c r="D124" s="215"/>
      <c r="E124" s="216"/>
      <c r="F124" s="216"/>
      <c r="G124" s="231">
        <f>G8+G41+G53+G86+G110</f>
        <v>0</v>
      </c>
      <c r="H124" s="3"/>
      <c r="I124" s="3"/>
      <c r="J124" s="3"/>
      <c r="K124" s="3"/>
      <c r="L124" s="3"/>
      <c r="M124" s="3"/>
      <c r="N124" s="3"/>
      <c r="O124" s="3"/>
      <c r="P124" s="3"/>
      <c r="Q124" s="3"/>
      <c r="R124" s="3"/>
      <c r="S124" s="3"/>
      <c r="T124" s="3"/>
      <c r="U124" s="3"/>
      <c r="V124" s="3"/>
      <c r="W124" s="3"/>
      <c r="X124" s="3"/>
      <c r="Y124" s="3"/>
      <c r="AE124">
        <f>SUMIF(L7:L122,AE123,G7:G122)</f>
        <v>0</v>
      </c>
      <c r="AF124">
        <f>SUMIF(L7:L122,AF123,G7:G122)</f>
        <v>0</v>
      </c>
      <c r="AG124" t="s">
        <v>349</v>
      </c>
    </row>
    <row r="125" spans="1:60" x14ac:dyDescent="0.2">
      <c r="C125" s="254"/>
      <c r="D125" s="10"/>
      <c r="AG125" t="s">
        <v>350</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AkY0maVEW4YctnTPQ+Ddqhvdyb/iJU5PJ/ITu9lnTjbF7ORC3T2WOdoWRautR+op53q6yiFS5Rpo13F7v7a6Q==" saltValue="CEdDEpdMBQBcqv/fINGM2Q==" spinCount="100000" sheet="1" formatRows="0"/>
  <mergeCells count="28">
    <mergeCell ref="C95:G95"/>
    <mergeCell ref="C97:G97"/>
    <mergeCell ref="C114:G114"/>
    <mergeCell ref="C117:G117"/>
    <mergeCell ref="C60:G60"/>
    <mergeCell ref="C63:G63"/>
    <mergeCell ref="C71:G71"/>
    <mergeCell ref="C78:G78"/>
    <mergeCell ref="C88:G88"/>
    <mergeCell ref="C91:G91"/>
    <mergeCell ref="C36:G36"/>
    <mergeCell ref="C39:G39"/>
    <mergeCell ref="C43:G43"/>
    <mergeCell ref="C46:G46"/>
    <mergeCell ref="C49:G49"/>
    <mergeCell ref="C55:G55"/>
    <mergeCell ref="C15:G15"/>
    <mergeCell ref="C19:G19"/>
    <mergeCell ref="C22:G22"/>
    <mergeCell ref="C27:G27"/>
    <mergeCell ref="C30:G30"/>
    <mergeCell ref="C33:G3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380F-FB80-4248-8A93-4AC44568379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97</v>
      </c>
      <c r="C3" s="199" t="s">
        <v>98</v>
      </c>
      <c r="D3" s="197"/>
      <c r="E3" s="197"/>
      <c r="F3" s="197"/>
      <c r="G3" s="198"/>
      <c r="AC3" s="174" t="s">
        <v>272</v>
      </c>
      <c r="AG3" t="s">
        <v>273</v>
      </c>
    </row>
    <row r="4" spans="1:60" ht="24.95" customHeight="1" x14ac:dyDescent="0.2">
      <c r="A4" s="200" t="s">
        <v>9</v>
      </c>
      <c r="B4" s="201" t="s">
        <v>61</v>
      </c>
      <c r="C4" s="202" t="s">
        <v>98</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61</v>
      </c>
      <c r="C8" s="248" t="s">
        <v>145</v>
      </c>
      <c r="D8" s="227"/>
      <c r="E8" s="228"/>
      <c r="F8" s="229"/>
      <c r="G8" s="229">
        <f>SUMIF(AG9:AG68,"&lt;&gt;NOR",G9:G68)</f>
        <v>0</v>
      </c>
      <c r="H8" s="229"/>
      <c r="I8" s="229">
        <f>SUM(I9:I68)</f>
        <v>0</v>
      </c>
      <c r="J8" s="229"/>
      <c r="K8" s="229">
        <f>SUM(K9:K68)</f>
        <v>0</v>
      </c>
      <c r="L8" s="229"/>
      <c r="M8" s="229">
        <f>SUM(M9:M68)</f>
        <v>0</v>
      </c>
      <c r="N8" s="228"/>
      <c r="O8" s="228">
        <f>SUM(O9:O68)</f>
        <v>97.39</v>
      </c>
      <c r="P8" s="228"/>
      <c r="Q8" s="228">
        <f>SUM(Q9:Q68)</f>
        <v>0</v>
      </c>
      <c r="R8" s="229"/>
      <c r="S8" s="229"/>
      <c r="T8" s="230"/>
      <c r="U8" s="224"/>
      <c r="V8" s="224">
        <f>SUM(V9:V68)</f>
        <v>186.16999999999996</v>
      </c>
      <c r="W8" s="224"/>
      <c r="X8" s="224"/>
      <c r="Y8" s="224"/>
      <c r="AG8" t="s">
        <v>298</v>
      </c>
    </row>
    <row r="9" spans="1:60" outlineLevel="1" x14ac:dyDescent="0.2">
      <c r="A9" s="232">
        <v>1</v>
      </c>
      <c r="B9" s="233" t="s">
        <v>1831</v>
      </c>
      <c r="C9" s="250" t="s">
        <v>1832</v>
      </c>
      <c r="D9" s="234" t="s">
        <v>696</v>
      </c>
      <c r="E9" s="235">
        <v>40.468000000000004</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1823</v>
      </c>
      <c r="S9" s="237" t="s">
        <v>302</v>
      </c>
      <c r="T9" s="238" t="s">
        <v>354</v>
      </c>
      <c r="U9" s="220">
        <v>0.36499999999999999</v>
      </c>
      <c r="V9" s="220">
        <f>ROUND(E9*U9,2)</f>
        <v>14.77</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2" x14ac:dyDescent="0.2">
      <c r="A10" s="217"/>
      <c r="B10" s="218"/>
      <c r="C10" s="266" t="s">
        <v>1833</v>
      </c>
      <c r="D10" s="263"/>
      <c r="E10" s="263"/>
      <c r="F10" s="263"/>
      <c r="G10" s="263"/>
      <c r="H10" s="220"/>
      <c r="I10" s="220"/>
      <c r="J10" s="220"/>
      <c r="K10" s="220"/>
      <c r="L10" s="220"/>
      <c r="M10" s="220"/>
      <c r="N10" s="219"/>
      <c r="O10" s="219"/>
      <c r="P10" s="219"/>
      <c r="Q10" s="219"/>
      <c r="R10" s="220"/>
      <c r="S10" s="220"/>
      <c r="T10" s="220"/>
      <c r="U10" s="220"/>
      <c r="V10" s="220"/>
      <c r="W10" s="220"/>
      <c r="X10" s="220"/>
      <c r="Y10" s="220"/>
      <c r="Z10" s="210"/>
      <c r="AA10" s="210"/>
      <c r="AB10" s="210"/>
      <c r="AC10" s="210"/>
      <c r="AD10" s="210"/>
      <c r="AE10" s="210"/>
      <c r="AF10" s="210"/>
      <c r="AG10" s="210" t="s">
        <v>374</v>
      </c>
      <c r="AH10" s="210"/>
      <c r="AI10" s="210"/>
      <c r="AJ10" s="210"/>
      <c r="AK10" s="210"/>
      <c r="AL10" s="210"/>
      <c r="AM10" s="210"/>
      <c r="AN10" s="210"/>
      <c r="AO10" s="210"/>
      <c r="AP10" s="210"/>
      <c r="AQ10" s="210"/>
      <c r="AR10" s="210"/>
      <c r="AS10" s="210"/>
      <c r="AT10" s="210"/>
      <c r="AU10" s="210"/>
      <c r="AV10" s="210"/>
      <c r="AW10" s="210"/>
      <c r="AX10" s="210"/>
      <c r="AY10" s="210"/>
      <c r="AZ10" s="210"/>
      <c r="BA10" s="246"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0"/>
      <c r="BC10" s="210"/>
      <c r="BD10" s="210"/>
      <c r="BE10" s="210"/>
      <c r="BF10" s="210"/>
      <c r="BG10" s="210"/>
      <c r="BH10" s="210"/>
    </row>
    <row r="11" spans="1:60" outlineLevel="2" x14ac:dyDescent="0.2">
      <c r="A11" s="217"/>
      <c r="B11" s="218"/>
      <c r="C11" s="265" t="s">
        <v>4700</v>
      </c>
      <c r="D11" s="255"/>
      <c r="E11" s="256">
        <v>40.47</v>
      </c>
      <c r="F11" s="220"/>
      <c r="G11" s="220"/>
      <c r="H11" s="220"/>
      <c r="I11" s="220"/>
      <c r="J11" s="220"/>
      <c r="K11" s="220"/>
      <c r="L11" s="220"/>
      <c r="M11" s="220"/>
      <c r="N11" s="219"/>
      <c r="O11" s="219"/>
      <c r="P11" s="219"/>
      <c r="Q11" s="219"/>
      <c r="R11" s="220"/>
      <c r="S11" s="220"/>
      <c r="T11" s="220"/>
      <c r="U11" s="220"/>
      <c r="V11" s="220"/>
      <c r="W11" s="220"/>
      <c r="X11" s="220"/>
      <c r="Y11" s="220"/>
      <c r="Z11" s="210"/>
      <c r="AA11" s="210"/>
      <c r="AB11" s="210"/>
      <c r="AC11" s="210"/>
      <c r="AD11" s="210"/>
      <c r="AE11" s="210"/>
      <c r="AF11" s="210"/>
      <c r="AG11" s="210" t="s">
        <v>356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2">
        <v>2</v>
      </c>
      <c r="B12" s="233" t="s">
        <v>1845</v>
      </c>
      <c r="C12" s="250" t="s">
        <v>1846</v>
      </c>
      <c r="D12" s="234" t="s">
        <v>696</v>
      </c>
      <c r="E12" s="235">
        <v>40.468000000000004</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t="s">
        <v>1823</v>
      </c>
      <c r="S12" s="237" t="s">
        <v>302</v>
      </c>
      <c r="T12" s="238" t="s">
        <v>354</v>
      </c>
      <c r="U12" s="220">
        <v>8.4000000000000005E-2</v>
      </c>
      <c r="V12" s="220">
        <f>ROUND(E12*U12,2)</f>
        <v>3.4</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2" x14ac:dyDescent="0.2">
      <c r="A13" s="217"/>
      <c r="B13" s="218"/>
      <c r="C13" s="266" t="s">
        <v>1833</v>
      </c>
      <c r="D13" s="263"/>
      <c r="E13" s="263"/>
      <c r="F13" s="263"/>
      <c r="G13" s="263"/>
      <c r="H13" s="220"/>
      <c r="I13" s="220"/>
      <c r="J13" s="220"/>
      <c r="K13" s="220"/>
      <c r="L13" s="220"/>
      <c r="M13" s="220"/>
      <c r="N13" s="219"/>
      <c r="O13" s="219"/>
      <c r="P13" s="219"/>
      <c r="Q13" s="219"/>
      <c r="R13" s="220"/>
      <c r="S13" s="220"/>
      <c r="T13" s="220"/>
      <c r="U13" s="220"/>
      <c r="V13" s="220"/>
      <c r="W13" s="220"/>
      <c r="X13" s="220"/>
      <c r="Y13" s="220"/>
      <c r="Z13" s="210"/>
      <c r="AA13" s="210"/>
      <c r="AB13" s="210"/>
      <c r="AC13" s="210"/>
      <c r="AD13" s="210"/>
      <c r="AE13" s="210"/>
      <c r="AF13" s="210"/>
      <c r="AG13" s="210" t="s">
        <v>374</v>
      </c>
      <c r="AH13" s="210"/>
      <c r="AI13" s="210"/>
      <c r="AJ13" s="210"/>
      <c r="AK13" s="210"/>
      <c r="AL13" s="210"/>
      <c r="AM13" s="210"/>
      <c r="AN13" s="210"/>
      <c r="AO13" s="210"/>
      <c r="AP13" s="210"/>
      <c r="AQ13" s="210"/>
      <c r="AR13" s="210"/>
      <c r="AS13" s="210"/>
      <c r="AT13" s="210"/>
      <c r="AU13" s="210"/>
      <c r="AV13" s="210"/>
      <c r="AW13" s="210"/>
      <c r="AX13" s="210"/>
      <c r="AY13" s="210"/>
      <c r="AZ13" s="210"/>
      <c r="BA13" s="246"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10"/>
      <c r="BC13" s="210"/>
      <c r="BD13" s="210"/>
      <c r="BE13" s="210"/>
      <c r="BF13" s="210"/>
      <c r="BG13" s="210"/>
      <c r="BH13" s="210"/>
    </row>
    <row r="14" spans="1:60" outlineLevel="1" x14ac:dyDescent="0.2">
      <c r="A14" s="232">
        <v>3</v>
      </c>
      <c r="B14" s="233" t="s">
        <v>1847</v>
      </c>
      <c r="C14" s="250" t="s">
        <v>1848</v>
      </c>
      <c r="D14" s="234" t="s">
        <v>696</v>
      </c>
      <c r="E14" s="235">
        <v>16</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t="s">
        <v>1823</v>
      </c>
      <c r="S14" s="237" t="s">
        <v>302</v>
      </c>
      <c r="T14" s="238" t="s">
        <v>354</v>
      </c>
      <c r="U14" s="220">
        <v>3.1309999999999998</v>
      </c>
      <c r="V14" s="220">
        <f>ROUND(E14*U14,2)</f>
        <v>50.1</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33.75" outlineLevel="2" x14ac:dyDescent="0.2">
      <c r="A15" s="217"/>
      <c r="B15" s="218"/>
      <c r="C15" s="266" t="s">
        <v>1849</v>
      </c>
      <c r="D15" s="263"/>
      <c r="E15" s="263"/>
      <c r="F15" s="263"/>
      <c r="G15" s="263"/>
      <c r="H15" s="220"/>
      <c r="I15" s="220"/>
      <c r="J15" s="220"/>
      <c r="K15" s="220"/>
      <c r="L15" s="220"/>
      <c r="M15" s="220"/>
      <c r="N15" s="219"/>
      <c r="O15" s="219"/>
      <c r="P15" s="219"/>
      <c r="Q15" s="219"/>
      <c r="R15" s="220"/>
      <c r="S15" s="220"/>
      <c r="T15" s="220"/>
      <c r="U15" s="220"/>
      <c r="V15" s="220"/>
      <c r="W15" s="220"/>
      <c r="X15" s="220"/>
      <c r="Y15" s="220"/>
      <c r="Z15" s="210"/>
      <c r="AA15" s="210"/>
      <c r="AB15" s="210"/>
      <c r="AC15" s="210"/>
      <c r="AD15" s="210"/>
      <c r="AE15" s="210"/>
      <c r="AF15" s="210"/>
      <c r="AG15" s="210" t="s">
        <v>374</v>
      </c>
      <c r="AH15" s="210"/>
      <c r="AI15" s="210"/>
      <c r="AJ15" s="210"/>
      <c r="AK15" s="210"/>
      <c r="AL15" s="210"/>
      <c r="AM15" s="210"/>
      <c r="AN15" s="210"/>
      <c r="AO15" s="210"/>
      <c r="AP15" s="210"/>
      <c r="AQ15" s="210"/>
      <c r="AR15" s="210"/>
      <c r="AS15" s="210"/>
      <c r="AT15" s="210"/>
      <c r="AU15" s="210"/>
      <c r="AV15" s="210"/>
      <c r="AW15" s="210"/>
      <c r="AX15" s="210"/>
      <c r="AY15" s="210"/>
      <c r="AZ15" s="210"/>
      <c r="BA15" s="246" t="str">
        <f>C15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5" s="210"/>
      <c r="BC15" s="210"/>
      <c r="BD15" s="210"/>
      <c r="BE15" s="210"/>
      <c r="BF15" s="210"/>
      <c r="BG15" s="210"/>
      <c r="BH15" s="210"/>
    </row>
    <row r="16" spans="1:60" outlineLevel="2" x14ac:dyDescent="0.2">
      <c r="A16" s="217"/>
      <c r="B16" s="218"/>
      <c r="C16" s="265" t="s">
        <v>4701</v>
      </c>
      <c r="D16" s="255"/>
      <c r="E16" s="256">
        <v>16</v>
      </c>
      <c r="F16" s="220"/>
      <c r="G16" s="220"/>
      <c r="H16" s="220"/>
      <c r="I16" s="220"/>
      <c r="J16" s="220"/>
      <c r="K16" s="220"/>
      <c r="L16" s="220"/>
      <c r="M16" s="220"/>
      <c r="N16" s="219"/>
      <c r="O16" s="219"/>
      <c r="P16" s="219"/>
      <c r="Q16" s="219"/>
      <c r="R16" s="220"/>
      <c r="S16" s="220"/>
      <c r="T16" s="220"/>
      <c r="U16" s="220"/>
      <c r="V16" s="220"/>
      <c r="W16" s="220"/>
      <c r="X16" s="220"/>
      <c r="Y16" s="220"/>
      <c r="Z16" s="210"/>
      <c r="AA16" s="210"/>
      <c r="AB16" s="210"/>
      <c r="AC16" s="210"/>
      <c r="AD16" s="210"/>
      <c r="AE16" s="210"/>
      <c r="AF16" s="210"/>
      <c r="AG16" s="210" t="s">
        <v>356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2">
        <v>4</v>
      </c>
      <c r="B17" s="233" t="s">
        <v>1853</v>
      </c>
      <c r="C17" s="250" t="s">
        <v>1854</v>
      </c>
      <c r="D17" s="234" t="s">
        <v>696</v>
      </c>
      <c r="E17" s="235">
        <v>16</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t="s">
        <v>1823</v>
      </c>
      <c r="S17" s="237" t="s">
        <v>302</v>
      </c>
      <c r="T17" s="238" t="s">
        <v>354</v>
      </c>
      <c r="U17" s="220">
        <v>0.47399999999999998</v>
      </c>
      <c r="V17" s="220">
        <f>ROUND(E17*U17,2)</f>
        <v>7.58</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33.75" outlineLevel="2" x14ac:dyDescent="0.2">
      <c r="A18" s="217"/>
      <c r="B18" s="218"/>
      <c r="C18" s="266" t="s">
        <v>1849</v>
      </c>
      <c r="D18" s="263"/>
      <c r="E18" s="263"/>
      <c r="F18" s="263"/>
      <c r="G18" s="263"/>
      <c r="H18" s="220"/>
      <c r="I18" s="220"/>
      <c r="J18" s="220"/>
      <c r="K18" s="220"/>
      <c r="L18" s="220"/>
      <c r="M18" s="220"/>
      <c r="N18" s="219"/>
      <c r="O18" s="219"/>
      <c r="P18" s="219"/>
      <c r="Q18" s="219"/>
      <c r="R18" s="220"/>
      <c r="S18" s="220"/>
      <c r="T18" s="220"/>
      <c r="U18" s="220"/>
      <c r="V18" s="220"/>
      <c r="W18" s="220"/>
      <c r="X18" s="220"/>
      <c r="Y18" s="220"/>
      <c r="Z18" s="210"/>
      <c r="AA18" s="210"/>
      <c r="AB18" s="210"/>
      <c r="AC18" s="210"/>
      <c r="AD18" s="210"/>
      <c r="AE18" s="210"/>
      <c r="AF18" s="210"/>
      <c r="AG18" s="210" t="s">
        <v>374</v>
      </c>
      <c r="AH18" s="210"/>
      <c r="AI18" s="210"/>
      <c r="AJ18" s="210"/>
      <c r="AK18" s="210"/>
      <c r="AL18" s="210"/>
      <c r="AM18" s="210"/>
      <c r="AN18" s="210"/>
      <c r="AO18" s="210"/>
      <c r="AP18" s="210"/>
      <c r="AQ18" s="210"/>
      <c r="AR18" s="210"/>
      <c r="AS18" s="210"/>
      <c r="AT18" s="210"/>
      <c r="AU18" s="210"/>
      <c r="AV18" s="210"/>
      <c r="AW18" s="210"/>
      <c r="AX18" s="210"/>
      <c r="AY18" s="210"/>
      <c r="AZ18" s="210"/>
      <c r="BA18" s="246" t="str">
        <f>C18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8" s="210"/>
      <c r="BC18" s="210"/>
      <c r="BD18" s="210"/>
      <c r="BE18" s="210"/>
      <c r="BF18" s="210"/>
      <c r="BG18" s="210"/>
      <c r="BH18" s="210"/>
    </row>
    <row r="19" spans="1:60" outlineLevel="1" x14ac:dyDescent="0.2">
      <c r="A19" s="232">
        <v>5</v>
      </c>
      <c r="B19" s="233" t="s">
        <v>4702</v>
      </c>
      <c r="C19" s="250" t="s">
        <v>4703</v>
      </c>
      <c r="D19" s="234" t="s">
        <v>450</v>
      </c>
      <c r="E19" s="235">
        <v>10.5</v>
      </c>
      <c r="F19" s="236"/>
      <c r="G19" s="237">
        <f>ROUND(E19*F19,2)</f>
        <v>0</v>
      </c>
      <c r="H19" s="236"/>
      <c r="I19" s="237">
        <f>ROUND(E19*H19,2)</f>
        <v>0</v>
      </c>
      <c r="J19" s="236"/>
      <c r="K19" s="237">
        <f>ROUND(E19*J19,2)</f>
        <v>0</v>
      </c>
      <c r="L19" s="237">
        <v>21</v>
      </c>
      <c r="M19" s="237">
        <f>G19*(1+L19/100)</f>
        <v>0</v>
      </c>
      <c r="N19" s="235">
        <v>5.2199999999999998E-3</v>
      </c>
      <c r="O19" s="235">
        <f>ROUND(E19*N19,2)</f>
        <v>0.05</v>
      </c>
      <c r="P19" s="235">
        <v>0</v>
      </c>
      <c r="Q19" s="235">
        <f>ROUND(E19*P19,2)</f>
        <v>0</v>
      </c>
      <c r="R19" s="237" t="s">
        <v>1823</v>
      </c>
      <c r="S19" s="237" t="s">
        <v>302</v>
      </c>
      <c r="T19" s="238" t="s">
        <v>354</v>
      </c>
      <c r="U19" s="220">
        <v>2.2138599999999999</v>
      </c>
      <c r="V19" s="220">
        <f>ROUND(E19*U19,2)</f>
        <v>23.25</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2" x14ac:dyDescent="0.2">
      <c r="A20" s="217"/>
      <c r="B20" s="218"/>
      <c r="C20" s="266" t="s">
        <v>4704</v>
      </c>
      <c r="D20" s="263"/>
      <c r="E20" s="263"/>
      <c r="F20" s="263"/>
      <c r="G20" s="263"/>
      <c r="H20" s="220"/>
      <c r="I20" s="220"/>
      <c r="J20" s="220"/>
      <c r="K20" s="220"/>
      <c r="L20" s="220"/>
      <c r="M20" s="220"/>
      <c r="N20" s="219"/>
      <c r="O20" s="219"/>
      <c r="P20" s="219"/>
      <c r="Q20" s="219"/>
      <c r="R20" s="220"/>
      <c r="S20" s="220"/>
      <c r="T20" s="220"/>
      <c r="U20" s="220"/>
      <c r="V20" s="220"/>
      <c r="W20" s="220"/>
      <c r="X20" s="220"/>
      <c r="Y20" s="220"/>
      <c r="Z20" s="210"/>
      <c r="AA20" s="210"/>
      <c r="AB20" s="210"/>
      <c r="AC20" s="210"/>
      <c r="AD20" s="210"/>
      <c r="AE20" s="210"/>
      <c r="AF20" s="210"/>
      <c r="AG20" s="210" t="s">
        <v>374</v>
      </c>
      <c r="AH20" s="210"/>
      <c r="AI20" s="210"/>
      <c r="AJ20" s="210"/>
      <c r="AK20" s="210"/>
      <c r="AL20" s="210"/>
      <c r="AM20" s="210"/>
      <c r="AN20" s="210"/>
      <c r="AO20" s="210"/>
      <c r="AP20" s="210"/>
      <c r="AQ20" s="210"/>
      <c r="AR20" s="210"/>
      <c r="AS20" s="210"/>
      <c r="AT20" s="210"/>
      <c r="AU20" s="210"/>
      <c r="AV20" s="210"/>
      <c r="AW20" s="210"/>
      <c r="AX20" s="210"/>
      <c r="AY20" s="210"/>
      <c r="AZ20" s="210"/>
      <c r="BA20" s="246" t="str">
        <f>C20</f>
        <v>Horizontálně řízené vrtání, vtažení potrubí na principu rozplavování a rozrušování zeminy pomocí vysokotlaké směsi vody a bentonitu. Případné svařování vtahovaného potrubí.</v>
      </c>
      <c r="BB20" s="210"/>
      <c r="BC20" s="210"/>
      <c r="BD20" s="210"/>
      <c r="BE20" s="210"/>
      <c r="BF20" s="210"/>
      <c r="BG20" s="210"/>
      <c r="BH20" s="210"/>
    </row>
    <row r="21" spans="1:60" outlineLevel="2" x14ac:dyDescent="0.2">
      <c r="A21" s="217"/>
      <c r="B21" s="218"/>
      <c r="C21" s="265" t="s">
        <v>4705</v>
      </c>
      <c r="D21" s="255"/>
      <c r="E21" s="256">
        <v>10.5</v>
      </c>
      <c r="F21" s="220"/>
      <c r="G21" s="220"/>
      <c r="H21" s="220"/>
      <c r="I21" s="220"/>
      <c r="J21" s="220"/>
      <c r="K21" s="220"/>
      <c r="L21" s="220"/>
      <c r="M21" s="220"/>
      <c r="N21" s="219"/>
      <c r="O21" s="219"/>
      <c r="P21" s="219"/>
      <c r="Q21" s="219"/>
      <c r="R21" s="220"/>
      <c r="S21" s="220"/>
      <c r="T21" s="220"/>
      <c r="U21" s="220"/>
      <c r="V21" s="220"/>
      <c r="W21" s="220"/>
      <c r="X21" s="220"/>
      <c r="Y21" s="220"/>
      <c r="Z21" s="210"/>
      <c r="AA21" s="210"/>
      <c r="AB21" s="210"/>
      <c r="AC21" s="210"/>
      <c r="AD21" s="210"/>
      <c r="AE21" s="210"/>
      <c r="AF21" s="210"/>
      <c r="AG21" s="210" t="s">
        <v>356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32">
        <v>6</v>
      </c>
      <c r="B22" s="233" t="s">
        <v>2401</v>
      </c>
      <c r="C22" s="250" t="s">
        <v>2402</v>
      </c>
      <c r="D22" s="234" t="s">
        <v>372</v>
      </c>
      <c r="E22" s="235">
        <v>133.16999999999999</v>
      </c>
      <c r="F22" s="236"/>
      <c r="G22" s="237">
        <f>ROUND(E22*F22,2)</f>
        <v>0</v>
      </c>
      <c r="H22" s="236"/>
      <c r="I22" s="237">
        <f>ROUND(E22*H22,2)</f>
        <v>0</v>
      </c>
      <c r="J22" s="236"/>
      <c r="K22" s="237">
        <f>ROUND(E22*J22,2)</f>
        <v>0</v>
      </c>
      <c r="L22" s="237">
        <v>21</v>
      </c>
      <c r="M22" s="237">
        <f>G22*(1+L22/100)</f>
        <v>0</v>
      </c>
      <c r="N22" s="235">
        <v>9.8999999999999999E-4</v>
      </c>
      <c r="O22" s="235">
        <f>ROUND(E22*N22,2)</f>
        <v>0.13</v>
      </c>
      <c r="P22" s="235">
        <v>0</v>
      </c>
      <c r="Q22" s="235">
        <f>ROUND(E22*P22,2)</f>
        <v>0</v>
      </c>
      <c r="R22" s="237" t="s">
        <v>1823</v>
      </c>
      <c r="S22" s="237" t="s">
        <v>302</v>
      </c>
      <c r="T22" s="238" t="s">
        <v>354</v>
      </c>
      <c r="U22" s="220">
        <v>0.23599999999999999</v>
      </c>
      <c r="V22" s="220">
        <f>ROUND(E22*U22,2)</f>
        <v>31.43</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66" t="s">
        <v>2403</v>
      </c>
      <c r="D23" s="263"/>
      <c r="E23" s="263"/>
      <c r="F23" s="263"/>
      <c r="G23" s="263"/>
      <c r="H23" s="220"/>
      <c r="I23" s="220"/>
      <c r="J23" s="220"/>
      <c r="K23" s="220"/>
      <c r="L23" s="220"/>
      <c r="M23" s="220"/>
      <c r="N23" s="219"/>
      <c r="O23" s="219"/>
      <c r="P23" s="219"/>
      <c r="Q23" s="219"/>
      <c r="R23" s="220"/>
      <c r="S23" s="220"/>
      <c r="T23" s="220"/>
      <c r="U23" s="220"/>
      <c r="V23" s="220"/>
      <c r="W23" s="220"/>
      <c r="X23" s="220"/>
      <c r="Y23" s="220"/>
      <c r="Z23" s="210"/>
      <c r="AA23" s="210"/>
      <c r="AB23" s="210"/>
      <c r="AC23" s="210"/>
      <c r="AD23" s="210"/>
      <c r="AE23" s="210"/>
      <c r="AF23" s="210"/>
      <c r="AG23" s="210" t="s">
        <v>374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65" t="s">
        <v>4706</v>
      </c>
      <c r="D24" s="255"/>
      <c r="E24" s="256">
        <v>101.17</v>
      </c>
      <c r="F24" s="220"/>
      <c r="G24" s="220"/>
      <c r="H24" s="220"/>
      <c r="I24" s="220"/>
      <c r="J24" s="220"/>
      <c r="K24" s="220"/>
      <c r="L24" s="220"/>
      <c r="M24" s="220"/>
      <c r="N24" s="219"/>
      <c r="O24" s="219"/>
      <c r="P24" s="219"/>
      <c r="Q24" s="219"/>
      <c r="R24" s="220"/>
      <c r="S24" s="220"/>
      <c r="T24" s="220"/>
      <c r="U24" s="220"/>
      <c r="V24" s="220"/>
      <c r="W24" s="220"/>
      <c r="X24" s="220"/>
      <c r="Y24" s="220"/>
      <c r="Z24" s="210"/>
      <c r="AA24" s="210"/>
      <c r="AB24" s="210"/>
      <c r="AC24" s="210"/>
      <c r="AD24" s="210"/>
      <c r="AE24" s="210"/>
      <c r="AF24" s="210"/>
      <c r="AG24" s="210" t="s">
        <v>356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4707</v>
      </c>
      <c r="D25" s="255"/>
      <c r="E25" s="256">
        <v>32</v>
      </c>
      <c r="F25" s="220"/>
      <c r="G25" s="220"/>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356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2">
        <v>7</v>
      </c>
      <c r="B26" s="233" t="s">
        <v>2423</v>
      </c>
      <c r="C26" s="250" t="s">
        <v>2424</v>
      </c>
      <c r="D26" s="234" t="s">
        <v>372</v>
      </c>
      <c r="E26" s="235">
        <v>133.16999999999999</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t="s">
        <v>1823</v>
      </c>
      <c r="S26" s="237" t="s">
        <v>302</v>
      </c>
      <c r="T26" s="238" t="s">
        <v>354</v>
      </c>
      <c r="U26" s="220">
        <v>7.0000000000000007E-2</v>
      </c>
      <c r="V26" s="220">
        <f>ROUND(E26*U26,2)</f>
        <v>9.32</v>
      </c>
      <c r="W26" s="220"/>
      <c r="X26" s="220" t="s">
        <v>314</v>
      </c>
      <c r="Y26" s="220" t="s">
        <v>305</v>
      </c>
      <c r="Z26" s="210"/>
      <c r="AA26" s="210"/>
      <c r="AB26" s="210"/>
      <c r="AC26" s="210"/>
      <c r="AD26" s="210"/>
      <c r="AE26" s="210"/>
      <c r="AF26" s="210"/>
      <c r="AG26" s="210" t="s">
        <v>315</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6" t="s">
        <v>2425</v>
      </c>
      <c r="D27" s="263"/>
      <c r="E27" s="263"/>
      <c r="F27" s="263"/>
      <c r="G27" s="263"/>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374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2">
        <v>8</v>
      </c>
      <c r="B28" s="233" t="s">
        <v>2426</v>
      </c>
      <c r="C28" s="250" t="s">
        <v>2427</v>
      </c>
      <c r="D28" s="234" t="s">
        <v>696</v>
      </c>
      <c r="E28" s="235">
        <v>56.468000000000004</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t="s">
        <v>1823</v>
      </c>
      <c r="S28" s="237" t="s">
        <v>302</v>
      </c>
      <c r="T28" s="238" t="s">
        <v>354</v>
      </c>
      <c r="U28" s="220">
        <v>0.34499999999999997</v>
      </c>
      <c r="V28" s="220">
        <f>ROUND(E28*U28,2)</f>
        <v>19.48</v>
      </c>
      <c r="W28" s="220"/>
      <c r="X28" s="220" t="s">
        <v>314</v>
      </c>
      <c r="Y28" s="220" t="s">
        <v>305</v>
      </c>
      <c r="Z28" s="210"/>
      <c r="AA28" s="210"/>
      <c r="AB28" s="210"/>
      <c r="AC28" s="210"/>
      <c r="AD28" s="210"/>
      <c r="AE28" s="210"/>
      <c r="AF28" s="210"/>
      <c r="AG28" s="210" t="s">
        <v>315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6" t="s">
        <v>2428</v>
      </c>
      <c r="D29" s="263"/>
      <c r="E29" s="263"/>
      <c r="F29" s="263"/>
      <c r="G29" s="263"/>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374</v>
      </c>
      <c r="AH29" s="210"/>
      <c r="AI29" s="210"/>
      <c r="AJ29" s="210"/>
      <c r="AK29" s="210"/>
      <c r="AL29" s="210"/>
      <c r="AM29" s="210"/>
      <c r="AN29" s="210"/>
      <c r="AO29" s="210"/>
      <c r="AP29" s="210"/>
      <c r="AQ29" s="210"/>
      <c r="AR29" s="210"/>
      <c r="AS29" s="210"/>
      <c r="AT29" s="210"/>
      <c r="AU29" s="210"/>
      <c r="AV29" s="210"/>
      <c r="AW29" s="210"/>
      <c r="AX29" s="210"/>
      <c r="AY29" s="210"/>
      <c r="AZ29" s="210"/>
      <c r="BA29" s="246" t="str">
        <f>C29</f>
        <v>bez naložení do dopravní nádoby, ale s vyprázdněním dopravní nádoby na hromadu nebo na dopravní prostředek,</v>
      </c>
      <c r="BB29" s="210"/>
      <c r="BC29" s="210"/>
      <c r="BD29" s="210"/>
      <c r="BE29" s="210"/>
      <c r="BF29" s="210"/>
      <c r="BG29" s="210"/>
      <c r="BH29" s="210"/>
    </row>
    <row r="30" spans="1:60" outlineLevel="2" x14ac:dyDescent="0.2">
      <c r="A30" s="217"/>
      <c r="B30" s="218"/>
      <c r="C30" s="265" t="s">
        <v>4700</v>
      </c>
      <c r="D30" s="255"/>
      <c r="E30" s="256">
        <v>40.47</v>
      </c>
      <c r="F30" s="220"/>
      <c r="G30" s="220"/>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356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65" t="s">
        <v>4701</v>
      </c>
      <c r="D31" s="255"/>
      <c r="E31" s="256">
        <v>16</v>
      </c>
      <c r="F31" s="220"/>
      <c r="G31" s="220"/>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356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2">
        <v>9</v>
      </c>
      <c r="B32" s="233" t="s">
        <v>1861</v>
      </c>
      <c r="C32" s="250" t="s">
        <v>1862</v>
      </c>
      <c r="D32" s="234" t="s">
        <v>696</v>
      </c>
      <c r="E32" s="235">
        <v>56.468000000000004</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t="s">
        <v>1823</v>
      </c>
      <c r="S32" s="237" t="s">
        <v>302</v>
      </c>
      <c r="T32" s="238" t="s">
        <v>354</v>
      </c>
      <c r="U32" s="220">
        <v>1.0999999999999999E-2</v>
      </c>
      <c r="V32" s="220">
        <f>ROUND(E32*U32,2)</f>
        <v>0.62</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6" t="s">
        <v>1857</v>
      </c>
      <c r="D33" s="263"/>
      <c r="E33" s="263"/>
      <c r="F33" s="263"/>
      <c r="G33" s="263"/>
      <c r="H33" s="220"/>
      <c r="I33" s="220"/>
      <c r="J33" s="220"/>
      <c r="K33" s="220"/>
      <c r="L33" s="220"/>
      <c r="M33" s="220"/>
      <c r="N33" s="219"/>
      <c r="O33" s="219"/>
      <c r="P33" s="219"/>
      <c r="Q33" s="219"/>
      <c r="R33" s="220"/>
      <c r="S33" s="220"/>
      <c r="T33" s="220"/>
      <c r="U33" s="220"/>
      <c r="V33" s="220"/>
      <c r="W33" s="220"/>
      <c r="X33" s="220"/>
      <c r="Y33" s="220"/>
      <c r="Z33" s="210"/>
      <c r="AA33" s="210"/>
      <c r="AB33" s="210"/>
      <c r="AC33" s="210"/>
      <c r="AD33" s="210"/>
      <c r="AE33" s="210"/>
      <c r="AF33" s="210"/>
      <c r="AG33" s="210" t="s">
        <v>374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65" t="s">
        <v>4700</v>
      </c>
      <c r="D34" s="255"/>
      <c r="E34" s="256">
        <v>40.47</v>
      </c>
      <c r="F34" s="220"/>
      <c r="G34" s="220"/>
      <c r="H34" s="220"/>
      <c r="I34" s="220"/>
      <c r="J34" s="220"/>
      <c r="K34" s="220"/>
      <c r="L34" s="220"/>
      <c r="M34" s="220"/>
      <c r="N34" s="219"/>
      <c r="O34" s="219"/>
      <c r="P34" s="219"/>
      <c r="Q34" s="219"/>
      <c r="R34" s="220"/>
      <c r="S34" s="220"/>
      <c r="T34" s="220"/>
      <c r="U34" s="220"/>
      <c r="V34" s="220"/>
      <c r="W34" s="220"/>
      <c r="X34" s="220"/>
      <c r="Y34" s="220"/>
      <c r="Z34" s="210"/>
      <c r="AA34" s="210"/>
      <c r="AB34" s="210"/>
      <c r="AC34" s="210"/>
      <c r="AD34" s="210"/>
      <c r="AE34" s="210"/>
      <c r="AF34" s="210"/>
      <c r="AG34" s="210" t="s">
        <v>356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4701</v>
      </c>
      <c r="D35" s="255"/>
      <c r="E35" s="256">
        <v>16</v>
      </c>
      <c r="F35" s="220"/>
      <c r="G35" s="220"/>
      <c r="H35" s="220"/>
      <c r="I35" s="220"/>
      <c r="J35" s="220"/>
      <c r="K35" s="220"/>
      <c r="L35" s="220"/>
      <c r="M35" s="220"/>
      <c r="N35" s="219"/>
      <c r="O35" s="219"/>
      <c r="P35" s="219"/>
      <c r="Q35" s="219"/>
      <c r="R35" s="220"/>
      <c r="S35" s="220"/>
      <c r="T35" s="220"/>
      <c r="U35" s="220"/>
      <c r="V35" s="220"/>
      <c r="W35" s="220"/>
      <c r="X35" s="220"/>
      <c r="Y35" s="220"/>
      <c r="Z35" s="210"/>
      <c r="AA35" s="210"/>
      <c r="AB35" s="210"/>
      <c r="AC35" s="210"/>
      <c r="AD35" s="210"/>
      <c r="AE35" s="210"/>
      <c r="AF35" s="210"/>
      <c r="AG35" s="210" t="s">
        <v>356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32">
        <v>10</v>
      </c>
      <c r="B36" s="233" t="s">
        <v>1870</v>
      </c>
      <c r="C36" s="250" t="s">
        <v>1871</v>
      </c>
      <c r="D36" s="234" t="s">
        <v>696</v>
      </c>
      <c r="E36" s="235">
        <v>564.67999999999995</v>
      </c>
      <c r="F36" s="236"/>
      <c r="G36" s="237">
        <f>ROUND(E36*F36,2)</f>
        <v>0</v>
      </c>
      <c r="H36" s="236"/>
      <c r="I36" s="237">
        <f>ROUND(E36*H36,2)</f>
        <v>0</v>
      </c>
      <c r="J36" s="236"/>
      <c r="K36" s="237">
        <f>ROUND(E36*J36,2)</f>
        <v>0</v>
      </c>
      <c r="L36" s="237">
        <v>21</v>
      </c>
      <c r="M36" s="237">
        <f>G36*(1+L36/100)</f>
        <v>0</v>
      </c>
      <c r="N36" s="235">
        <v>0</v>
      </c>
      <c r="O36" s="235">
        <f>ROUND(E36*N36,2)</f>
        <v>0</v>
      </c>
      <c r="P36" s="235">
        <v>0</v>
      </c>
      <c r="Q36" s="235">
        <f>ROUND(E36*P36,2)</f>
        <v>0</v>
      </c>
      <c r="R36" s="237" t="s">
        <v>1823</v>
      </c>
      <c r="S36" s="237" t="s">
        <v>302</v>
      </c>
      <c r="T36" s="238" t="s">
        <v>354</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66" t="s">
        <v>1857</v>
      </c>
      <c r="D37" s="263"/>
      <c r="E37" s="263"/>
      <c r="F37" s="263"/>
      <c r="G37" s="263"/>
      <c r="H37" s="220"/>
      <c r="I37" s="220"/>
      <c r="J37" s="220"/>
      <c r="K37" s="220"/>
      <c r="L37" s="220"/>
      <c r="M37" s="220"/>
      <c r="N37" s="219"/>
      <c r="O37" s="219"/>
      <c r="P37" s="219"/>
      <c r="Q37" s="219"/>
      <c r="R37" s="220"/>
      <c r="S37" s="220"/>
      <c r="T37" s="220"/>
      <c r="U37" s="220"/>
      <c r="V37" s="220"/>
      <c r="W37" s="220"/>
      <c r="X37" s="220"/>
      <c r="Y37" s="220"/>
      <c r="Z37" s="210"/>
      <c r="AA37" s="210"/>
      <c r="AB37" s="210"/>
      <c r="AC37" s="210"/>
      <c r="AD37" s="210"/>
      <c r="AE37" s="210"/>
      <c r="AF37" s="210"/>
      <c r="AG37" s="210" t="s">
        <v>374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67" t="s">
        <v>410</v>
      </c>
      <c r="D38" s="257"/>
      <c r="E38" s="258"/>
      <c r="F38" s="220"/>
      <c r="G38" s="220"/>
      <c r="H38" s="220"/>
      <c r="I38" s="220"/>
      <c r="J38" s="220"/>
      <c r="K38" s="220"/>
      <c r="L38" s="220"/>
      <c r="M38" s="220"/>
      <c r="N38" s="219"/>
      <c r="O38" s="219"/>
      <c r="P38" s="219"/>
      <c r="Q38" s="219"/>
      <c r="R38" s="220"/>
      <c r="S38" s="220"/>
      <c r="T38" s="220"/>
      <c r="U38" s="220"/>
      <c r="V38" s="220"/>
      <c r="W38" s="220"/>
      <c r="X38" s="220"/>
      <c r="Y38" s="220"/>
      <c r="Z38" s="210"/>
      <c r="AA38" s="210"/>
      <c r="AB38" s="210"/>
      <c r="AC38" s="210"/>
      <c r="AD38" s="210"/>
      <c r="AE38" s="210"/>
      <c r="AF38" s="210"/>
      <c r="AG38" s="210" t="s">
        <v>356</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8" t="s">
        <v>4708</v>
      </c>
      <c r="D39" s="257"/>
      <c r="E39" s="258">
        <v>40.47</v>
      </c>
      <c r="F39" s="220"/>
      <c r="G39" s="220"/>
      <c r="H39" s="220"/>
      <c r="I39" s="220"/>
      <c r="J39" s="220"/>
      <c r="K39" s="220"/>
      <c r="L39" s="220"/>
      <c r="M39" s="220"/>
      <c r="N39" s="219"/>
      <c r="O39" s="219"/>
      <c r="P39" s="219"/>
      <c r="Q39" s="219"/>
      <c r="R39" s="220"/>
      <c r="S39" s="220"/>
      <c r="T39" s="220"/>
      <c r="U39" s="220"/>
      <c r="V39" s="220"/>
      <c r="W39" s="220"/>
      <c r="X39" s="220"/>
      <c r="Y39" s="220"/>
      <c r="Z39" s="210"/>
      <c r="AA39" s="210"/>
      <c r="AB39" s="210"/>
      <c r="AC39" s="210"/>
      <c r="AD39" s="210"/>
      <c r="AE39" s="210"/>
      <c r="AF39" s="210"/>
      <c r="AG39" s="210" t="s">
        <v>356</v>
      </c>
      <c r="AH39" s="210">
        <v>2</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8" t="s">
        <v>4709</v>
      </c>
      <c r="D40" s="257"/>
      <c r="E40" s="258">
        <v>16</v>
      </c>
      <c r="F40" s="220"/>
      <c r="G40" s="220"/>
      <c r="H40" s="220"/>
      <c r="I40" s="220"/>
      <c r="J40" s="220"/>
      <c r="K40" s="220"/>
      <c r="L40" s="220"/>
      <c r="M40" s="220"/>
      <c r="N40" s="219"/>
      <c r="O40" s="219"/>
      <c r="P40" s="219"/>
      <c r="Q40" s="219"/>
      <c r="R40" s="220"/>
      <c r="S40" s="220"/>
      <c r="T40" s="220"/>
      <c r="U40" s="220"/>
      <c r="V40" s="220"/>
      <c r="W40" s="220"/>
      <c r="X40" s="220"/>
      <c r="Y40" s="220"/>
      <c r="Z40" s="210"/>
      <c r="AA40" s="210"/>
      <c r="AB40" s="210"/>
      <c r="AC40" s="210"/>
      <c r="AD40" s="210"/>
      <c r="AE40" s="210"/>
      <c r="AF40" s="210"/>
      <c r="AG40" s="210" t="s">
        <v>356</v>
      </c>
      <c r="AH40" s="210">
        <v>2</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9" t="s">
        <v>424</v>
      </c>
      <c r="D41" s="259"/>
      <c r="E41" s="260"/>
      <c r="F41" s="220"/>
      <c r="G41" s="220"/>
      <c r="H41" s="220"/>
      <c r="I41" s="220"/>
      <c r="J41" s="220"/>
      <c r="K41" s="220"/>
      <c r="L41" s="220"/>
      <c r="M41" s="220"/>
      <c r="N41" s="219"/>
      <c r="O41" s="219"/>
      <c r="P41" s="219"/>
      <c r="Q41" s="219"/>
      <c r="R41" s="220"/>
      <c r="S41" s="220"/>
      <c r="T41" s="220"/>
      <c r="U41" s="220"/>
      <c r="V41" s="220"/>
      <c r="W41" s="220"/>
      <c r="X41" s="220"/>
      <c r="Y41" s="220"/>
      <c r="Z41" s="210"/>
      <c r="AA41" s="210"/>
      <c r="AB41" s="210"/>
      <c r="AC41" s="210"/>
      <c r="AD41" s="210"/>
      <c r="AE41" s="210"/>
      <c r="AF41" s="210"/>
      <c r="AG41" s="210" t="s">
        <v>356</v>
      </c>
      <c r="AH41" s="210">
        <v>3</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7" t="s">
        <v>425</v>
      </c>
      <c r="D42" s="257"/>
      <c r="E42" s="258"/>
      <c r="F42" s="220"/>
      <c r="G42" s="220"/>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356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5" t="s">
        <v>4710</v>
      </c>
      <c r="D43" s="255"/>
      <c r="E43" s="256">
        <v>564.67999999999995</v>
      </c>
      <c r="F43" s="220"/>
      <c r="G43" s="220"/>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356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39">
        <v>11</v>
      </c>
      <c r="B44" s="240" t="s">
        <v>1885</v>
      </c>
      <c r="C44" s="249" t="s">
        <v>1886</v>
      </c>
      <c r="D44" s="241" t="s">
        <v>696</v>
      </c>
      <c r="E44" s="242">
        <v>56.468000000000004</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t="s">
        <v>1823</v>
      </c>
      <c r="S44" s="244" t="s">
        <v>302</v>
      </c>
      <c r="T44" s="245" t="s">
        <v>354</v>
      </c>
      <c r="U44" s="220">
        <v>8.9999999999999993E-3</v>
      </c>
      <c r="V44" s="220">
        <f>ROUND(E44*U44,2)</f>
        <v>0.51</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2">
        <v>12</v>
      </c>
      <c r="B45" s="233" t="s">
        <v>1873</v>
      </c>
      <c r="C45" s="250" t="s">
        <v>1874</v>
      </c>
      <c r="D45" s="234" t="s">
        <v>696</v>
      </c>
      <c r="E45" s="235">
        <v>43.067999999999998</v>
      </c>
      <c r="F45" s="236"/>
      <c r="G45" s="237">
        <f>ROUND(E45*F45,2)</f>
        <v>0</v>
      </c>
      <c r="H45" s="236"/>
      <c r="I45" s="237">
        <f>ROUND(E45*H45,2)</f>
        <v>0</v>
      </c>
      <c r="J45" s="236"/>
      <c r="K45" s="237">
        <f>ROUND(E45*J45,2)</f>
        <v>0</v>
      </c>
      <c r="L45" s="237">
        <v>21</v>
      </c>
      <c r="M45" s="237">
        <f>G45*(1+L45/100)</f>
        <v>0</v>
      </c>
      <c r="N45" s="235">
        <v>0</v>
      </c>
      <c r="O45" s="235">
        <f>ROUND(E45*N45,2)</f>
        <v>0</v>
      </c>
      <c r="P45" s="235">
        <v>0</v>
      </c>
      <c r="Q45" s="235">
        <f>ROUND(E45*P45,2)</f>
        <v>0</v>
      </c>
      <c r="R45" s="237" t="s">
        <v>1823</v>
      </c>
      <c r="S45" s="237" t="s">
        <v>302</v>
      </c>
      <c r="T45" s="238" t="s">
        <v>354</v>
      </c>
      <c r="U45" s="220">
        <v>0.20200000000000001</v>
      </c>
      <c r="V45" s="220">
        <f>ROUND(E45*U45,2)</f>
        <v>8.6999999999999993</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66" t="s">
        <v>1875</v>
      </c>
      <c r="D46" s="263"/>
      <c r="E46" s="263"/>
      <c r="F46" s="263"/>
      <c r="G46" s="263"/>
      <c r="H46" s="220"/>
      <c r="I46" s="220"/>
      <c r="J46" s="220"/>
      <c r="K46" s="220"/>
      <c r="L46" s="220"/>
      <c r="M46" s="220"/>
      <c r="N46" s="219"/>
      <c r="O46" s="219"/>
      <c r="P46" s="219"/>
      <c r="Q46" s="219"/>
      <c r="R46" s="220"/>
      <c r="S46" s="220"/>
      <c r="T46" s="220"/>
      <c r="U46" s="220"/>
      <c r="V46" s="220"/>
      <c r="W46" s="220"/>
      <c r="X46" s="220"/>
      <c r="Y46" s="220"/>
      <c r="Z46" s="210"/>
      <c r="AA46" s="210"/>
      <c r="AB46" s="210"/>
      <c r="AC46" s="210"/>
      <c r="AD46" s="210"/>
      <c r="AE46" s="210"/>
      <c r="AF46" s="210"/>
      <c r="AG46" s="210" t="s">
        <v>374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70" t="s">
        <v>4711</v>
      </c>
      <c r="D47" s="264"/>
      <c r="E47" s="264"/>
      <c r="F47" s="264"/>
      <c r="G47" s="264"/>
      <c r="H47" s="220"/>
      <c r="I47" s="220"/>
      <c r="J47" s="220"/>
      <c r="K47" s="220"/>
      <c r="L47" s="220"/>
      <c r="M47" s="220"/>
      <c r="N47" s="219"/>
      <c r="O47" s="219"/>
      <c r="P47" s="219"/>
      <c r="Q47" s="219"/>
      <c r="R47" s="220"/>
      <c r="S47" s="220"/>
      <c r="T47" s="220"/>
      <c r="U47" s="220"/>
      <c r="V47" s="220"/>
      <c r="W47" s="220"/>
      <c r="X47" s="220"/>
      <c r="Y47" s="220"/>
      <c r="Z47" s="210"/>
      <c r="AA47" s="210"/>
      <c r="AB47" s="210"/>
      <c r="AC47" s="210"/>
      <c r="AD47" s="210"/>
      <c r="AE47" s="210"/>
      <c r="AF47" s="210"/>
      <c r="AG47" s="210" t="s">
        <v>317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5" t="s">
        <v>4712</v>
      </c>
      <c r="D48" s="255"/>
      <c r="E48" s="256">
        <v>27.07</v>
      </c>
      <c r="F48" s="220"/>
      <c r="G48" s="220"/>
      <c r="H48" s="220"/>
      <c r="I48" s="220"/>
      <c r="J48" s="220"/>
      <c r="K48" s="220"/>
      <c r="L48" s="220"/>
      <c r="M48" s="220"/>
      <c r="N48" s="219"/>
      <c r="O48" s="219"/>
      <c r="P48" s="219"/>
      <c r="Q48" s="219"/>
      <c r="R48" s="220"/>
      <c r="S48" s="220"/>
      <c r="T48" s="220"/>
      <c r="U48" s="220"/>
      <c r="V48" s="220"/>
      <c r="W48" s="220"/>
      <c r="X48" s="220"/>
      <c r="Y48" s="220"/>
      <c r="Z48" s="210"/>
      <c r="AA48" s="210"/>
      <c r="AB48" s="210"/>
      <c r="AC48" s="210"/>
      <c r="AD48" s="210"/>
      <c r="AE48" s="210"/>
      <c r="AF48" s="210"/>
      <c r="AG48" s="210" t="s">
        <v>356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65" t="s">
        <v>4701</v>
      </c>
      <c r="D49" s="255"/>
      <c r="E49" s="256">
        <v>16</v>
      </c>
      <c r="F49" s="220"/>
      <c r="G49" s="220"/>
      <c r="H49" s="220"/>
      <c r="I49" s="220"/>
      <c r="J49" s="220"/>
      <c r="K49" s="220"/>
      <c r="L49" s="220"/>
      <c r="M49" s="220"/>
      <c r="N49" s="219"/>
      <c r="O49" s="219"/>
      <c r="P49" s="219"/>
      <c r="Q49" s="219"/>
      <c r="R49" s="220"/>
      <c r="S49" s="220"/>
      <c r="T49" s="220"/>
      <c r="U49" s="220"/>
      <c r="V49" s="220"/>
      <c r="W49" s="220"/>
      <c r="X49" s="220"/>
      <c r="Y49" s="220"/>
      <c r="Z49" s="210"/>
      <c r="AA49" s="210"/>
      <c r="AB49" s="210"/>
      <c r="AC49" s="210"/>
      <c r="AD49" s="210"/>
      <c r="AE49" s="210"/>
      <c r="AF49" s="210"/>
      <c r="AG49" s="210" t="s">
        <v>356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2">
        <v>13</v>
      </c>
      <c r="B50" s="233" t="s">
        <v>2435</v>
      </c>
      <c r="C50" s="250" t="s">
        <v>2436</v>
      </c>
      <c r="D50" s="234" t="s">
        <v>696</v>
      </c>
      <c r="E50" s="235">
        <v>10.72</v>
      </c>
      <c r="F50" s="236"/>
      <c r="G50" s="237">
        <f>ROUND(E50*F50,2)</f>
        <v>0</v>
      </c>
      <c r="H50" s="236"/>
      <c r="I50" s="237">
        <f>ROUND(E50*H50,2)</f>
        <v>0</v>
      </c>
      <c r="J50" s="236"/>
      <c r="K50" s="237">
        <f>ROUND(E50*J50,2)</f>
        <v>0</v>
      </c>
      <c r="L50" s="237">
        <v>21</v>
      </c>
      <c r="M50" s="237">
        <f>G50*(1+L50/100)</f>
        <v>0</v>
      </c>
      <c r="N50" s="235">
        <v>1.7</v>
      </c>
      <c r="O50" s="235">
        <f>ROUND(E50*N50,2)</f>
        <v>18.22</v>
      </c>
      <c r="P50" s="235">
        <v>0</v>
      </c>
      <c r="Q50" s="235">
        <f>ROUND(E50*P50,2)</f>
        <v>0</v>
      </c>
      <c r="R50" s="237" t="s">
        <v>1823</v>
      </c>
      <c r="S50" s="237" t="s">
        <v>302</v>
      </c>
      <c r="T50" s="238" t="s">
        <v>354</v>
      </c>
      <c r="U50" s="220">
        <v>1.587</v>
      </c>
      <c r="V50" s="220">
        <f>ROUND(E50*U50,2)</f>
        <v>17.010000000000002</v>
      </c>
      <c r="W50" s="220"/>
      <c r="X50" s="220" t="s">
        <v>314</v>
      </c>
      <c r="Y50" s="220" t="s">
        <v>305</v>
      </c>
      <c r="Z50" s="210"/>
      <c r="AA50" s="210"/>
      <c r="AB50" s="210"/>
      <c r="AC50" s="210"/>
      <c r="AD50" s="210"/>
      <c r="AE50" s="210"/>
      <c r="AF50" s="210"/>
      <c r="AG50" s="210" t="s">
        <v>315</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2" x14ac:dyDescent="0.2">
      <c r="A51" s="217"/>
      <c r="B51" s="218"/>
      <c r="C51" s="266" t="s">
        <v>2437</v>
      </c>
      <c r="D51" s="263"/>
      <c r="E51" s="263"/>
      <c r="F51" s="263"/>
      <c r="G51" s="263"/>
      <c r="H51" s="220"/>
      <c r="I51" s="220"/>
      <c r="J51" s="220"/>
      <c r="K51" s="220"/>
      <c r="L51" s="220"/>
      <c r="M51" s="220"/>
      <c r="N51" s="219"/>
      <c r="O51" s="219"/>
      <c r="P51" s="219"/>
      <c r="Q51" s="219"/>
      <c r="R51" s="220"/>
      <c r="S51" s="220"/>
      <c r="T51" s="220"/>
      <c r="U51" s="220"/>
      <c r="V51" s="220"/>
      <c r="W51" s="220"/>
      <c r="X51" s="220"/>
      <c r="Y51" s="220"/>
      <c r="Z51" s="210"/>
      <c r="AA51" s="210"/>
      <c r="AB51" s="210"/>
      <c r="AC51" s="210"/>
      <c r="AD51" s="210"/>
      <c r="AE51" s="210"/>
      <c r="AF51" s="210"/>
      <c r="AG51" s="210" t="s">
        <v>374</v>
      </c>
      <c r="AH51" s="210"/>
      <c r="AI51" s="210"/>
      <c r="AJ51" s="210"/>
      <c r="AK51" s="210"/>
      <c r="AL51" s="210"/>
      <c r="AM51" s="210"/>
      <c r="AN51" s="210"/>
      <c r="AO51" s="210"/>
      <c r="AP51" s="210"/>
      <c r="AQ51" s="210"/>
      <c r="AR51" s="210"/>
      <c r="AS51" s="210"/>
      <c r="AT51" s="210"/>
      <c r="AU51" s="210"/>
      <c r="AV51" s="210"/>
      <c r="AW51" s="210"/>
      <c r="AX51" s="210"/>
      <c r="AY51" s="210"/>
      <c r="AZ51" s="210"/>
      <c r="BA51" s="246" t="str">
        <f>C51</f>
        <v>sypaninou z vhodných hornin tř. 1 - 4 nebo materiálem připraveným podél výkopu ve vzdálenosti do 3 m od jeho kraje, pro jakoukoliv hloubku výkopu a jakoukoliv míru zhutnění,</v>
      </c>
      <c r="BB51" s="210"/>
      <c r="BC51" s="210"/>
      <c r="BD51" s="210"/>
      <c r="BE51" s="210"/>
      <c r="BF51" s="210"/>
      <c r="BG51" s="210"/>
      <c r="BH51" s="210"/>
    </row>
    <row r="52" spans="1:60" outlineLevel="2" x14ac:dyDescent="0.2">
      <c r="A52" s="217"/>
      <c r="B52" s="218"/>
      <c r="C52" s="265" t="s">
        <v>4713</v>
      </c>
      <c r="D52" s="255"/>
      <c r="E52" s="256">
        <v>10.72</v>
      </c>
      <c r="F52" s="220"/>
      <c r="G52" s="220"/>
      <c r="H52" s="220"/>
      <c r="I52" s="220"/>
      <c r="J52" s="220"/>
      <c r="K52" s="220"/>
      <c r="L52" s="220"/>
      <c r="M52" s="220"/>
      <c r="N52" s="219"/>
      <c r="O52" s="219"/>
      <c r="P52" s="219"/>
      <c r="Q52" s="219"/>
      <c r="R52" s="220"/>
      <c r="S52" s="220"/>
      <c r="T52" s="220"/>
      <c r="U52" s="220"/>
      <c r="V52" s="220"/>
      <c r="W52" s="220"/>
      <c r="X52" s="220"/>
      <c r="Y52" s="220"/>
      <c r="Z52" s="210"/>
      <c r="AA52" s="210"/>
      <c r="AB52" s="210"/>
      <c r="AC52" s="210"/>
      <c r="AD52" s="210"/>
      <c r="AE52" s="210"/>
      <c r="AF52" s="210"/>
      <c r="AG52" s="210" t="s">
        <v>356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2">
        <v>14</v>
      </c>
      <c r="B53" s="233" t="s">
        <v>1879</v>
      </c>
      <c r="C53" s="250" t="s">
        <v>1880</v>
      </c>
      <c r="D53" s="234" t="s">
        <v>701</v>
      </c>
      <c r="E53" s="235">
        <v>107.28919999999999</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t="s">
        <v>1823</v>
      </c>
      <c r="S53" s="237" t="s">
        <v>302</v>
      </c>
      <c r="T53" s="238" t="s">
        <v>354</v>
      </c>
      <c r="U53" s="220">
        <v>0</v>
      </c>
      <c r="V53" s="220">
        <f>ROUND(E53*U53,2)</f>
        <v>0</v>
      </c>
      <c r="W53" s="220"/>
      <c r="X53" s="220" t="s">
        <v>314</v>
      </c>
      <c r="Y53" s="220" t="s">
        <v>305</v>
      </c>
      <c r="Z53" s="210"/>
      <c r="AA53" s="210"/>
      <c r="AB53" s="210"/>
      <c r="AC53" s="210"/>
      <c r="AD53" s="210"/>
      <c r="AE53" s="210"/>
      <c r="AF53" s="210"/>
      <c r="AG53" s="210" t="s">
        <v>315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7" t="s">
        <v>410</v>
      </c>
      <c r="D54" s="257"/>
      <c r="E54" s="258"/>
      <c r="F54" s="220"/>
      <c r="G54" s="220"/>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356</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68" t="s">
        <v>4708</v>
      </c>
      <c r="D55" s="257"/>
      <c r="E55" s="258">
        <v>40.47</v>
      </c>
      <c r="F55" s="220"/>
      <c r="G55" s="220"/>
      <c r="H55" s="220"/>
      <c r="I55" s="220"/>
      <c r="J55" s="220"/>
      <c r="K55" s="220"/>
      <c r="L55" s="220"/>
      <c r="M55" s="220"/>
      <c r="N55" s="219"/>
      <c r="O55" s="219"/>
      <c r="P55" s="219"/>
      <c r="Q55" s="219"/>
      <c r="R55" s="220"/>
      <c r="S55" s="220"/>
      <c r="T55" s="220"/>
      <c r="U55" s="220"/>
      <c r="V55" s="220"/>
      <c r="W55" s="220"/>
      <c r="X55" s="220"/>
      <c r="Y55" s="220"/>
      <c r="Z55" s="210"/>
      <c r="AA55" s="210"/>
      <c r="AB55" s="210"/>
      <c r="AC55" s="210"/>
      <c r="AD55" s="210"/>
      <c r="AE55" s="210"/>
      <c r="AF55" s="210"/>
      <c r="AG55" s="210" t="s">
        <v>356</v>
      </c>
      <c r="AH55" s="210">
        <v>2</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8" t="s">
        <v>4709</v>
      </c>
      <c r="D56" s="257"/>
      <c r="E56" s="258">
        <v>16</v>
      </c>
      <c r="F56" s="220"/>
      <c r="G56" s="220"/>
      <c r="H56" s="220"/>
      <c r="I56" s="220"/>
      <c r="J56" s="220"/>
      <c r="K56" s="220"/>
      <c r="L56" s="220"/>
      <c r="M56" s="220"/>
      <c r="N56" s="219"/>
      <c r="O56" s="219"/>
      <c r="P56" s="219"/>
      <c r="Q56" s="219"/>
      <c r="R56" s="220"/>
      <c r="S56" s="220"/>
      <c r="T56" s="220"/>
      <c r="U56" s="220"/>
      <c r="V56" s="220"/>
      <c r="W56" s="220"/>
      <c r="X56" s="220"/>
      <c r="Y56" s="220"/>
      <c r="Z56" s="210"/>
      <c r="AA56" s="210"/>
      <c r="AB56" s="210"/>
      <c r="AC56" s="210"/>
      <c r="AD56" s="210"/>
      <c r="AE56" s="210"/>
      <c r="AF56" s="210"/>
      <c r="AG56" s="210" t="s">
        <v>356</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69" t="s">
        <v>424</v>
      </c>
      <c r="D57" s="259"/>
      <c r="E57" s="260"/>
      <c r="F57" s="220"/>
      <c r="G57" s="220"/>
      <c r="H57" s="220"/>
      <c r="I57" s="220"/>
      <c r="J57" s="220"/>
      <c r="K57" s="220"/>
      <c r="L57" s="220"/>
      <c r="M57" s="220"/>
      <c r="N57" s="219"/>
      <c r="O57" s="219"/>
      <c r="P57" s="219"/>
      <c r="Q57" s="219"/>
      <c r="R57" s="220"/>
      <c r="S57" s="220"/>
      <c r="T57" s="220"/>
      <c r="U57" s="220"/>
      <c r="V57" s="220"/>
      <c r="W57" s="220"/>
      <c r="X57" s="220"/>
      <c r="Y57" s="220"/>
      <c r="Z57" s="210"/>
      <c r="AA57" s="210"/>
      <c r="AB57" s="210"/>
      <c r="AC57" s="210"/>
      <c r="AD57" s="210"/>
      <c r="AE57" s="210"/>
      <c r="AF57" s="210"/>
      <c r="AG57" s="210" t="s">
        <v>356</v>
      </c>
      <c r="AH57" s="210">
        <v>3</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67" t="s">
        <v>425</v>
      </c>
      <c r="D58" s="257"/>
      <c r="E58" s="258"/>
      <c r="F58" s="220"/>
      <c r="G58" s="220"/>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356</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65" t="s">
        <v>4714</v>
      </c>
      <c r="D59" s="255"/>
      <c r="E59" s="256">
        <v>107.29</v>
      </c>
      <c r="F59" s="220"/>
      <c r="G59" s="220"/>
      <c r="H59" s="220"/>
      <c r="I59" s="220"/>
      <c r="J59" s="220"/>
      <c r="K59" s="220"/>
      <c r="L59" s="220"/>
      <c r="M59" s="220"/>
      <c r="N59" s="219"/>
      <c r="O59" s="219"/>
      <c r="P59" s="219"/>
      <c r="Q59" s="219"/>
      <c r="R59" s="220"/>
      <c r="S59" s="220"/>
      <c r="T59" s="220"/>
      <c r="U59" s="220"/>
      <c r="V59" s="220"/>
      <c r="W59" s="220"/>
      <c r="X59" s="220"/>
      <c r="Y59" s="220"/>
      <c r="Z59" s="210"/>
      <c r="AA59" s="210"/>
      <c r="AB59" s="210"/>
      <c r="AC59" s="210"/>
      <c r="AD59" s="210"/>
      <c r="AE59" s="210"/>
      <c r="AF59" s="210"/>
      <c r="AG59" s="210" t="s">
        <v>356</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2">
        <v>15</v>
      </c>
      <c r="B60" s="233" t="s">
        <v>4715</v>
      </c>
      <c r="C60" s="250" t="s">
        <v>4716</v>
      </c>
      <c r="D60" s="234" t="s">
        <v>701</v>
      </c>
      <c r="E60" s="235">
        <v>7.3360000000000003</v>
      </c>
      <c r="F60" s="236"/>
      <c r="G60" s="237">
        <f>ROUND(E60*F60,2)</f>
        <v>0</v>
      </c>
      <c r="H60" s="236"/>
      <c r="I60" s="237">
        <f>ROUND(E60*H60,2)</f>
        <v>0</v>
      </c>
      <c r="J60" s="236"/>
      <c r="K60" s="237">
        <f>ROUND(E60*J60,2)</f>
        <v>0</v>
      </c>
      <c r="L60" s="237">
        <v>21</v>
      </c>
      <c r="M60" s="237">
        <f>G60*(1+L60/100)</f>
        <v>0</v>
      </c>
      <c r="N60" s="235">
        <v>1</v>
      </c>
      <c r="O60" s="235">
        <f>ROUND(E60*N60,2)</f>
        <v>7.34</v>
      </c>
      <c r="P60" s="235">
        <v>0</v>
      </c>
      <c r="Q60" s="235">
        <f>ROUND(E60*P60,2)</f>
        <v>0</v>
      </c>
      <c r="R60" s="237" t="s">
        <v>652</v>
      </c>
      <c r="S60" s="237" t="s">
        <v>302</v>
      </c>
      <c r="T60" s="238" t="s">
        <v>354</v>
      </c>
      <c r="U60" s="220">
        <v>0</v>
      </c>
      <c r="V60" s="220">
        <f>ROUND(E60*U60,2)</f>
        <v>0</v>
      </c>
      <c r="W60" s="220"/>
      <c r="X60" s="220" t="s">
        <v>653</v>
      </c>
      <c r="Y60" s="220" t="s">
        <v>305</v>
      </c>
      <c r="Z60" s="210"/>
      <c r="AA60" s="210"/>
      <c r="AB60" s="210"/>
      <c r="AC60" s="210"/>
      <c r="AD60" s="210"/>
      <c r="AE60" s="210"/>
      <c r="AF60" s="210"/>
      <c r="AG60" s="210" t="s">
        <v>654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65" t="s">
        <v>4717</v>
      </c>
      <c r="D61" s="255"/>
      <c r="E61" s="256">
        <v>7.34</v>
      </c>
      <c r="F61" s="220"/>
      <c r="G61" s="220"/>
      <c r="H61" s="220"/>
      <c r="I61" s="220"/>
      <c r="J61" s="220"/>
      <c r="K61" s="220"/>
      <c r="L61" s="220"/>
      <c r="M61" s="220"/>
      <c r="N61" s="219"/>
      <c r="O61" s="219"/>
      <c r="P61" s="219"/>
      <c r="Q61" s="219"/>
      <c r="R61" s="220"/>
      <c r="S61" s="220"/>
      <c r="T61" s="220"/>
      <c r="U61" s="220"/>
      <c r="V61" s="220"/>
      <c r="W61" s="220"/>
      <c r="X61" s="220"/>
      <c r="Y61" s="220"/>
      <c r="Z61" s="210"/>
      <c r="AA61" s="210"/>
      <c r="AB61" s="210"/>
      <c r="AC61" s="210"/>
      <c r="AD61" s="210"/>
      <c r="AE61" s="210"/>
      <c r="AF61" s="210"/>
      <c r="AG61" s="210" t="s">
        <v>356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2">
        <v>16</v>
      </c>
      <c r="B62" s="233" t="s">
        <v>1889</v>
      </c>
      <c r="C62" s="250" t="s">
        <v>1890</v>
      </c>
      <c r="D62" s="234" t="s">
        <v>701</v>
      </c>
      <c r="E62" s="235">
        <v>71.650710000000004</v>
      </c>
      <c r="F62" s="236"/>
      <c r="G62" s="237">
        <f>ROUND(E62*F62,2)</f>
        <v>0</v>
      </c>
      <c r="H62" s="236"/>
      <c r="I62" s="237">
        <f>ROUND(E62*H62,2)</f>
        <v>0</v>
      </c>
      <c r="J62" s="236"/>
      <c r="K62" s="237">
        <f>ROUND(E62*J62,2)</f>
        <v>0</v>
      </c>
      <c r="L62" s="237">
        <v>21</v>
      </c>
      <c r="M62" s="237">
        <f>G62*(1+L62/100)</f>
        <v>0</v>
      </c>
      <c r="N62" s="235">
        <v>1</v>
      </c>
      <c r="O62" s="235">
        <f>ROUND(E62*N62,2)</f>
        <v>71.650000000000006</v>
      </c>
      <c r="P62" s="235">
        <v>0</v>
      </c>
      <c r="Q62" s="235">
        <f>ROUND(E62*P62,2)</f>
        <v>0</v>
      </c>
      <c r="R62" s="237" t="s">
        <v>652</v>
      </c>
      <c r="S62" s="237" t="s">
        <v>1097</v>
      </c>
      <c r="T62" s="238" t="s">
        <v>1097</v>
      </c>
      <c r="U62" s="220">
        <v>0</v>
      </c>
      <c r="V62" s="220">
        <f>ROUND(E62*U62,2)</f>
        <v>0</v>
      </c>
      <c r="W62" s="220"/>
      <c r="X62" s="220" t="s">
        <v>653</v>
      </c>
      <c r="Y62" s="220" t="s">
        <v>305</v>
      </c>
      <c r="Z62" s="210"/>
      <c r="AA62" s="210"/>
      <c r="AB62" s="210"/>
      <c r="AC62" s="210"/>
      <c r="AD62" s="210"/>
      <c r="AE62" s="210"/>
      <c r="AF62" s="210"/>
      <c r="AG62" s="210" t="s">
        <v>654</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67" t="s">
        <v>410</v>
      </c>
      <c r="D63" s="257"/>
      <c r="E63" s="258"/>
      <c r="F63" s="220"/>
      <c r="G63" s="220"/>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356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68" t="s">
        <v>4718</v>
      </c>
      <c r="D64" s="257"/>
      <c r="E64" s="258">
        <v>27.07</v>
      </c>
      <c r="F64" s="220"/>
      <c r="G64" s="220"/>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356</v>
      </c>
      <c r="AH64" s="210">
        <v>2</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8" t="s">
        <v>4719</v>
      </c>
      <c r="D65" s="257"/>
      <c r="E65" s="258">
        <v>12</v>
      </c>
      <c r="F65" s="220"/>
      <c r="G65" s="220"/>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356</v>
      </c>
      <c r="AH65" s="210">
        <v>2</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9" t="s">
        <v>424</v>
      </c>
      <c r="D66" s="259"/>
      <c r="E66" s="260"/>
      <c r="F66" s="220"/>
      <c r="G66" s="220"/>
      <c r="H66" s="220"/>
      <c r="I66" s="220"/>
      <c r="J66" s="220"/>
      <c r="K66" s="220"/>
      <c r="L66" s="220"/>
      <c r="M66" s="220"/>
      <c r="N66" s="219"/>
      <c r="O66" s="219"/>
      <c r="P66" s="219"/>
      <c r="Q66" s="219"/>
      <c r="R66" s="220"/>
      <c r="S66" s="220"/>
      <c r="T66" s="220"/>
      <c r="U66" s="220"/>
      <c r="V66" s="220"/>
      <c r="W66" s="220"/>
      <c r="X66" s="220"/>
      <c r="Y66" s="220"/>
      <c r="Z66" s="210"/>
      <c r="AA66" s="210"/>
      <c r="AB66" s="210"/>
      <c r="AC66" s="210"/>
      <c r="AD66" s="210"/>
      <c r="AE66" s="210"/>
      <c r="AF66" s="210"/>
      <c r="AG66" s="210" t="s">
        <v>356</v>
      </c>
      <c r="AH66" s="210">
        <v>3</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7" t="s">
        <v>425</v>
      </c>
      <c r="D67" s="257"/>
      <c r="E67" s="258"/>
      <c r="F67" s="220"/>
      <c r="G67" s="220"/>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356</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65" t="s">
        <v>4720</v>
      </c>
      <c r="D68" s="255"/>
      <c r="E68" s="256">
        <v>71.650000000000006</v>
      </c>
      <c r="F68" s="220"/>
      <c r="G68" s="220"/>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356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25" t="s">
        <v>297</v>
      </c>
      <c r="B69" s="226" t="s">
        <v>166</v>
      </c>
      <c r="C69" s="248" t="s">
        <v>167</v>
      </c>
      <c r="D69" s="227"/>
      <c r="E69" s="228"/>
      <c r="F69" s="229"/>
      <c r="G69" s="229">
        <f>SUMIF(AG70:AG72,"&lt;&gt;NOR",G70:G72)</f>
        <v>0</v>
      </c>
      <c r="H69" s="229"/>
      <c r="I69" s="229">
        <f>SUM(I70:I72)</f>
        <v>0</v>
      </c>
      <c r="J69" s="229"/>
      <c r="K69" s="229">
        <f>SUM(K70:K72)</f>
        <v>0</v>
      </c>
      <c r="L69" s="229"/>
      <c r="M69" s="229">
        <f>SUM(M70:M72)</f>
        <v>0</v>
      </c>
      <c r="N69" s="228"/>
      <c r="O69" s="228">
        <f>SUM(O70:O72)</f>
        <v>5.07</v>
      </c>
      <c r="P69" s="228"/>
      <c r="Q69" s="228">
        <f>SUM(Q70:Q72)</f>
        <v>0</v>
      </c>
      <c r="R69" s="229"/>
      <c r="S69" s="229"/>
      <c r="T69" s="230"/>
      <c r="U69" s="224"/>
      <c r="V69" s="224">
        <f>SUM(V70:V72)</f>
        <v>4.54</v>
      </c>
      <c r="W69" s="224"/>
      <c r="X69" s="224"/>
      <c r="Y69" s="224"/>
      <c r="AG69" t="s">
        <v>298</v>
      </c>
    </row>
    <row r="70" spans="1:60" outlineLevel="1" x14ac:dyDescent="0.2">
      <c r="A70" s="232">
        <v>17</v>
      </c>
      <c r="B70" s="233" t="s">
        <v>4721</v>
      </c>
      <c r="C70" s="250" t="s">
        <v>4722</v>
      </c>
      <c r="D70" s="234" t="s">
        <v>696</v>
      </c>
      <c r="E70" s="235">
        <v>2.68</v>
      </c>
      <c r="F70" s="236"/>
      <c r="G70" s="237">
        <f>ROUND(E70*F70,2)</f>
        <v>0</v>
      </c>
      <c r="H70" s="236"/>
      <c r="I70" s="237">
        <f>ROUND(E70*H70,2)</f>
        <v>0</v>
      </c>
      <c r="J70" s="236"/>
      <c r="K70" s="237">
        <f>ROUND(E70*J70,2)</f>
        <v>0</v>
      </c>
      <c r="L70" s="237">
        <v>21</v>
      </c>
      <c r="M70" s="237">
        <f>G70*(1+L70/100)</f>
        <v>0</v>
      </c>
      <c r="N70" s="235">
        <v>1.8907700000000001</v>
      </c>
      <c r="O70" s="235">
        <f>ROUND(E70*N70,2)</f>
        <v>5.07</v>
      </c>
      <c r="P70" s="235">
        <v>0</v>
      </c>
      <c r="Q70" s="235">
        <f>ROUND(E70*P70,2)</f>
        <v>0</v>
      </c>
      <c r="R70" s="237" t="s">
        <v>2220</v>
      </c>
      <c r="S70" s="237" t="s">
        <v>302</v>
      </c>
      <c r="T70" s="238" t="s">
        <v>354</v>
      </c>
      <c r="U70" s="220">
        <v>1.6950000000000001</v>
      </c>
      <c r="V70" s="220">
        <f>ROUND(E70*U70,2)</f>
        <v>4.54</v>
      </c>
      <c r="W70" s="220"/>
      <c r="X70" s="220" t="s">
        <v>314</v>
      </c>
      <c r="Y70" s="220" t="s">
        <v>305</v>
      </c>
      <c r="Z70" s="210"/>
      <c r="AA70" s="210"/>
      <c r="AB70" s="210"/>
      <c r="AC70" s="210"/>
      <c r="AD70" s="210"/>
      <c r="AE70" s="210"/>
      <c r="AF70" s="210"/>
      <c r="AG70" s="210" t="s">
        <v>315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66" t="s">
        <v>2226</v>
      </c>
      <c r="D71" s="263"/>
      <c r="E71" s="263"/>
      <c r="F71" s="263"/>
      <c r="G71" s="263"/>
      <c r="H71" s="220"/>
      <c r="I71" s="220"/>
      <c r="J71" s="220"/>
      <c r="K71" s="220"/>
      <c r="L71" s="220"/>
      <c r="M71" s="220"/>
      <c r="N71" s="219"/>
      <c r="O71" s="219"/>
      <c r="P71" s="219"/>
      <c r="Q71" s="219"/>
      <c r="R71" s="220"/>
      <c r="S71" s="220"/>
      <c r="T71" s="220"/>
      <c r="U71" s="220"/>
      <c r="V71" s="220"/>
      <c r="W71" s="220"/>
      <c r="X71" s="220"/>
      <c r="Y71" s="220"/>
      <c r="Z71" s="210"/>
      <c r="AA71" s="210"/>
      <c r="AB71" s="210"/>
      <c r="AC71" s="210"/>
      <c r="AD71" s="210"/>
      <c r="AE71" s="210"/>
      <c r="AF71" s="210"/>
      <c r="AG71" s="210" t="s">
        <v>374</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65" t="s">
        <v>4723</v>
      </c>
      <c r="D72" s="255"/>
      <c r="E72" s="256">
        <v>2.68</v>
      </c>
      <c r="F72" s="220"/>
      <c r="G72" s="220"/>
      <c r="H72" s="220"/>
      <c r="I72" s="220"/>
      <c r="J72" s="220"/>
      <c r="K72" s="220"/>
      <c r="L72" s="220"/>
      <c r="M72" s="220"/>
      <c r="N72" s="219"/>
      <c r="O72" s="219"/>
      <c r="P72" s="219"/>
      <c r="Q72" s="219"/>
      <c r="R72" s="220"/>
      <c r="S72" s="220"/>
      <c r="T72" s="220"/>
      <c r="U72" s="220"/>
      <c r="V72" s="220"/>
      <c r="W72" s="220"/>
      <c r="X72" s="220"/>
      <c r="Y72" s="220"/>
      <c r="Z72" s="210"/>
      <c r="AA72" s="210"/>
      <c r="AB72" s="210"/>
      <c r="AC72" s="210"/>
      <c r="AD72" s="210"/>
      <c r="AE72" s="210"/>
      <c r="AF72" s="210"/>
      <c r="AG72" s="210" t="s">
        <v>356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x14ac:dyDescent="0.2">
      <c r="A73" s="225" t="s">
        <v>297</v>
      </c>
      <c r="B73" s="226" t="s">
        <v>178</v>
      </c>
      <c r="C73" s="248" t="s">
        <v>179</v>
      </c>
      <c r="D73" s="227"/>
      <c r="E73" s="228"/>
      <c r="F73" s="229"/>
      <c r="G73" s="229">
        <f>SUMIF(AG74:AG87,"&lt;&gt;NOR",G74:G87)</f>
        <v>0</v>
      </c>
      <c r="H73" s="229"/>
      <c r="I73" s="229">
        <f>SUM(I74:I87)</f>
        <v>0</v>
      </c>
      <c r="J73" s="229"/>
      <c r="K73" s="229">
        <f>SUM(K74:K87)</f>
        <v>0</v>
      </c>
      <c r="L73" s="229"/>
      <c r="M73" s="229">
        <f>SUM(M74:M87)</f>
        <v>0</v>
      </c>
      <c r="N73" s="228"/>
      <c r="O73" s="228">
        <f>SUM(O74:O87)</f>
        <v>0.14000000000000001</v>
      </c>
      <c r="P73" s="228"/>
      <c r="Q73" s="228">
        <f>SUM(Q74:Q87)</f>
        <v>0</v>
      </c>
      <c r="R73" s="229"/>
      <c r="S73" s="229"/>
      <c r="T73" s="230"/>
      <c r="U73" s="224"/>
      <c r="V73" s="224">
        <f>SUM(V74:V87)</f>
        <v>32.940000000000005</v>
      </c>
      <c r="W73" s="224"/>
      <c r="X73" s="224"/>
      <c r="Y73" s="224"/>
      <c r="AG73" t="s">
        <v>298</v>
      </c>
    </row>
    <row r="74" spans="1:60" ht="22.5" outlineLevel="1" x14ac:dyDescent="0.2">
      <c r="A74" s="232">
        <v>18</v>
      </c>
      <c r="B74" s="233" t="s">
        <v>4724</v>
      </c>
      <c r="C74" s="250" t="s">
        <v>4725</v>
      </c>
      <c r="D74" s="234" t="s">
        <v>450</v>
      </c>
      <c r="E74" s="235">
        <v>44</v>
      </c>
      <c r="F74" s="236"/>
      <c r="G74" s="237">
        <f>ROUND(E74*F74,2)</f>
        <v>0</v>
      </c>
      <c r="H74" s="236"/>
      <c r="I74" s="237">
        <f>ROUND(E74*H74,2)</f>
        <v>0</v>
      </c>
      <c r="J74" s="236"/>
      <c r="K74" s="237">
        <f>ROUND(E74*J74,2)</f>
        <v>0</v>
      </c>
      <c r="L74" s="237">
        <v>21</v>
      </c>
      <c r="M74" s="237">
        <f>G74*(1+L74/100)</f>
        <v>0</v>
      </c>
      <c r="N74" s="235">
        <v>0</v>
      </c>
      <c r="O74" s="235">
        <f>ROUND(E74*N74,2)</f>
        <v>0</v>
      </c>
      <c r="P74" s="235">
        <v>0</v>
      </c>
      <c r="Q74" s="235">
        <f>ROUND(E74*P74,2)</f>
        <v>0</v>
      </c>
      <c r="R74" s="237" t="s">
        <v>2220</v>
      </c>
      <c r="S74" s="237" t="s">
        <v>302</v>
      </c>
      <c r="T74" s="238" t="s">
        <v>354</v>
      </c>
      <c r="U74" s="220">
        <v>0.17199999999999999</v>
      </c>
      <c r="V74" s="220">
        <f>ROUND(E74*U74,2)</f>
        <v>7.57</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66" t="s">
        <v>2226</v>
      </c>
      <c r="D75" s="263"/>
      <c r="E75" s="263"/>
      <c r="F75" s="263"/>
      <c r="G75" s="263"/>
      <c r="H75" s="220"/>
      <c r="I75" s="220"/>
      <c r="J75" s="220"/>
      <c r="K75" s="220"/>
      <c r="L75" s="220"/>
      <c r="M75" s="220"/>
      <c r="N75" s="219"/>
      <c r="O75" s="219"/>
      <c r="P75" s="219"/>
      <c r="Q75" s="219"/>
      <c r="R75" s="220"/>
      <c r="S75" s="220"/>
      <c r="T75" s="220"/>
      <c r="U75" s="220"/>
      <c r="V75" s="220"/>
      <c r="W75" s="220"/>
      <c r="X75" s="220"/>
      <c r="Y75" s="220"/>
      <c r="Z75" s="210"/>
      <c r="AA75" s="210"/>
      <c r="AB75" s="210"/>
      <c r="AC75" s="210"/>
      <c r="AD75" s="210"/>
      <c r="AE75" s="210"/>
      <c r="AF75" s="210"/>
      <c r="AG75" s="210" t="s">
        <v>374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65" t="s">
        <v>4726</v>
      </c>
      <c r="D76" s="255"/>
      <c r="E76" s="256">
        <v>44</v>
      </c>
      <c r="F76" s="220"/>
      <c r="G76" s="220"/>
      <c r="H76" s="220"/>
      <c r="I76" s="220"/>
      <c r="J76" s="220"/>
      <c r="K76" s="220"/>
      <c r="L76" s="220"/>
      <c r="M76" s="220"/>
      <c r="N76" s="219"/>
      <c r="O76" s="219"/>
      <c r="P76" s="219"/>
      <c r="Q76" s="219"/>
      <c r="R76" s="220"/>
      <c r="S76" s="220"/>
      <c r="T76" s="220"/>
      <c r="U76" s="220"/>
      <c r="V76" s="220"/>
      <c r="W76" s="220"/>
      <c r="X76" s="220"/>
      <c r="Y76" s="220"/>
      <c r="Z76" s="210"/>
      <c r="AA76" s="210"/>
      <c r="AB76" s="210"/>
      <c r="AC76" s="210"/>
      <c r="AD76" s="210"/>
      <c r="AE76" s="210"/>
      <c r="AF76" s="210"/>
      <c r="AG76" s="210" t="s">
        <v>356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32">
        <v>19</v>
      </c>
      <c r="B77" s="233" t="s">
        <v>4727</v>
      </c>
      <c r="C77" s="250" t="s">
        <v>4728</v>
      </c>
      <c r="D77" s="234" t="s">
        <v>450</v>
      </c>
      <c r="E77" s="235">
        <v>44</v>
      </c>
      <c r="F77" s="236"/>
      <c r="G77" s="237">
        <f>ROUND(E77*F77,2)</f>
        <v>0</v>
      </c>
      <c r="H77" s="236"/>
      <c r="I77" s="237">
        <f>ROUND(E77*H77,2)</f>
        <v>0</v>
      </c>
      <c r="J77" s="236"/>
      <c r="K77" s="237">
        <f>ROUND(E77*J77,2)</f>
        <v>0</v>
      </c>
      <c r="L77" s="237">
        <v>21</v>
      </c>
      <c r="M77" s="237">
        <f>G77*(1+L77/100)</f>
        <v>0</v>
      </c>
      <c r="N77" s="235">
        <v>0</v>
      </c>
      <c r="O77" s="235">
        <f>ROUND(E77*N77,2)</f>
        <v>0</v>
      </c>
      <c r="P77" s="235">
        <v>0</v>
      </c>
      <c r="Q77" s="235">
        <f>ROUND(E77*P77,2)</f>
        <v>0</v>
      </c>
      <c r="R77" s="237" t="s">
        <v>2220</v>
      </c>
      <c r="S77" s="237" t="s">
        <v>302</v>
      </c>
      <c r="T77" s="238" t="s">
        <v>354</v>
      </c>
      <c r="U77" s="220">
        <v>4.3999999999999997E-2</v>
      </c>
      <c r="V77" s="220">
        <f>ROUND(E77*U77,2)</f>
        <v>1.94</v>
      </c>
      <c r="W77" s="220"/>
      <c r="X77" s="220" t="s">
        <v>314</v>
      </c>
      <c r="Y77" s="220" t="s">
        <v>305</v>
      </c>
      <c r="Z77" s="210"/>
      <c r="AA77" s="210"/>
      <c r="AB77" s="210"/>
      <c r="AC77" s="210"/>
      <c r="AD77" s="210"/>
      <c r="AE77" s="210"/>
      <c r="AF77" s="210"/>
      <c r="AG77" s="210" t="s">
        <v>315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66" t="s">
        <v>4729</v>
      </c>
      <c r="D78" s="263"/>
      <c r="E78" s="263"/>
      <c r="F78" s="263"/>
      <c r="G78" s="263"/>
      <c r="H78" s="220"/>
      <c r="I78" s="220"/>
      <c r="J78" s="220"/>
      <c r="K78" s="220"/>
      <c r="L78" s="220"/>
      <c r="M78" s="220"/>
      <c r="N78" s="219"/>
      <c r="O78" s="219"/>
      <c r="P78" s="219"/>
      <c r="Q78" s="219"/>
      <c r="R78" s="220"/>
      <c r="S78" s="220"/>
      <c r="T78" s="220"/>
      <c r="U78" s="220"/>
      <c r="V78" s="220"/>
      <c r="W78" s="220"/>
      <c r="X78" s="220"/>
      <c r="Y78" s="220"/>
      <c r="Z78" s="210"/>
      <c r="AA78" s="210"/>
      <c r="AB78" s="210"/>
      <c r="AC78" s="210"/>
      <c r="AD78" s="210"/>
      <c r="AE78" s="210"/>
      <c r="AF78" s="210"/>
      <c r="AG78" s="210" t="s">
        <v>374</v>
      </c>
      <c r="AH78" s="210"/>
      <c r="AI78" s="210"/>
      <c r="AJ78" s="210"/>
      <c r="AK78" s="210"/>
      <c r="AL78" s="210"/>
      <c r="AM78" s="210"/>
      <c r="AN78" s="210"/>
      <c r="AO78" s="210"/>
      <c r="AP78" s="210"/>
      <c r="AQ78" s="210"/>
      <c r="AR78" s="210"/>
      <c r="AS78" s="210"/>
      <c r="AT78" s="210"/>
      <c r="AU78" s="210"/>
      <c r="AV78" s="210"/>
      <c r="AW78" s="210"/>
      <c r="AX78" s="210"/>
      <c r="AY78" s="210"/>
      <c r="AZ78" s="210"/>
      <c r="BA78" s="246" t="str">
        <f>C78</f>
        <v>přísun, montáže, demontáže a odsunu zkoušecího čerpadla, napuštění tlakovou vodou a dodání vody pro tlakovou zkoušku,</v>
      </c>
      <c r="BB78" s="210"/>
      <c r="BC78" s="210"/>
      <c r="BD78" s="210"/>
      <c r="BE78" s="210"/>
      <c r="BF78" s="210"/>
      <c r="BG78" s="210"/>
      <c r="BH78" s="210"/>
    </row>
    <row r="79" spans="1:60" ht="22.5" outlineLevel="1" x14ac:dyDescent="0.2">
      <c r="A79" s="232">
        <v>20</v>
      </c>
      <c r="B79" s="233" t="s">
        <v>4730</v>
      </c>
      <c r="C79" s="250" t="s">
        <v>4731</v>
      </c>
      <c r="D79" s="234" t="s">
        <v>320</v>
      </c>
      <c r="E79" s="235">
        <v>10.5</v>
      </c>
      <c r="F79" s="236"/>
      <c r="G79" s="237">
        <f>ROUND(E79*F79,2)</f>
        <v>0</v>
      </c>
      <c r="H79" s="236"/>
      <c r="I79" s="237">
        <f>ROUND(E79*H79,2)</f>
        <v>0</v>
      </c>
      <c r="J79" s="236"/>
      <c r="K79" s="237">
        <f>ROUND(E79*J79,2)</f>
        <v>0</v>
      </c>
      <c r="L79" s="237">
        <v>21</v>
      </c>
      <c r="M79" s="237">
        <f>G79*(1+L79/100)</f>
        <v>0</v>
      </c>
      <c r="N79" s="235">
        <v>6.3E-3</v>
      </c>
      <c r="O79" s="235">
        <f>ROUND(E79*N79,2)</f>
        <v>7.0000000000000007E-2</v>
      </c>
      <c r="P79" s="235">
        <v>0</v>
      </c>
      <c r="Q79" s="235">
        <f>ROUND(E79*P79,2)</f>
        <v>0</v>
      </c>
      <c r="R79" s="237" t="s">
        <v>2220</v>
      </c>
      <c r="S79" s="237" t="s">
        <v>302</v>
      </c>
      <c r="T79" s="238" t="s">
        <v>354</v>
      </c>
      <c r="U79" s="220">
        <v>1.1000000000000001</v>
      </c>
      <c r="V79" s="220">
        <f>ROUND(E79*U79,2)</f>
        <v>11.55</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66" t="s">
        <v>4732</v>
      </c>
      <c r="D80" s="263"/>
      <c r="E80" s="263"/>
      <c r="F80" s="263"/>
      <c r="G80" s="263"/>
      <c r="H80" s="220"/>
      <c r="I80" s="220"/>
      <c r="J80" s="220"/>
      <c r="K80" s="220"/>
      <c r="L80" s="220"/>
      <c r="M80" s="220"/>
      <c r="N80" s="219"/>
      <c r="O80" s="219"/>
      <c r="P80" s="219"/>
      <c r="Q80" s="219"/>
      <c r="R80" s="220"/>
      <c r="S80" s="220"/>
      <c r="T80" s="220"/>
      <c r="U80" s="220"/>
      <c r="V80" s="220"/>
      <c r="W80" s="220"/>
      <c r="X80" s="220"/>
      <c r="Y80" s="220"/>
      <c r="Z80" s="210"/>
      <c r="AA80" s="210"/>
      <c r="AB80" s="210"/>
      <c r="AC80" s="210"/>
      <c r="AD80" s="210"/>
      <c r="AE80" s="210"/>
      <c r="AF80" s="210"/>
      <c r="AG80" s="210" t="s">
        <v>374</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5" t="s">
        <v>4705</v>
      </c>
      <c r="D81" s="255"/>
      <c r="E81" s="256">
        <v>10.5</v>
      </c>
      <c r="F81" s="220"/>
      <c r="G81" s="220"/>
      <c r="H81" s="220"/>
      <c r="I81" s="220"/>
      <c r="J81" s="220"/>
      <c r="K81" s="220"/>
      <c r="L81" s="220"/>
      <c r="M81" s="220"/>
      <c r="N81" s="219"/>
      <c r="O81" s="219"/>
      <c r="P81" s="219"/>
      <c r="Q81" s="219"/>
      <c r="R81" s="220"/>
      <c r="S81" s="220"/>
      <c r="T81" s="220"/>
      <c r="U81" s="220"/>
      <c r="V81" s="220"/>
      <c r="W81" s="220"/>
      <c r="X81" s="220"/>
      <c r="Y81" s="220"/>
      <c r="Z81" s="210"/>
      <c r="AA81" s="210"/>
      <c r="AB81" s="210"/>
      <c r="AC81" s="210"/>
      <c r="AD81" s="210"/>
      <c r="AE81" s="210"/>
      <c r="AF81" s="210"/>
      <c r="AG81" s="210" t="s">
        <v>356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2">
        <v>21</v>
      </c>
      <c r="B82" s="233" t="s">
        <v>4733</v>
      </c>
      <c r="C82" s="250" t="s">
        <v>4734</v>
      </c>
      <c r="D82" s="234" t="s">
        <v>450</v>
      </c>
      <c r="E82" s="235">
        <v>44</v>
      </c>
      <c r="F82" s="236"/>
      <c r="G82" s="237">
        <f>ROUND(E82*F82,2)</f>
        <v>0</v>
      </c>
      <c r="H82" s="236"/>
      <c r="I82" s="237">
        <f>ROUND(E82*H82,2)</f>
        <v>0</v>
      </c>
      <c r="J82" s="236"/>
      <c r="K82" s="237">
        <f>ROUND(E82*J82,2)</f>
        <v>0</v>
      </c>
      <c r="L82" s="237">
        <v>21</v>
      </c>
      <c r="M82" s="237">
        <f>G82*(1+L82/100)</f>
        <v>0</v>
      </c>
      <c r="N82" s="235">
        <v>0</v>
      </c>
      <c r="O82" s="235">
        <f>ROUND(E82*N82,2)</f>
        <v>0</v>
      </c>
      <c r="P82" s="235">
        <v>0</v>
      </c>
      <c r="Q82" s="235">
        <f>ROUND(E82*P82,2)</f>
        <v>0</v>
      </c>
      <c r="R82" s="237" t="s">
        <v>2220</v>
      </c>
      <c r="S82" s="237" t="s">
        <v>302</v>
      </c>
      <c r="T82" s="238" t="s">
        <v>354</v>
      </c>
      <c r="U82" s="220">
        <v>0.21</v>
      </c>
      <c r="V82" s="220">
        <f>ROUND(E82*U82,2)</f>
        <v>9.24</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6" t="s">
        <v>4735</v>
      </c>
      <c r="D83" s="263"/>
      <c r="E83" s="263"/>
      <c r="F83" s="263"/>
      <c r="G83" s="263"/>
      <c r="H83" s="220"/>
      <c r="I83" s="220"/>
      <c r="J83" s="220"/>
      <c r="K83" s="220"/>
      <c r="L83" s="220"/>
      <c r="M83" s="220"/>
      <c r="N83" s="219"/>
      <c r="O83" s="219"/>
      <c r="P83" s="219"/>
      <c r="Q83" s="219"/>
      <c r="R83" s="220"/>
      <c r="S83" s="220"/>
      <c r="T83" s="220"/>
      <c r="U83" s="220"/>
      <c r="V83" s="220"/>
      <c r="W83" s="220"/>
      <c r="X83" s="220"/>
      <c r="Y83" s="220"/>
      <c r="Z83" s="210"/>
      <c r="AA83" s="210"/>
      <c r="AB83" s="210"/>
      <c r="AC83" s="210"/>
      <c r="AD83" s="210"/>
      <c r="AE83" s="210"/>
      <c r="AF83" s="210"/>
      <c r="AG83" s="210" t="s">
        <v>374</v>
      </c>
      <c r="AH83" s="210"/>
      <c r="AI83" s="210"/>
      <c r="AJ83" s="210"/>
      <c r="AK83" s="210"/>
      <c r="AL83" s="210"/>
      <c r="AM83" s="210"/>
      <c r="AN83" s="210"/>
      <c r="AO83" s="210"/>
      <c r="AP83" s="210"/>
      <c r="AQ83" s="210"/>
      <c r="AR83" s="210"/>
      <c r="AS83" s="210"/>
      <c r="AT83" s="210"/>
      <c r="AU83" s="210"/>
      <c r="AV83" s="210"/>
      <c r="AW83" s="210"/>
      <c r="AX83" s="210"/>
      <c r="AY83" s="210"/>
      <c r="AZ83" s="210"/>
      <c r="BA83" s="246" t="str">
        <f>C83</f>
        <v>napuštění a vypuštění vody, dodání vody a desinfekčního prostředku, náklady na bakteriologický rozbor vody,</v>
      </c>
      <c r="BB83" s="210"/>
      <c r="BC83" s="210"/>
      <c r="BD83" s="210"/>
      <c r="BE83" s="210"/>
      <c r="BF83" s="210"/>
      <c r="BG83" s="210"/>
      <c r="BH83" s="210"/>
    </row>
    <row r="84" spans="1:60" outlineLevel="1" x14ac:dyDescent="0.2">
      <c r="A84" s="239">
        <v>22</v>
      </c>
      <c r="B84" s="240" t="s">
        <v>4736</v>
      </c>
      <c r="C84" s="249" t="s">
        <v>4737</v>
      </c>
      <c r="D84" s="241" t="s">
        <v>450</v>
      </c>
      <c r="E84" s="242">
        <v>44</v>
      </c>
      <c r="F84" s="243"/>
      <c r="G84" s="244">
        <f>ROUND(E84*F84,2)</f>
        <v>0</v>
      </c>
      <c r="H84" s="243"/>
      <c r="I84" s="244">
        <f>ROUND(E84*H84,2)</f>
        <v>0</v>
      </c>
      <c r="J84" s="243"/>
      <c r="K84" s="244">
        <f>ROUND(E84*J84,2)</f>
        <v>0</v>
      </c>
      <c r="L84" s="244">
        <v>21</v>
      </c>
      <c r="M84" s="244">
        <f>G84*(1+L84/100)</f>
        <v>0</v>
      </c>
      <c r="N84" s="242">
        <v>0</v>
      </c>
      <c r="O84" s="242">
        <f>ROUND(E84*N84,2)</f>
        <v>0</v>
      </c>
      <c r="P84" s="242">
        <v>0</v>
      </c>
      <c r="Q84" s="242">
        <f>ROUND(E84*P84,2)</f>
        <v>0</v>
      </c>
      <c r="R84" s="244" t="s">
        <v>2220</v>
      </c>
      <c r="S84" s="244" t="s">
        <v>302</v>
      </c>
      <c r="T84" s="245" t="s">
        <v>354</v>
      </c>
      <c r="U84" s="220">
        <v>2.5999999999999999E-2</v>
      </c>
      <c r="V84" s="220">
        <f>ROUND(E84*U84,2)</f>
        <v>1.1399999999999999</v>
      </c>
      <c r="W84" s="220"/>
      <c r="X84" s="220" t="s">
        <v>314</v>
      </c>
      <c r="Y84" s="220" t="s">
        <v>305</v>
      </c>
      <c r="Z84" s="210"/>
      <c r="AA84" s="210"/>
      <c r="AB84" s="210"/>
      <c r="AC84" s="210"/>
      <c r="AD84" s="210"/>
      <c r="AE84" s="210"/>
      <c r="AF84" s="210"/>
      <c r="AG84" s="210" t="s">
        <v>315</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9">
        <v>23</v>
      </c>
      <c r="B85" s="240" t="s">
        <v>4738</v>
      </c>
      <c r="C85" s="249" t="s">
        <v>4739</v>
      </c>
      <c r="D85" s="241" t="s">
        <v>450</v>
      </c>
      <c r="E85" s="242">
        <v>44</v>
      </c>
      <c r="F85" s="243"/>
      <c r="G85" s="244">
        <f>ROUND(E85*F85,2)</f>
        <v>0</v>
      </c>
      <c r="H85" s="243"/>
      <c r="I85" s="244">
        <f>ROUND(E85*H85,2)</f>
        <v>0</v>
      </c>
      <c r="J85" s="243"/>
      <c r="K85" s="244">
        <f>ROUND(E85*J85,2)</f>
        <v>0</v>
      </c>
      <c r="L85" s="244">
        <v>21</v>
      </c>
      <c r="M85" s="244">
        <f>G85*(1+L85/100)</f>
        <v>0</v>
      </c>
      <c r="N85" s="242">
        <v>5.0000000000000002E-5</v>
      </c>
      <c r="O85" s="242">
        <f>ROUND(E85*N85,2)</f>
        <v>0</v>
      </c>
      <c r="P85" s="242">
        <v>0</v>
      </c>
      <c r="Q85" s="242">
        <f>ROUND(E85*P85,2)</f>
        <v>0</v>
      </c>
      <c r="R85" s="244" t="s">
        <v>2220</v>
      </c>
      <c r="S85" s="244" t="s">
        <v>302</v>
      </c>
      <c r="T85" s="245" t="s">
        <v>354</v>
      </c>
      <c r="U85" s="220">
        <v>3.4000000000000002E-2</v>
      </c>
      <c r="V85" s="220">
        <f>ROUND(E85*U85,2)</f>
        <v>1.5</v>
      </c>
      <c r="W85" s="220"/>
      <c r="X85" s="220" t="s">
        <v>314</v>
      </c>
      <c r="Y85" s="220" t="s">
        <v>305</v>
      </c>
      <c r="Z85" s="210"/>
      <c r="AA85" s="210"/>
      <c r="AB85" s="210"/>
      <c r="AC85" s="210"/>
      <c r="AD85" s="210"/>
      <c r="AE85" s="210"/>
      <c r="AF85" s="210"/>
      <c r="AG85" s="210" t="s">
        <v>315</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2">
        <v>24</v>
      </c>
      <c r="B86" s="233" t="s">
        <v>4740</v>
      </c>
      <c r="C86" s="250" t="s">
        <v>4741</v>
      </c>
      <c r="D86" s="234" t="s">
        <v>450</v>
      </c>
      <c r="E86" s="235">
        <v>48.4</v>
      </c>
      <c r="F86" s="236"/>
      <c r="G86" s="237">
        <f>ROUND(E86*F86,2)</f>
        <v>0</v>
      </c>
      <c r="H86" s="236"/>
      <c r="I86" s="237">
        <f>ROUND(E86*H86,2)</f>
        <v>0</v>
      </c>
      <c r="J86" s="236"/>
      <c r="K86" s="237">
        <f>ROUND(E86*J86,2)</f>
        <v>0</v>
      </c>
      <c r="L86" s="237">
        <v>21</v>
      </c>
      <c r="M86" s="237">
        <f>G86*(1+L86/100)</f>
        <v>0</v>
      </c>
      <c r="N86" s="235">
        <v>1.47E-3</v>
      </c>
      <c r="O86" s="235">
        <f>ROUND(E86*N86,2)</f>
        <v>7.0000000000000007E-2</v>
      </c>
      <c r="P86" s="235">
        <v>0</v>
      </c>
      <c r="Q86" s="235">
        <f>ROUND(E86*P86,2)</f>
        <v>0</v>
      </c>
      <c r="R86" s="237" t="s">
        <v>652</v>
      </c>
      <c r="S86" s="237" t="s">
        <v>302</v>
      </c>
      <c r="T86" s="238" t="s">
        <v>354</v>
      </c>
      <c r="U86" s="220">
        <v>0</v>
      </c>
      <c r="V86" s="220">
        <f>ROUND(E86*U86,2)</f>
        <v>0</v>
      </c>
      <c r="W86" s="220"/>
      <c r="X86" s="220" t="s">
        <v>653</v>
      </c>
      <c r="Y86" s="220" t="s">
        <v>305</v>
      </c>
      <c r="Z86" s="210"/>
      <c r="AA86" s="210"/>
      <c r="AB86" s="210"/>
      <c r="AC86" s="210"/>
      <c r="AD86" s="210"/>
      <c r="AE86" s="210"/>
      <c r="AF86" s="210"/>
      <c r="AG86" s="210" t="s">
        <v>654</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65" t="s">
        <v>4742</v>
      </c>
      <c r="D87" s="255"/>
      <c r="E87" s="256">
        <v>48.4</v>
      </c>
      <c r="F87" s="220"/>
      <c r="G87" s="220"/>
      <c r="H87" s="220"/>
      <c r="I87" s="220"/>
      <c r="J87" s="220"/>
      <c r="K87" s="220"/>
      <c r="L87" s="220"/>
      <c r="M87" s="220"/>
      <c r="N87" s="219"/>
      <c r="O87" s="219"/>
      <c r="P87" s="219"/>
      <c r="Q87" s="219"/>
      <c r="R87" s="220"/>
      <c r="S87" s="220"/>
      <c r="T87" s="220"/>
      <c r="U87" s="220"/>
      <c r="V87" s="220"/>
      <c r="W87" s="220"/>
      <c r="X87" s="220"/>
      <c r="Y87" s="220"/>
      <c r="Z87" s="210"/>
      <c r="AA87" s="210"/>
      <c r="AB87" s="210"/>
      <c r="AC87" s="210"/>
      <c r="AD87" s="210"/>
      <c r="AE87" s="210"/>
      <c r="AF87" s="210"/>
      <c r="AG87" s="210" t="s">
        <v>356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x14ac:dyDescent="0.2">
      <c r="A88" s="225" t="s">
        <v>297</v>
      </c>
      <c r="B88" s="226" t="s">
        <v>168</v>
      </c>
      <c r="C88" s="248" t="s">
        <v>169</v>
      </c>
      <c r="D88" s="227"/>
      <c r="E88" s="228"/>
      <c r="F88" s="229"/>
      <c r="G88" s="229">
        <f>SUMIF(AG89:AG114,"&lt;&gt;NOR",G89:G114)</f>
        <v>0</v>
      </c>
      <c r="H88" s="229"/>
      <c r="I88" s="229">
        <f>SUM(I89:I114)</f>
        <v>0</v>
      </c>
      <c r="J88" s="229"/>
      <c r="K88" s="229">
        <f>SUM(K89:K114)</f>
        <v>0</v>
      </c>
      <c r="L88" s="229"/>
      <c r="M88" s="229">
        <f>SUM(M89:M114)</f>
        <v>0</v>
      </c>
      <c r="N88" s="228"/>
      <c r="O88" s="228">
        <f>SUM(O89:O114)</f>
        <v>5.03</v>
      </c>
      <c r="P88" s="228"/>
      <c r="Q88" s="228">
        <f>SUM(Q89:Q114)</f>
        <v>5.3</v>
      </c>
      <c r="R88" s="229"/>
      <c r="S88" s="229"/>
      <c r="T88" s="230"/>
      <c r="U88" s="224"/>
      <c r="V88" s="224">
        <f>SUM(V89:V114)</f>
        <v>11.17</v>
      </c>
      <c r="W88" s="224"/>
      <c r="X88" s="224"/>
      <c r="Y88" s="224"/>
      <c r="AG88" t="s">
        <v>298</v>
      </c>
    </row>
    <row r="89" spans="1:60" ht="22.5" outlineLevel="1" x14ac:dyDescent="0.2">
      <c r="A89" s="232">
        <v>25</v>
      </c>
      <c r="B89" s="233" t="s">
        <v>4743</v>
      </c>
      <c r="C89" s="250" t="s">
        <v>4744</v>
      </c>
      <c r="D89" s="234" t="s">
        <v>372</v>
      </c>
      <c r="E89" s="235">
        <v>4</v>
      </c>
      <c r="F89" s="236"/>
      <c r="G89" s="237">
        <f>ROUND(E89*F89,2)</f>
        <v>0</v>
      </c>
      <c r="H89" s="236"/>
      <c r="I89" s="237">
        <f>ROUND(E89*H89,2)</f>
        <v>0</v>
      </c>
      <c r="J89" s="236"/>
      <c r="K89" s="237">
        <f>ROUND(E89*J89,2)</f>
        <v>0</v>
      </c>
      <c r="L89" s="237">
        <v>21</v>
      </c>
      <c r="M89" s="237">
        <f>G89*(1+L89/100)</f>
        <v>0</v>
      </c>
      <c r="N89" s="235">
        <v>0</v>
      </c>
      <c r="O89" s="235">
        <f>ROUND(E89*N89,2)</f>
        <v>0</v>
      </c>
      <c r="P89" s="235">
        <v>0.22500000000000001</v>
      </c>
      <c r="Q89" s="235">
        <f>ROUND(E89*P89,2)</f>
        <v>0.9</v>
      </c>
      <c r="R89" s="237" t="s">
        <v>4262</v>
      </c>
      <c r="S89" s="237" t="s">
        <v>302</v>
      </c>
      <c r="T89" s="238" t="s">
        <v>354</v>
      </c>
      <c r="U89" s="220">
        <v>0.14199999999999999</v>
      </c>
      <c r="V89" s="220">
        <f>ROUND(E89*U89,2)</f>
        <v>0.56999999999999995</v>
      </c>
      <c r="W89" s="220"/>
      <c r="X89" s="220" t="s">
        <v>314</v>
      </c>
      <c r="Y89" s="220" t="s">
        <v>305</v>
      </c>
      <c r="Z89" s="210"/>
      <c r="AA89" s="210"/>
      <c r="AB89" s="210"/>
      <c r="AC89" s="210"/>
      <c r="AD89" s="210"/>
      <c r="AE89" s="210"/>
      <c r="AF89" s="210"/>
      <c r="AG89" s="210" t="s">
        <v>315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66" t="s">
        <v>4745</v>
      </c>
      <c r="D90" s="263"/>
      <c r="E90" s="263"/>
      <c r="F90" s="263"/>
      <c r="G90" s="263"/>
      <c r="H90" s="220"/>
      <c r="I90" s="220"/>
      <c r="J90" s="220"/>
      <c r="K90" s="220"/>
      <c r="L90" s="220"/>
      <c r="M90" s="220"/>
      <c r="N90" s="219"/>
      <c r="O90" s="219"/>
      <c r="P90" s="219"/>
      <c r="Q90" s="219"/>
      <c r="R90" s="220"/>
      <c r="S90" s="220"/>
      <c r="T90" s="220"/>
      <c r="U90" s="220"/>
      <c r="V90" s="220"/>
      <c r="W90" s="220"/>
      <c r="X90" s="220"/>
      <c r="Y90" s="220"/>
      <c r="Z90" s="210"/>
      <c r="AA90" s="210"/>
      <c r="AB90" s="210"/>
      <c r="AC90" s="210"/>
      <c r="AD90" s="210"/>
      <c r="AE90" s="210"/>
      <c r="AF90" s="210"/>
      <c r="AG90" s="210" t="s">
        <v>374</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65" t="s">
        <v>4746</v>
      </c>
      <c r="D91" s="255"/>
      <c r="E91" s="256">
        <v>4</v>
      </c>
      <c r="F91" s="220"/>
      <c r="G91" s="220"/>
      <c r="H91" s="220"/>
      <c r="I91" s="220"/>
      <c r="J91" s="220"/>
      <c r="K91" s="220"/>
      <c r="L91" s="220"/>
      <c r="M91" s="220"/>
      <c r="N91" s="219"/>
      <c r="O91" s="219"/>
      <c r="P91" s="219"/>
      <c r="Q91" s="219"/>
      <c r="R91" s="220"/>
      <c r="S91" s="220"/>
      <c r="T91" s="220"/>
      <c r="U91" s="220"/>
      <c r="V91" s="220"/>
      <c r="W91" s="220"/>
      <c r="X91" s="220"/>
      <c r="Y91" s="220"/>
      <c r="Z91" s="210"/>
      <c r="AA91" s="210"/>
      <c r="AB91" s="210"/>
      <c r="AC91" s="210"/>
      <c r="AD91" s="210"/>
      <c r="AE91" s="210"/>
      <c r="AF91" s="210"/>
      <c r="AG91" s="210" t="s">
        <v>356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32">
        <v>26</v>
      </c>
      <c r="B92" s="233" t="s">
        <v>4747</v>
      </c>
      <c r="C92" s="250" t="s">
        <v>4748</v>
      </c>
      <c r="D92" s="234" t="s">
        <v>372</v>
      </c>
      <c r="E92" s="235">
        <v>8</v>
      </c>
      <c r="F92" s="236"/>
      <c r="G92" s="237">
        <f>ROUND(E92*F92,2)</f>
        <v>0</v>
      </c>
      <c r="H92" s="236"/>
      <c r="I92" s="237">
        <f>ROUND(E92*H92,2)</f>
        <v>0</v>
      </c>
      <c r="J92" s="236"/>
      <c r="K92" s="237">
        <f>ROUND(E92*J92,2)</f>
        <v>0</v>
      </c>
      <c r="L92" s="237">
        <v>21</v>
      </c>
      <c r="M92" s="237">
        <f>G92*(1+L92/100)</f>
        <v>0</v>
      </c>
      <c r="N92" s="235">
        <v>0</v>
      </c>
      <c r="O92" s="235">
        <f>ROUND(E92*N92,2)</f>
        <v>0</v>
      </c>
      <c r="P92" s="235">
        <v>0.44</v>
      </c>
      <c r="Q92" s="235">
        <f>ROUND(E92*P92,2)</f>
        <v>3.52</v>
      </c>
      <c r="R92" s="237" t="s">
        <v>4262</v>
      </c>
      <c r="S92" s="237" t="s">
        <v>302</v>
      </c>
      <c r="T92" s="238" t="s">
        <v>354</v>
      </c>
      <c r="U92" s="220">
        <v>0.63200000000000001</v>
      </c>
      <c r="V92" s="220">
        <f>ROUND(E92*U92,2)</f>
        <v>5.0599999999999996</v>
      </c>
      <c r="W92" s="220"/>
      <c r="X92" s="220" t="s">
        <v>314</v>
      </c>
      <c r="Y92" s="220" t="s">
        <v>305</v>
      </c>
      <c r="Z92" s="210"/>
      <c r="AA92" s="210"/>
      <c r="AB92" s="210"/>
      <c r="AC92" s="210"/>
      <c r="AD92" s="210"/>
      <c r="AE92" s="210"/>
      <c r="AF92" s="210"/>
      <c r="AG92" s="210" t="s">
        <v>315</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65" t="s">
        <v>4749</v>
      </c>
      <c r="D93" s="255"/>
      <c r="E93" s="256">
        <v>8</v>
      </c>
      <c r="F93" s="220"/>
      <c r="G93" s="220"/>
      <c r="H93" s="220"/>
      <c r="I93" s="220"/>
      <c r="J93" s="220"/>
      <c r="K93" s="220"/>
      <c r="L93" s="220"/>
      <c r="M93" s="220"/>
      <c r="N93" s="219"/>
      <c r="O93" s="219"/>
      <c r="P93" s="219"/>
      <c r="Q93" s="219"/>
      <c r="R93" s="220"/>
      <c r="S93" s="220"/>
      <c r="T93" s="220"/>
      <c r="U93" s="220"/>
      <c r="V93" s="220"/>
      <c r="W93" s="220"/>
      <c r="X93" s="220"/>
      <c r="Y93" s="220"/>
      <c r="Z93" s="210"/>
      <c r="AA93" s="210"/>
      <c r="AB93" s="210"/>
      <c r="AC93" s="210"/>
      <c r="AD93" s="210"/>
      <c r="AE93" s="210"/>
      <c r="AF93" s="210"/>
      <c r="AG93" s="210" t="s">
        <v>356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1" x14ac:dyDescent="0.2">
      <c r="A94" s="232">
        <v>27</v>
      </c>
      <c r="B94" s="233" t="s">
        <v>4260</v>
      </c>
      <c r="C94" s="250" t="s">
        <v>4261</v>
      </c>
      <c r="D94" s="234" t="s">
        <v>372</v>
      </c>
      <c r="E94" s="235">
        <v>4</v>
      </c>
      <c r="F94" s="236"/>
      <c r="G94" s="237">
        <f>ROUND(E94*F94,2)</f>
        <v>0</v>
      </c>
      <c r="H94" s="236"/>
      <c r="I94" s="237">
        <f>ROUND(E94*H94,2)</f>
        <v>0</v>
      </c>
      <c r="J94" s="236"/>
      <c r="K94" s="237">
        <f>ROUND(E94*J94,2)</f>
        <v>0</v>
      </c>
      <c r="L94" s="237">
        <v>21</v>
      </c>
      <c r="M94" s="237">
        <f>G94*(1+L94/100)</f>
        <v>0</v>
      </c>
      <c r="N94" s="235">
        <v>0</v>
      </c>
      <c r="O94" s="235">
        <f>ROUND(E94*N94,2)</f>
        <v>0</v>
      </c>
      <c r="P94" s="235">
        <v>0.22</v>
      </c>
      <c r="Q94" s="235">
        <f>ROUND(E94*P94,2)</f>
        <v>0.88</v>
      </c>
      <c r="R94" s="237" t="s">
        <v>4262</v>
      </c>
      <c r="S94" s="237" t="s">
        <v>302</v>
      </c>
      <c r="T94" s="238" t="s">
        <v>354</v>
      </c>
      <c r="U94" s="220">
        <v>0.375</v>
      </c>
      <c r="V94" s="220">
        <f>ROUND(E94*U94,2)</f>
        <v>1.5</v>
      </c>
      <c r="W94" s="220"/>
      <c r="X94" s="220" t="s">
        <v>314</v>
      </c>
      <c r="Y94" s="220" t="s">
        <v>305</v>
      </c>
      <c r="Z94" s="210"/>
      <c r="AA94" s="210"/>
      <c r="AB94" s="210"/>
      <c r="AC94" s="210"/>
      <c r="AD94" s="210"/>
      <c r="AE94" s="210"/>
      <c r="AF94" s="210"/>
      <c r="AG94" s="210" t="s">
        <v>315</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5" t="s">
        <v>4746</v>
      </c>
      <c r="D95" s="255"/>
      <c r="E95" s="256">
        <v>4</v>
      </c>
      <c r="F95" s="220"/>
      <c r="G95" s="220"/>
      <c r="H95" s="220"/>
      <c r="I95" s="220"/>
      <c r="J95" s="220"/>
      <c r="K95" s="220"/>
      <c r="L95" s="220"/>
      <c r="M95" s="220"/>
      <c r="N95" s="219"/>
      <c r="O95" s="219"/>
      <c r="P95" s="219"/>
      <c r="Q95" s="219"/>
      <c r="R95" s="220"/>
      <c r="S95" s="220"/>
      <c r="T95" s="220"/>
      <c r="U95" s="220"/>
      <c r="V95" s="220"/>
      <c r="W95" s="220"/>
      <c r="X95" s="220"/>
      <c r="Y95" s="220"/>
      <c r="Z95" s="210"/>
      <c r="AA95" s="210"/>
      <c r="AB95" s="210"/>
      <c r="AC95" s="210"/>
      <c r="AD95" s="210"/>
      <c r="AE95" s="210"/>
      <c r="AF95" s="210"/>
      <c r="AG95" s="210" t="s">
        <v>356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2">
        <v>28</v>
      </c>
      <c r="B96" s="233" t="s">
        <v>4263</v>
      </c>
      <c r="C96" s="250" t="s">
        <v>4264</v>
      </c>
      <c r="D96" s="234" t="s">
        <v>701</v>
      </c>
      <c r="E96" s="235">
        <v>2.9344000000000001</v>
      </c>
      <c r="F96" s="236"/>
      <c r="G96" s="237">
        <f>ROUND(E96*F96,2)</f>
        <v>0</v>
      </c>
      <c r="H96" s="236"/>
      <c r="I96" s="237">
        <f>ROUND(E96*H96,2)</f>
        <v>0</v>
      </c>
      <c r="J96" s="236"/>
      <c r="K96" s="237">
        <f>ROUND(E96*J96,2)</f>
        <v>0</v>
      </c>
      <c r="L96" s="237">
        <v>21</v>
      </c>
      <c r="M96" s="237">
        <f>G96*(1+L96/100)</f>
        <v>0</v>
      </c>
      <c r="N96" s="235">
        <v>1.1000000000000001</v>
      </c>
      <c r="O96" s="235">
        <f>ROUND(E96*N96,2)</f>
        <v>3.23</v>
      </c>
      <c r="P96" s="235">
        <v>0</v>
      </c>
      <c r="Q96" s="235">
        <f>ROUND(E96*P96,2)</f>
        <v>0</v>
      </c>
      <c r="R96" s="237" t="s">
        <v>4262</v>
      </c>
      <c r="S96" s="237" t="s">
        <v>302</v>
      </c>
      <c r="T96" s="238" t="s">
        <v>354</v>
      </c>
      <c r="U96" s="220">
        <v>0.16300000000000001</v>
      </c>
      <c r="V96" s="220">
        <f>ROUND(E96*U96,2)</f>
        <v>0.48</v>
      </c>
      <c r="W96" s="220"/>
      <c r="X96" s="220" t="s">
        <v>314</v>
      </c>
      <c r="Y96" s="220" t="s">
        <v>305</v>
      </c>
      <c r="Z96" s="210"/>
      <c r="AA96" s="210"/>
      <c r="AB96" s="210"/>
      <c r="AC96" s="210"/>
      <c r="AD96" s="210"/>
      <c r="AE96" s="210"/>
      <c r="AF96" s="210"/>
      <c r="AG96" s="210" t="s">
        <v>315</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6" t="s">
        <v>4265</v>
      </c>
      <c r="D97" s="263"/>
      <c r="E97" s="263"/>
      <c r="F97" s="263"/>
      <c r="G97" s="263"/>
      <c r="H97" s="220"/>
      <c r="I97" s="220"/>
      <c r="J97" s="220"/>
      <c r="K97" s="220"/>
      <c r="L97" s="220"/>
      <c r="M97" s="220"/>
      <c r="N97" s="219"/>
      <c r="O97" s="219"/>
      <c r="P97" s="219"/>
      <c r="Q97" s="219"/>
      <c r="R97" s="220"/>
      <c r="S97" s="220"/>
      <c r="T97" s="220"/>
      <c r="U97" s="220"/>
      <c r="V97" s="220"/>
      <c r="W97" s="220"/>
      <c r="X97" s="220"/>
      <c r="Y97" s="220"/>
      <c r="Z97" s="210"/>
      <c r="AA97" s="210"/>
      <c r="AB97" s="210"/>
      <c r="AC97" s="210"/>
      <c r="AD97" s="210"/>
      <c r="AE97" s="210"/>
      <c r="AF97" s="210"/>
      <c r="AG97" s="210" t="s">
        <v>374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65" t="s">
        <v>4750</v>
      </c>
      <c r="D98" s="255"/>
      <c r="E98" s="256">
        <v>2.93</v>
      </c>
      <c r="F98" s="220"/>
      <c r="G98" s="220"/>
      <c r="H98" s="220"/>
      <c r="I98" s="220"/>
      <c r="J98" s="220"/>
      <c r="K98" s="220"/>
      <c r="L98" s="220"/>
      <c r="M98" s="220"/>
      <c r="N98" s="219"/>
      <c r="O98" s="219"/>
      <c r="P98" s="219"/>
      <c r="Q98" s="219"/>
      <c r="R98" s="220"/>
      <c r="S98" s="220"/>
      <c r="T98" s="220"/>
      <c r="U98" s="220"/>
      <c r="V98" s="220"/>
      <c r="W98" s="220"/>
      <c r="X98" s="220"/>
      <c r="Y98" s="220"/>
      <c r="Z98" s="210"/>
      <c r="AA98" s="210"/>
      <c r="AB98" s="210"/>
      <c r="AC98" s="210"/>
      <c r="AD98" s="210"/>
      <c r="AE98" s="210"/>
      <c r="AF98" s="210"/>
      <c r="AG98" s="210" t="s">
        <v>356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2">
        <v>29</v>
      </c>
      <c r="B99" s="233" t="s">
        <v>4267</v>
      </c>
      <c r="C99" s="250" t="s">
        <v>4268</v>
      </c>
      <c r="D99" s="234" t="s">
        <v>701</v>
      </c>
      <c r="E99" s="235">
        <v>0.88</v>
      </c>
      <c r="F99" s="236"/>
      <c r="G99" s="237">
        <f>ROUND(E99*F99,2)</f>
        <v>0</v>
      </c>
      <c r="H99" s="236"/>
      <c r="I99" s="237">
        <f>ROUND(E99*H99,2)</f>
        <v>0</v>
      </c>
      <c r="J99" s="236"/>
      <c r="K99" s="237">
        <f>ROUND(E99*J99,2)</f>
        <v>0</v>
      </c>
      <c r="L99" s="237">
        <v>21</v>
      </c>
      <c r="M99" s="237">
        <f>G99*(1+L99/100)</f>
        <v>0</v>
      </c>
      <c r="N99" s="235">
        <v>1</v>
      </c>
      <c r="O99" s="235">
        <f>ROUND(E99*N99,2)</f>
        <v>0.88</v>
      </c>
      <c r="P99" s="235">
        <v>0</v>
      </c>
      <c r="Q99" s="235">
        <f>ROUND(E99*P99,2)</f>
        <v>0</v>
      </c>
      <c r="R99" s="237" t="s">
        <v>4262</v>
      </c>
      <c r="S99" s="237" t="s">
        <v>302</v>
      </c>
      <c r="T99" s="238" t="s">
        <v>354</v>
      </c>
      <c r="U99" s="220">
        <v>0.40600000000000003</v>
      </c>
      <c r="V99" s="220">
        <f>ROUND(E99*U99,2)</f>
        <v>0.36</v>
      </c>
      <c r="W99" s="220"/>
      <c r="X99" s="220" t="s">
        <v>314</v>
      </c>
      <c r="Y99" s="220" t="s">
        <v>305</v>
      </c>
      <c r="Z99" s="210"/>
      <c r="AA99" s="210"/>
      <c r="AB99" s="210"/>
      <c r="AC99" s="210"/>
      <c r="AD99" s="210"/>
      <c r="AE99" s="210"/>
      <c r="AF99" s="210"/>
      <c r="AG99" s="210" t="s">
        <v>315</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6" t="s">
        <v>4265</v>
      </c>
      <c r="D100" s="263"/>
      <c r="E100" s="263"/>
      <c r="F100" s="263"/>
      <c r="G100" s="263"/>
      <c r="H100" s="220"/>
      <c r="I100" s="220"/>
      <c r="J100" s="220"/>
      <c r="K100" s="220"/>
      <c r="L100" s="220"/>
      <c r="M100" s="220"/>
      <c r="N100" s="219"/>
      <c r="O100" s="219"/>
      <c r="P100" s="219"/>
      <c r="Q100" s="219"/>
      <c r="R100" s="220"/>
      <c r="S100" s="220"/>
      <c r="T100" s="220"/>
      <c r="U100" s="220"/>
      <c r="V100" s="220"/>
      <c r="W100" s="220"/>
      <c r="X100" s="220"/>
      <c r="Y100" s="220"/>
      <c r="Z100" s="210"/>
      <c r="AA100" s="210"/>
      <c r="AB100" s="210"/>
      <c r="AC100" s="210"/>
      <c r="AD100" s="210"/>
      <c r="AE100" s="210"/>
      <c r="AF100" s="210"/>
      <c r="AG100" s="210" t="s">
        <v>374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17"/>
      <c r="B101" s="218"/>
      <c r="C101" s="265" t="s">
        <v>4751</v>
      </c>
      <c r="D101" s="255"/>
      <c r="E101" s="256">
        <v>0.88</v>
      </c>
      <c r="F101" s="220"/>
      <c r="G101" s="220"/>
      <c r="H101" s="220"/>
      <c r="I101" s="220"/>
      <c r="J101" s="220"/>
      <c r="K101" s="220"/>
      <c r="L101" s="220"/>
      <c r="M101" s="220"/>
      <c r="N101" s="219"/>
      <c r="O101" s="219"/>
      <c r="P101" s="219"/>
      <c r="Q101" s="219"/>
      <c r="R101" s="220"/>
      <c r="S101" s="220"/>
      <c r="T101" s="220"/>
      <c r="U101" s="220"/>
      <c r="V101" s="220"/>
      <c r="W101" s="220"/>
      <c r="X101" s="220"/>
      <c r="Y101" s="220"/>
      <c r="Z101" s="210"/>
      <c r="AA101" s="210"/>
      <c r="AB101" s="210"/>
      <c r="AC101" s="210"/>
      <c r="AD101" s="210"/>
      <c r="AE101" s="210"/>
      <c r="AF101" s="210"/>
      <c r="AG101" s="210" t="s">
        <v>356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32">
        <v>30</v>
      </c>
      <c r="B102" s="233" t="s">
        <v>4270</v>
      </c>
      <c r="C102" s="250" t="s">
        <v>4271</v>
      </c>
      <c r="D102" s="234" t="s">
        <v>372</v>
      </c>
      <c r="E102" s="235">
        <v>4</v>
      </c>
      <c r="F102" s="236"/>
      <c r="G102" s="237">
        <f>ROUND(E102*F102,2)</f>
        <v>0</v>
      </c>
      <c r="H102" s="236"/>
      <c r="I102" s="237">
        <f>ROUND(E102*H102,2)</f>
        <v>0</v>
      </c>
      <c r="J102" s="236"/>
      <c r="K102" s="237">
        <f>ROUND(E102*J102,2)</f>
        <v>0</v>
      </c>
      <c r="L102" s="237">
        <v>21</v>
      </c>
      <c r="M102" s="237">
        <f>G102*(1+L102/100)</f>
        <v>0</v>
      </c>
      <c r="N102" s="235">
        <v>0.15382000000000001</v>
      </c>
      <c r="O102" s="235">
        <f>ROUND(E102*N102,2)</f>
        <v>0.62</v>
      </c>
      <c r="P102" s="235">
        <v>0</v>
      </c>
      <c r="Q102" s="235">
        <f>ROUND(E102*P102,2)</f>
        <v>0</v>
      </c>
      <c r="R102" s="237" t="s">
        <v>4262</v>
      </c>
      <c r="S102" s="237" t="s">
        <v>302</v>
      </c>
      <c r="T102" s="238" t="s">
        <v>354</v>
      </c>
      <c r="U102" s="220">
        <v>0.123</v>
      </c>
      <c r="V102" s="220">
        <f>ROUND(E102*U102,2)</f>
        <v>0.49</v>
      </c>
      <c r="W102" s="220"/>
      <c r="X102" s="220" t="s">
        <v>314</v>
      </c>
      <c r="Y102" s="220" t="s">
        <v>305</v>
      </c>
      <c r="Z102" s="210"/>
      <c r="AA102" s="210"/>
      <c r="AB102" s="210"/>
      <c r="AC102" s="210"/>
      <c r="AD102" s="210"/>
      <c r="AE102" s="210"/>
      <c r="AF102" s="210"/>
      <c r="AG102" s="210" t="s">
        <v>315</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65" t="s">
        <v>4746</v>
      </c>
      <c r="D103" s="255"/>
      <c r="E103" s="256">
        <v>4</v>
      </c>
      <c r="F103" s="220"/>
      <c r="G103" s="220"/>
      <c r="H103" s="220"/>
      <c r="I103" s="220"/>
      <c r="J103" s="220"/>
      <c r="K103" s="220"/>
      <c r="L103" s="220"/>
      <c r="M103" s="220"/>
      <c r="N103" s="219"/>
      <c r="O103" s="219"/>
      <c r="P103" s="219"/>
      <c r="Q103" s="219"/>
      <c r="R103" s="220"/>
      <c r="S103" s="220"/>
      <c r="T103" s="220"/>
      <c r="U103" s="220"/>
      <c r="V103" s="220"/>
      <c r="W103" s="220"/>
      <c r="X103" s="220"/>
      <c r="Y103" s="220"/>
      <c r="Z103" s="210"/>
      <c r="AA103" s="210"/>
      <c r="AB103" s="210"/>
      <c r="AC103" s="210"/>
      <c r="AD103" s="210"/>
      <c r="AE103" s="210"/>
      <c r="AF103" s="210"/>
      <c r="AG103" s="210" t="s">
        <v>356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2">
        <v>31</v>
      </c>
      <c r="B104" s="233" t="s">
        <v>4456</v>
      </c>
      <c r="C104" s="250" t="s">
        <v>4457</v>
      </c>
      <c r="D104" s="234" t="s">
        <v>372</v>
      </c>
      <c r="E104" s="235">
        <v>4</v>
      </c>
      <c r="F104" s="236"/>
      <c r="G104" s="237">
        <f>ROUND(E104*F104,2)</f>
        <v>0</v>
      </c>
      <c r="H104" s="236"/>
      <c r="I104" s="237">
        <f>ROUND(E104*H104,2)</f>
        <v>0</v>
      </c>
      <c r="J104" s="236"/>
      <c r="K104" s="237">
        <f>ROUND(E104*J104,2)</f>
        <v>0</v>
      </c>
      <c r="L104" s="237">
        <v>21</v>
      </c>
      <c r="M104" s="237">
        <f>G104*(1+L104/100)</f>
        <v>0</v>
      </c>
      <c r="N104" s="235">
        <v>7.3899999999999993E-2</v>
      </c>
      <c r="O104" s="235">
        <f>ROUND(E104*N104,2)</f>
        <v>0.3</v>
      </c>
      <c r="P104" s="235">
        <v>0</v>
      </c>
      <c r="Q104" s="235">
        <f>ROUND(E104*P104,2)</f>
        <v>0</v>
      </c>
      <c r="R104" s="237" t="s">
        <v>4262</v>
      </c>
      <c r="S104" s="237" t="s">
        <v>302</v>
      </c>
      <c r="T104" s="238" t="s">
        <v>354</v>
      </c>
      <c r="U104" s="220">
        <v>0.45200000000000001</v>
      </c>
      <c r="V104" s="220">
        <f>ROUND(E104*U104,2)</f>
        <v>1.81</v>
      </c>
      <c r="W104" s="220"/>
      <c r="X104" s="220" t="s">
        <v>314</v>
      </c>
      <c r="Y104" s="220" t="s">
        <v>305</v>
      </c>
      <c r="Z104" s="210"/>
      <c r="AA104" s="210"/>
      <c r="AB104" s="210"/>
      <c r="AC104" s="210"/>
      <c r="AD104" s="210"/>
      <c r="AE104" s="210"/>
      <c r="AF104" s="210"/>
      <c r="AG104" s="210" t="s">
        <v>315</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22.5" outlineLevel="2" x14ac:dyDescent="0.2">
      <c r="A105" s="217"/>
      <c r="B105" s="218"/>
      <c r="C105" s="266" t="s">
        <v>4458</v>
      </c>
      <c r="D105" s="263"/>
      <c r="E105" s="263"/>
      <c r="F105" s="263"/>
      <c r="G105" s="263"/>
      <c r="H105" s="220"/>
      <c r="I105" s="220"/>
      <c r="J105" s="220"/>
      <c r="K105" s="220"/>
      <c r="L105" s="220"/>
      <c r="M105" s="220"/>
      <c r="N105" s="219"/>
      <c r="O105" s="219"/>
      <c r="P105" s="219"/>
      <c r="Q105" s="219"/>
      <c r="R105" s="220"/>
      <c r="S105" s="220"/>
      <c r="T105" s="220"/>
      <c r="U105" s="220"/>
      <c r="V105" s="220"/>
      <c r="W105" s="220"/>
      <c r="X105" s="220"/>
      <c r="Y105" s="220"/>
      <c r="Z105" s="210"/>
      <c r="AA105" s="210"/>
      <c r="AB105" s="210"/>
      <c r="AC105" s="210"/>
      <c r="AD105" s="210"/>
      <c r="AE105" s="210"/>
      <c r="AF105" s="210"/>
      <c r="AG105" s="210" t="s">
        <v>374</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46" t="str">
        <f>C105</f>
        <v>s provedením lože z kameniva drceného, s vyplněním spár, s dvojitým hutněním a se smetením přebytečného materiálu na krajnici. S dodáním hmot pro lože a výplň spár.</v>
      </c>
      <c r="BB105" s="210"/>
      <c r="BC105" s="210"/>
      <c r="BD105" s="210"/>
      <c r="BE105" s="210"/>
      <c r="BF105" s="210"/>
      <c r="BG105" s="210"/>
      <c r="BH105" s="210"/>
    </row>
    <row r="106" spans="1:60" outlineLevel="2" x14ac:dyDescent="0.2">
      <c r="A106" s="217"/>
      <c r="B106" s="218"/>
      <c r="C106" s="265" t="s">
        <v>4746</v>
      </c>
      <c r="D106" s="255"/>
      <c r="E106" s="256">
        <v>4</v>
      </c>
      <c r="F106" s="220"/>
      <c r="G106" s="220"/>
      <c r="H106" s="220"/>
      <c r="I106" s="220"/>
      <c r="J106" s="220"/>
      <c r="K106" s="220"/>
      <c r="L106" s="220"/>
      <c r="M106" s="220"/>
      <c r="N106" s="219"/>
      <c r="O106" s="219"/>
      <c r="P106" s="219"/>
      <c r="Q106" s="219"/>
      <c r="R106" s="220"/>
      <c r="S106" s="220"/>
      <c r="T106" s="220"/>
      <c r="U106" s="220"/>
      <c r="V106" s="220"/>
      <c r="W106" s="220"/>
      <c r="X106" s="220"/>
      <c r="Y106" s="220"/>
      <c r="Z106" s="210"/>
      <c r="AA106" s="210"/>
      <c r="AB106" s="210"/>
      <c r="AC106" s="210"/>
      <c r="AD106" s="210"/>
      <c r="AE106" s="210"/>
      <c r="AF106" s="210"/>
      <c r="AG106" s="210" t="s">
        <v>356</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1" x14ac:dyDescent="0.2">
      <c r="A107" s="232">
        <v>32</v>
      </c>
      <c r="B107" s="233" t="s">
        <v>4752</v>
      </c>
      <c r="C107" s="250" t="s">
        <v>4753</v>
      </c>
      <c r="D107" s="234" t="s">
        <v>372</v>
      </c>
      <c r="E107" s="235">
        <v>4</v>
      </c>
      <c r="F107" s="236"/>
      <c r="G107" s="237">
        <f>ROUND(E107*F107,2)</f>
        <v>0</v>
      </c>
      <c r="H107" s="236"/>
      <c r="I107" s="237">
        <f>ROUND(E107*H107,2)</f>
        <v>0</v>
      </c>
      <c r="J107" s="236"/>
      <c r="K107" s="237">
        <f>ROUND(E107*J107,2)</f>
        <v>0</v>
      </c>
      <c r="L107" s="237">
        <v>21</v>
      </c>
      <c r="M107" s="237">
        <f>G107*(1+L107/100)</f>
        <v>0</v>
      </c>
      <c r="N107" s="235">
        <v>0</v>
      </c>
      <c r="O107" s="235">
        <f>ROUND(E107*N107,2)</f>
        <v>0</v>
      </c>
      <c r="P107" s="235">
        <v>0</v>
      </c>
      <c r="Q107" s="235">
        <f>ROUND(E107*P107,2)</f>
        <v>0</v>
      </c>
      <c r="R107" s="237" t="s">
        <v>4262</v>
      </c>
      <c r="S107" s="237" t="s">
        <v>302</v>
      </c>
      <c r="T107" s="238" t="s">
        <v>354</v>
      </c>
      <c r="U107" s="220">
        <v>0.115</v>
      </c>
      <c r="V107" s="220">
        <f>ROUND(E107*U107,2)</f>
        <v>0.46</v>
      </c>
      <c r="W107" s="220"/>
      <c r="X107" s="220" t="s">
        <v>314</v>
      </c>
      <c r="Y107" s="220" t="s">
        <v>305</v>
      </c>
      <c r="Z107" s="210"/>
      <c r="AA107" s="210"/>
      <c r="AB107" s="210"/>
      <c r="AC107" s="210"/>
      <c r="AD107" s="210"/>
      <c r="AE107" s="210"/>
      <c r="AF107" s="210"/>
      <c r="AG107" s="210" t="s">
        <v>315</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ht="22.5" outlineLevel="2" x14ac:dyDescent="0.2">
      <c r="A108" s="217"/>
      <c r="B108" s="218"/>
      <c r="C108" s="266" t="s">
        <v>4754</v>
      </c>
      <c r="D108" s="263"/>
      <c r="E108" s="263"/>
      <c r="F108" s="263"/>
      <c r="G108" s="263"/>
      <c r="H108" s="220"/>
      <c r="I108" s="220"/>
      <c r="J108" s="220"/>
      <c r="K108" s="220"/>
      <c r="L108" s="220"/>
      <c r="M108" s="220"/>
      <c r="N108" s="219"/>
      <c r="O108" s="219"/>
      <c r="P108" s="219"/>
      <c r="Q108" s="219"/>
      <c r="R108" s="220"/>
      <c r="S108" s="220"/>
      <c r="T108" s="220"/>
      <c r="U108" s="220"/>
      <c r="V108" s="220"/>
      <c r="W108" s="220"/>
      <c r="X108" s="220"/>
      <c r="Y108" s="220"/>
      <c r="Z108" s="210"/>
      <c r="AA108" s="210"/>
      <c r="AB108" s="210"/>
      <c r="AC108" s="210"/>
      <c r="AD108" s="210"/>
      <c r="AE108" s="210"/>
      <c r="AF108" s="210"/>
      <c r="AG108" s="210" t="s">
        <v>374</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46" t="str">
        <f>C108</f>
        <v>krajníků, desek nebo panelů od spojovacího materiálu s odklizením a uložením očištěných hmot a spojovacího materiálu na skládku na vzdálenost do 10 m</v>
      </c>
      <c r="BB108" s="210"/>
      <c r="BC108" s="210"/>
      <c r="BD108" s="210"/>
      <c r="BE108" s="210"/>
      <c r="BF108" s="210"/>
      <c r="BG108" s="210"/>
      <c r="BH108" s="210"/>
    </row>
    <row r="109" spans="1:60" outlineLevel="1" x14ac:dyDescent="0.2">
      <c r="A109" s="232">
        <v>33</v>
      </c>
      <c r="B109" s="233" t="s">
        <v>4272</v>
      </c>
      <c r="C109" s="250" t="s">
        <v>4273</v>
      </c>
      <c r="D109" s="234" t="s">
        <v>450</v>
      </c>
      <c r="E109" s="235">
        <v>8</v>
      </c>
      <c r="F109" s="236"/>
      <c r="G109" s="237">
        <f>ROUND(E109*F109,2)</f>
        <v>0</v>
      </c>
      <c r="H109" s="236"/>
      <c r="I109" s="237">
        <f>ROUND(E109*H109,2)</f>
        <v>0</v>
      </c>
      <c r="J109" s="236"/>
      <c r="K109" s="237">
        <f>ROUND(E109*J109,2)</f>
        <v>0</v>
      </c>
      <c r="L109" s="237">
        <v>21</v>
      </c>
      <c r="M109" s="237">
        <f>G109*(1+L109/100)</f>
        <v>0</v>
      </c>
      <c r="N109" s="235">
        <v>0</v>
      </c>
      <c r="O109" s="235">
        <f>ROUND(E109*N109,2)</f>
        <v>0</v>
      </c>
      <c r="P109" s="235">
        <v>0</v>
      </c>
      <c r="Q109" s="235">
        <f>ROUND(E109*P109,2)</f>
        <v>0</v>
      </c>
      <c r="R109" s="237" t="s">
        <v>4262</v>
      </c>
      <c r="S109" s="237" t="s">
        <v>302</v>
      </c>
      <c r="T109" s="238" t="s">
        <v>354</v>
      </c>
      <c r="U109" s="220">
        <v>5.5E-2</v>
      </c>
      <c r="V109" s="220">
        <f>ROUND(E109*U109,2)</f>
        <v>0.44</v>
      </c>
      <c r="W109" s="220"/>
      <c r="X109" s="220" t="s">
        <v>314</v>
      </c>
      <c r="Y109" s="220" t="s">
        <v>305</v>
      </c>
      <c r="Z109" s="210"/>
      <c r="AA109" s="210"/>
      <c r="AB109" s="210"/>
      <c r="AC109" s="210"/>
      <c r="AD109" s="210"/>
      <c r="AE109" s="210"/>
      <c r="AF109" s="210"/>
      <c r="AG109" s="210" t="s">
        <v>315</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66" t="s">
        <v>4274</v>
      </c>
      <c r="D110" s="263"/>
      <c r="E110" s="263"/>
      <c r="F110" s="263"/>
      <c r="G110" s="263"/>
      <c r="H110" s="220"/>
      <c r="I110" s="220"/>
      <c r="J110" s="220"/>
      <c r="K110" s="220"/>
      <c r="L110" s="220"/>
      <c r="M110" s="220"/>
      <c r="N110" s="219"/>
      <c r="O110" s="219"/>
      <c r="P110" s="219"/>
      <c r="Q110" s="219"/>
      <c r="R110" s="220"/>
      <c r="S110" s="220"/>
      <c r="T110" s="220"/>
      <c r="U110" s="220"/>
      <c r="V110" s="220"/>
      <c r="W110" s="220"/>
      <c r="X110" s="220"/>
      <c r="Y110" s="220"/>
      <c r="Z110" s="210"/>
      <c r="AA110" s="210"/>
      <c r="AB110" s="210"/>
      <c r="AC110" s="210"/>
      <c r="AD110" s="210"/>
      <c r="AE110" s="210"/>
      <c r="AF110" s="210"/>
      <c r="AG110" s="210" t="s">
        <v>374</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2" x14ac:dyDescent="0.2">
      <c r="A111" s="217"/>
      <c r="B111" s="218"/>
      <c r="C111" s="265" t="s">
        <v>4755</v>
      </c>
      <c r="D111" s="255"/>
      <c r="E111" s="256">
        <v>8</v>
      </c>
      <c r="F111" s="220"/>
      <c r="G111" s="220"/>
      <c r="H111" s="220"/>
      <c r="I111" s="220"/>
      <c r="J111" s="220"/>
      <c r="K111" s="220"/>
      <c r="L111" s="220"/>
      <c r="M111" s="220"/>
      <c r="N111" s="219"/>
      <c r="O111" s="219"/>
      <c r="P111" s="219"/>
      <c r="Q111" s="219"/>
      <c r="R111" s="220"/>
      <c r="S111" s="220"/>
      <c r="T111" s="220"/>
      <c r="U111" s="220"/>
      <c r="V111" s="220"/>
      <c r="W111" s="220"/>
      <c r="X111" s="220"/>
      <c r="Y111" s="220"/>
      <c r="Z111" s="210"/>
      <c r="AA111" s="210"/>
      <c r="AB111" s="210"/>
      <c r="AC111" s="210"/>
      <c r="AD111" s="210"/>
      <c r="AE111" s="210"/>
      <c r="AF111" s="210"/>
      <c r="AG111" s="210" t="s">
        <v>356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9">
        <v>34</v>
      </c>
      <c r="B112" s="240" t="s">
        <v>4287</v>
      </c>
      <c r="C112" s="249" t="s">
        <v>4288</v>
      </c>
      <c r="D112" s="241" t="s">
        <v>701</v>
      </c>
      <c r="E112" s="242">
        <v>6.2</v>
      </c>
      <c r="F112" s="243"/>
      <c r="G112" s="244">
        <f>ROUND(E112*F112,2)</f>
        <v>0</v>
      </c>
      <c r="H112" s="243"/>
      <c r="I112" s="244">
        <f>ROUND(E112*H112,2)</f>
        <v>0</v>
      </c>
      <c r="J112" s="243"/>
      <c r="K112" s="244">
        <f>ROUND(E112*J112,2)</f>
        <v>0</v>
      </c>
      <c r="L112" s="244">
        <v>21</v>
      </c>
      <c r="M112" s="244">
        <f>G112*(1+L112/100)</f>
        <v>0</v>
      </c>
      <c r="N112" s="242">
        <v>0</v>
      </c>
      <c r="O112" s="242">
        <f>ROUND(E112*N112,2)</f>
        <v>0</v>
      </c>
      <c r="P112" s="242">
        <v>0</v>
      </c>
      <c r="Q112" s="242">
        <f>ROUND(E112*P112,2)</f>
        <v>0</v>
      </c>
      <c r="R112" s="244" t="s">
        <v>4281</v>
      </c>
      <c r="S112" s="244" t="s">
        <v>1097</v>
      </c>
      <c r="T112" s="245" t="s">
        <v>1097</v>
      </c>
      <c r="U112" s="220">
        <v>0</v>
      </c>
      <c r="V112" s="220">
        <f>ROUND(E112*U112,2)</f>
        <v>0</v>
      </c>
      <c r="W112" s="220"/>
      <c r="X112" s="220" t="s">
        <v>314</v>
      </c>
      <c r="Y112" s="220" t="s">
        <v>305</v>
      </c>
      <c r="Z112" s="210"/>
      <c r="AA112" s="210"/>
      <c r="AB112" s="210"/>
      <c r="AC112" s="210"/>
      <c r="AD112" s="210"/>
      <c r="AE112" s="210"/>
      <c r="AF112" s="210"/>
      <c r="AG112" s="210" t="s">
        <v>4282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32">
        <v>35</v>
      </c>
      <c r="B113" s="233" t="s">
        <v>4276</v>
      </c>
      <c r="C113" s="250" t="s">
        <v>4277</v>
      </c>
      <c r="D113" s="234" t="s">
        <v>701</v>
      </c>
      <c r="E113" s="235">
        <v>106.04953</v>
      </c>
      <c r="F113" s="236"/>
      <c r="G113" s="237">
        <f>ROUND(E113*F113,2)</f>
        <v>0</v>
      </c>
      <c r="H113" s="236"/>
      <c r="I113" s="237">
        <f>ROUND(E113*H113,2)</f>
        <v>0</v>
      </c>
      <c r="J113" s="236"/>
      <c r="K113" s="237">
        <f>ROUND(E113*J113,2)</f>
        <v>0</v>
      </c>
      <c r="L113" s="237">
        <v>21</v>
      </c>
      <c r="M113" s="237">
        <f>G113*(1+L113/100)</f>
        <v>0</v>
      </c>
      <c r="N113" s="235">
        <v>0</v>
      </c>
      <c r="O113" s="235">
        <f>ROUND(E113*N113,2)</f>
        <v>0</v>
      </c>
      <c r="P113" s="235">
        <v>0</v>
      </c>
      <c r="Q113" s="235">
        <f>ROUND(E113*P113,2)</f>
        <v>0</v>
      </c>
      <c r="R113" s="237" t="s">
        <v>4262</v>
      </c>
      <c r="S113" s="237" t="s">
        <v>302</v>
      </c>
      <c r="T113" s="238" t="s">
        <v>354</v>
      </c>
      <c r="U113" s="220">
        <v>0</v>
      </c>
      <c r="V113" s="220">
        <f>ROUND(E113*U113,2)</f>
        <v>0</v>
      </c>
      <c r="W113" s="220"/>
      <c r="X113" s="220" t="s">
        <v>314</v>
      </c>
      <c r="Y113" s="220" t="s">
        <v>305</v>
      </c>
      <c r="Z113" s="210"/>
      <c r="AA113" s="210"/>
      <c r="AB113" s="210"/>
      <c r="AC113" s="210"/>
      <c r="AD113" s="210"/>
      <c r="AE113" s="210"/>
      <c r="AF113" s="210"/>
      <c r="AG113" s="210" t="s">
        <v>315</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66" t="s">
        <v>4278</v>
      </c>
      <c r="D114" s="263"/>
      <c r="E114" s="263"/>
      <c r="F114" s="263"/>
      <c r="G114" s="263"/>
      <c r="H114" s="220"/>
      <c r="I114" s="220"/>
      <c r="J114" s="220"/>
      <c r="K114" s="220"/>
      <c r="L114" s="220"/>
      <c r="M114" s="220"/>
      <c r="N114" s="219"/>
      <c r="O114" s="219"/>
      <c r="P114" s="219"/>
      <c r="Q114" s="219"/>
      <c r="R114" s="220"/>
      <c r="S114" s="220"/>
      <c r="T114" s="220"/>
      <c r="U114" s="220"/>
      <c r="V114" s="220"/>
      <c r="W114" s="220"/>
      <c r="X114" s="220"/>
      <c r="Y114" s="220"/>
      <c r="Z114" s="210"/>
      <c r="AA114" s="210"/>
      <c r="AB114" s="210"/>
      <c r="AC114" s="210"/>
      <c r="AD114" s="210"/>
      <c r="AE114" s="210"/>
      <c r="AF114" s="210"/>
      <c r="AG114" s="210" t="s">
        <v>374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x14ac:dyDescent="0.2">
      <c r="A115" s="225" t="s">
        <v>297</v>
      </c>
      <c r="B115" s="226" t="s">
        <v>184</v>
      </c>
      <c r="C115" s="248" t="s">
        <v>185</v>
      </c>
      <c r="D115" s="227"/>
      <c r="E115" s="228"/>
      <c r="F115" s="229"/>
      <c r="G115" s="229">
        <f>SUMIF(AG116:AG146,"&lt;&gt;NOR",G116:G146)</f>
        <v>0</v>
      </c>
      <c r="H115" s="229"/>
      <c r="I115" s="229">
        <f>SUM(I116:I146)</f>
        <v>0</v>
      </c>
      <c r="J115" s="229"/>
      <c r="K115" s="229">
        <f>SUM(K116:K146)</f>
        <v>0</v>
      </c>
      <c r="L115" s="229"/>
      <c r="M115" s="229">
        <f>SUM(M116:M146)</f>
        <v>0</v>
      </c>
      <c r="N115" s="228"/>
      <c r="O115" s="228">
        <f>SUM(O116:O146)</f>
        <v>1.2500000000000002</v>
      </c>
      <c r="P115" s="228"/>
      <c r="Q115" s="228">
        <f>SUM(Q116:Q146)</f>
        <v>0</v>
      </c>
      <c r="R115" s="229"/>
      <c r="S115" s="229"/>
      <c r="T115" s="230"/>
      <c r="U115" s="224"/>
      <c r="V115" s="224">
        <f>SUM(V116:V146)</f>
        <v>9.77</v>
      </c>
      <c r="W115" s="224"/>
      <c r="X115" s="224"/>
      <c r="Y115" s="224"/>
      <c r="AG115" t="s">
        <v>298</v>
      </c>
    </row>
    <row r="116" spans="1:60" ht="22.5" outlineLevel="1" x14ac:dyDescent="0.2">
      <c r="A116" s="232">
        <v>36</v>
      </c>
      <c r="B116" s="233" t="s">
        <v>4756</v>
      </c>
      <c r="C116" s="250" t="s">
        <v>4757</v>
      </c>
      <c r="D116" s="234" t="s">
        <v>320</v>
      </c>
      <c r="E116" s="235">
        <v>2</v>
      </c>
      <c r="F116" s="236"/>
      <c r="G116" s="237">
        <f>ROUND(E116*F116,2)</f>
        <v>0</v>
      </c>
      <c r="H116" s="236"/>
      <c r="I116" s="237">
        <f>ROUND(E116*H116,2)</f>
        <v>0</v>
      </c>
      <c r="J116" s="236"/>
      <c r="K116" s="237">
        <f>ROUND(E116*J116,2)</f>
        <v>0</v>
      </c>
      <c r="L116" s="237">
        <v>21</v>
      </c>
      <c r="M116" s="237">
        <f>G116*(1+L116/100)</f>
        <v>0</v>
      </c>
      <c r="N116" s="235">
        <v>2.2000000000000001E-4</v>
      </c>
      <c r="O116" s="235">
        <f>ROUND(E116*N116,2)</f>
        <v>0</v>
      </c>
      <c r="P116" s="235">
        <v>0</v>
      </c>
      <c r="Q116" s="235">
        <f>ROUND(E116*P116,2)</f>
        <v>0</v>
      </c>
      <c r="R116" s="237" t="s">
        <v>2220</v>
      </c>
      <c r="S116" s="237" t="s">
        <v>302</v>
      </c>
      <c r="T116" s="238" t="s">
        <v>354</v>
      </c>
      <c r="U116" s="220">
        <v>0.99</v>
      </c>
      <c r="V116" s="220">
        <f>ROUND(E116*U116,2)</f>
        <v>1.98</v>
      </c>
      <c r="W116" s="220"/>
      <c r="X116" s="220" t="s">
        <v>314</v>
      </c>
      <c r="Y116" s="220" t="s">
        <v>305</v>
      </c>
      <c r="Z116" s="210"/>
      <c r="AA116" s="210"/>
      <c r="AB116" s="210"/>
      <c r="AC116" s="210"/>
      <c r="AD116" s="210"/>
      <c r="AE116" s="210"/>
      <c r="AF116" s="210"/>
      <c r="AG116" s="210" t="s">
        <v>315</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65" t="s">
        <v>4758</v>
      </c>
      <c r="D117" s="255"/>
      <c r="E117" s="256">
        <v>2</v>
      </c>
      <c r="F117" s="220"/>
      <c r="G117" s="220"/>
      <c r="H117" s="220"/>
      <c r="I117" s="220"/>
      <c r="J117" s="220"/>
      <c r="K117" s="220"/>
      <c r="L117" s="220"/>
      <c r="M117" s="220"/>
      <c r="N117" s="219"/>
      <c r="O117" s="219"/>
      <c r="P117" s="219"/>
      <c r="Q117" s="219"/>
      <c r="R117" s="220"/>
      <c r="S117" s="220"/>
      <c r="T117" s="220"/>
      <c r="U117" s="220"/>
      <c r="V117" s="220"/>
      <c r="W117" s="220"/>
      <c r="X117" s="220"/>
      <c r="Y117" s="220"/>
      <c r="Z117" s="210"/>
      <c r="AA117" s="210"/>
      <c r="AB117" s="210"/>
      <c r="AC117" s="210"/>
      <c r="AD117" s="210"/>
      <c r="AE117" s="210"/>
      <c r="AF117" s="210"/>
      <c r="AG117" s="210" t="s">
        <v>356</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ht="22.5" outlineLevel="1" x14ac:dyDescent="0.2">
      <c r="A118" s="232">
        <v>37</v>
      </c>
      <c r="B118" s="233" t="s">
        <v>4759</v>
      </c>
      <c r="C118" s="250" t="s">
        <v>4760</v>
      </c>
      <c r="D118" s="234" t="s">
        <v>320</v>
      </c>
      <c r="E118" s="235">
        <v>1</v>
      </c>
      <c r="F118" s="236"/>
      <c r="G118" s="237">
        <f>ROUND(E118*F118,2)</f>
        <v>0</v>
      </c>
      <c r="H118" s="236"/>
      <c r="I118" s="237">
        <f>ROUND(E118*H118,2)</f>
        <v>0</v>
      </c>
      <c r="J118" s="236"/>
      <c r="K118" s="237">
        <f>ROUND(E118*J118,2)</f>
        <v>0</v>
      </c>
      <c r="L118" s="237">
        <v>21</v>
      </c>
      <c r="M118" s="237">
        <f>G118*(1+L118/100)</f>
        <v>0</v>
      </c>
      <c r="N118" s="235">
        <v>2.2000000000000001E-4</v>
      </c>
      <c r="O118" s="235">
        <f>ROUND(E118*N118,2)</f>
        <v>0</v>
      </c>
      <c r="P118" s="235">
        <v>0</v>
      </c>
      <c r="Q118" s="235">
        <f>ROUND(E118*P118,2)</f>
        <v>0</v>
      </c>
      <c r="R118" s="237" t="s">
        <v>2220</v>
      </c>
      <c r="S118" s="237" t="s">
        <v>302</v>
      </c>
      <c r="T118" s="238" t="s">
        <v>354</v>
      </c>
      <c r="U118" s="220">
        <v>1.554</v>
      </c>
      <c r="V118" s="220">
        <f>ROUND(E118*U118,2)</f>
        <v>1.55</v>
      </c>
      <c r="W118" s="220"/>
      <c r="X118" s="220" t="s">
        <v>314</v>
      </c>
      <c r="Y118" s="220" t="s">
        <v>305</v>
      </c>
      <c r="Z118" s="210"/>
      <c r="AA118" s="210"/>
      <c r="AB118" s="210"/>
      <c r="AC118" s="210"/>
      <c r="AD118" s="210"/>
      <c r="AE118" s="210"/>
      <c r="AF118" s="210"/>
      <c r="AG118" s="210" t="s">
        <v>315</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5" t="s">
        <v>4761</v>
      </c>
      <c r="D119" s="255"/>
      <c r="E119" s="256">
        <v>1</v>
      </c>
      <c r="F119" s="220"/>
      <c r="G119" s="220"/>
      <c r="H119" s="220"/>
      <c r="I119" s="220"/>
      <c r="J119" s="220"/>
      <c r="K119" s="220"/>
      <c r="L119" s="220"/>
      <c r="M119" s="220"/>
      <c r="N119" s="219"/>
      <c r="O119" s="219"/>
      <c r="P119" s="219"/>
      <c r="Q119" s="219"/>
      <c r="R119" s="220"/>
      <c r="S119" s="220"/>
      <c r="T119" s="220"/>
      <c r="U119" s="220"/>
      <c r="V119" s="220"/>
      <c r="W119" s="220"/>
      <c r="X119" s="220"/>
      <c r="Y119" s="220"/>
      <c r="Z119" s="210"/>
      <c r="AA119" s="210"/>
      <c r="AB119" s="210"/>
      <c r="AC119" s="210"/>
      <c r="AD119" s="210"/>
      <c r="AE119" s="210"/>
      <c r="AF119" s="210"/>
      <c r="AG119" s="210" t="s">
        <v>356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2">
        <v>38</v>
      </c>
      <c r="B120" s="233" t="s">
        <v>4762</v>
      </c>
      <c r="C120" s="250" t="s">
        <v>4763</v>
      </c>
      <c r="D120" s="234" t="s">
        <v>320</v>
      </c>
      <c r="E120" s="235">
        <v>1</v>
      </c>
      <c r="F120" s="236"/>
      <c r="G120" s="237">
        <f>ROUND(E120*F120,2)</f>
        <v>0</v>
      </c>
      <c r="H120" s="236"/>
      <c r="I120" s="237">
        <f>ROUND(E120*H120,2)</f>
        <v>0</v>
      </c>
      <c r="J120" s="236"/>
      <c r="K120" s="237">
        <f>ROUND(E120*J120,2)</f>
        <v>0</v>
      </c>
      <c r="L120" s="237">
        <v>21</v>
      </c>
      <c r="M120" s="237">
        <f>G120*(1+L120/100)</f>
        <v>0</v>
      </c>
      <c r="N120" s="235">
        <v>2.2000000000000001E-4</v>
      </c>
      <c r="O120" s="235">
        <f>ROUND(E120*N120,2)</f>
        <v>0</v>
      </c>
      <c r="P120" s="235">
        <v>0</v>
      </c>
      <c r="Q120" s="235">
        <f>ROUND(E120*P120,2)</f>
        <v>0</v>
      </c>
      <c r="R120" s="237" t="s">
        <v>2220</v>
      </c>
      <c r="S120" s="237" t="s">
        <v>302</v>
      </c>
      <c r="T120" s="238" t="s">
        <v>354</v>
      </c>
      <c r="U120" s="220">
        <v>0.74</v>
      </c>
      <c r="V120" s="220">
        <f>ROUND(E120*U120,2)</f>
        <v>0.74</v>
      </c>
      <c r="W120" s="220"/>
      <c r="X120" s="220" t="s">
        <v>314</v>
      </c>
      <c r="Y120" s="220" t="s">
        <v>305</v>
      </c>
      <c r="Z120" s="210"/>
      <c r="AA120" s="210"/>
      <c r="AB120" s="210"/>
      <c r="AC120" s="210"/>
      <c r="AD120" s="210"/>
      <c r="AE120" s="210"/>
      <c r="AF120" s="210"/>
      <c r="AG120" s="210" t="s">
        <v>315</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65" t="s">
        <v>4761</v>
      </c>
      <c r="D121" s="255"/>
      <c r="E121" s="256">
        <v>1</v>
      </c>
      <c r="F121" s="220"/>
      <c r="G121" s="220"/>
      <c r="H121" s="220"/>
      <c r="I121" s="220"/>
      <c r="J121" s="220"/>
      <c r="K121" s="220"/>
      <c r="L121" s="220"/>
      <c r="M121" s="220"/>
      <c r="N121" s="219"/>
      <c r="O121" s="219"/>
      <c r="P121" s="219"/>
      <c r="Q121" s="219"/>
      <c r="R121" s="220"/>
      <c r="S121" s="220"/>
      <c r="T121" s="220"/>
      <c r="U121" s="220"/>
      <c r="V121" s="220"/>
      <c r="W121" s="220"/>
      <c r="X121" s="220"/>
      <c r="Y121" s="220"/>
      <c r="Z121" s="210"/>
      <c r="AA121" s="210"/>
      <c r="AB121" s="210"/>
      <c r="AC121" s="210"/>
      <c r="AD121" s="210"/>
      <c r="AE121" s="210"/>
      <c r="AF121" s="210"/>
      <c r="AG121" s="210" t="s">
        <v>356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33.75" outlineLevel="1" x14ac:dyDescent="0.2">
      <c r="A122" s="239">
        <v>39</v>
      </c>
      <c r="B122" s="240" t="s">
        <v>4764</v>
      </c>
      <c r="C122" s="249" t="s">
        <v>4765</v>
      </c>
      <c r="D122" s="241" t="s">
        <v>320</v>
      </c>
      <c r="E122" s="242">
        <v>1</v>
      </c>
      <c r="F122" s="243"/>
      <c r="G122" s="244">
        <f>ROUND(E122*F122,2)</f>
        <v>0</v>
      </c>
      <c r="H122" s="243"/>
      <c r="I122" s="244">
        <f>ROUND(E122*H122,2)</f>
        <v>0</v>
      </c>
      <c r="J122" s="243"/>
      <c r="K122" s="244">
        <f>ROUND(E122*J122,2)</f>
        <v>0</v>
      </c>
      <c r="L122" s="244">
        <v>21</v>
      </c>
      <c r="M122" s="244">
        <f>G122*(1+L122/100)</f>
        <v>0</v>
      </c>
      <c r="N122" s="242">
        <v>5.79E-3</v>
      </c>
      <c r="O122" s="242">
        <f>ROUND(E122*N122,2)</f>
        <v>0.01</v>
      </c>
      <c r="P122" s="242">
        <v>0</v>
      </c>
      <c r="Q122" s="242">
        <f>ROUND(E122*P122,2)</f>
        <v>0</v>
      </c>
      <c r="R122" s="244" t="s">
        <v>2232</v>
      </c>
      <c r="S122" s="244" t="s">
        <v>302</v>
      </c>
      <c r="T122" s="245" t="s">
        <v>354</v>
      </c>
      <c r="U122" s="220">
        <v>0.47599999999999998</v>
      </c>
      <c r="V122" s="220">
        <f>ROUND(E122*U122,2)</f>
        <v>0.48</v>
      </c>
      <c r="W122" s="220"/>
      <c r="X122" s="220" t="s">
        <v>314</v>
      </c>
      <c r="Y122" s="220" t="s">
        <v>305</v>
      </c>
      <c r="Z122" s="210"/>
      <c r="AA122" s="210"/>
      <c r="AB122" s="210"/>
      <c r="AC122" s="210"/>
      <c r="AD122" s="210"/>
      <c r="AE122" s="210"/>
      <c r="AF122" s="210"/>
      <c r="AG122" s="210" t="s">
        <v>642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1" x14ac:dyDescent="0.2">
      <c r="A123" s="239">
        <v>40</v>
      </c>
      <c r="B123" s="240" t="s">
        <v>4766</v>
      </c>
      <c r="C123" s="249" t="s">
        <v>4767</v>
      </c>
      <c r="D123" s="241" t="s">
        <v>320</v>
      </c>
      <c r="E123" s="242">
        <v>1</v>
      </c>
      <c r="F123" s="243"/>
      <c r="G123" s="244">
        <f>ROUND(E123*F123,2)</f>
        <v>0</v>
      </c>
      <c r="H123" s="243"/>
      <c r="I123" s="244">
        <f>ROUND(E123*H123,2)</f>
        <v>0</v>
      </c>
      <c r="J123" s="243"/>
      <c r="K123" s="244">
        <f>ROUND(E123*J123,2)</f>
        <v>0</v>
      </c>
      <c r="L123" s="244">
        <v>21</v>
      </c>
      <c r="M123" s="244">
        <f>G123*(1+L123/100)</f>
        <v>0</v>
      </c>
      <c r="N123" s="242">
        <v>1.6000000000000001E-3</v>
      </c>
      <c r="O123" s="242">
        <f>ROUND(E123*N123,2)</f>
        <v>0</v>
      </c>
      <c r="P123" s="242">
        <v>0</v>
      </c>
      <c r="Q123" s="242">
        <f>ROUND(E123*P123,2)</f>
        <v>0</v>
      </c>
      <c r="R123" s="244" t="s">
        <v>2232</v>
      </c>
      <c r="S123" s="244" t="s">
        <v>302</v>
      </c>
      <c r="T123" s="245" t="s">
        <v>354</v>
      </c>
      <c r="U123" s="220">
        <v>0.65</v>
      </c>
      <c r="V123" s="220">
        <f>ROUND(E123*U123,2)</f>
        <v>0.65</v>
      </c>
      <c r="W123" s="220"/>
      <c r="X123" s="220" t="s">
        <v>314</v>
      </c>
      <c r="Y123" s="220" t="s">
        <v>305</v>
      </c>
      <c r="Z123" s="210"/>
      <c r="AA123" s="210"/>
      <c r="AB123" s="210"/>
      <c r="AC123" s="210"/>
      <c r="AD123" s="210"/>
      <c r="AE123" s="210"/>
      <c r="AF123" s="210"/>
      <c r="AG123" s="210" t="s">
        <v>642</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32">
        <v>41</v>
      </c>
      <c r="B124" s="233" t="s">
        <v>4768</v>
      </c>
      <c r="C124" s="250" t="s">
        <v>4769</v>
      </c>
      <c r="D124" s="234" t="s">
        <v>320</v>
      </c>
      <c r="E124" s="235">
        <v>2</v>
      </c>
      <c r="F124" s="236"/>
      <c r="G124" s="237">
        <f>ROUND(E124*F124,2)</f>
        <v>0</v>
      </c>
      <c r="H124" s="236"/>
      <c r="I124" s="237">
        <f>ROUND(E124*H124,2)</f>
        <v>0</v>
      </c>
      <c r="J124" s="236"/>
      <c r="K124" s="237">
        <f>ROUND(E124*J124,2)</f>
        <v>0</v>
      </c>
      <c r="L124" s="237">
        <v>21</v>
      </c>
      <c r="M124" s="237">
        <f>G124*(1+L124/100)</f>
        <v>0</v>
      </c>
      <c r="N124" s="235">
        <v>5.9000000000000003E-4</v>
      </c>
      <c r="O124" s="235">
        <f>ROUND(E124*N124,2)</f>
        <v>0</v>
      </c>
      <c r="P124" s="235">
        <v>0</v>
      </c>
      <c r="Q124" s="235">
        <f>ROUND(E124*P124,2)</f>
        <v>0</v>
      </c>
      <c r="R124" s="237" t="s">
        <v>652</v>
      </c>
      <c r="S124" s="237" t="s">
        <v>302</v>
      </c>
      <c r="T124" s="238" t="s">
        <v>354</v>
      </c>
      <c r="U124" s="220">
        <v>0</v>
      </c>
      <c r="V124" s="220">
        <f>ROUND(E124*U124,2)</f>
        <v>0</v>
      </c>
      <c r="W124" s="220"/>
      <c r="X124" s="220" t="s">
        <v>653</v>
      </c>
      <c r="Y124" s="220" t="s">
        <v>305</v>
      </c>
      <c r="Z124" s="210"/>
      <c r="AA124" s="210"/>
      <c r="AB124" s="210"/>
      <c r="AC124" s="210"/>
      <c r="AD124" s="210"/>
      <c r="AE124" s="210"/>
      <c r="AF124" s="210"/>
      <c r="AG124" s="210" t="s">
        <v>654</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65" t="s">
        <v>152</v>
      </c>
      <c r="D125" s="255"/>
      <c r="E125" s="256">
        <v>2</v>
      </c>
      <c r="F125" s="220"/>
      <c r="G125" s="220"/>
      <c r="H125" s="220"/>
      <c r="I125" s="220"/>
      <c r="J125" s="220"/>
      <c r="K125" s="220"/>
      <c r="L125" s="220"/>
      <c r="M125" s="220"/>
      <c r="N125" s="219"/>
      <c r="O125" s="219"/>
      <c r="P125" s="219"/>
      <c r="Q125" s="219"/>
      <c r="R125" s="220"/>
      <c r="S125" s="220"/>
      <c r="T125" s="220"/>
      <c r="U125" s="220"/>
      <c r="V125" s="220"/>
      <c r="W125" s="220"/>
      <c r="X125" s="220"/>
      <c r="Y125" s="220"/>
      <c r="Z125" s="210"/>
      <c r="AA125" s="210"/>
      <c r="AB125" s="210"/>
      <c r="AC125" s="210"/>
      <c r="AD125" s="210"/>
      <c r="AE125" s="210"/>
      <c r="AF125" s="210"/>
      <c r="AG125" s="210" t="s">
        <v>356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9">
        <v>42</v>
      </c>
      <c r="B126" s="240" t="s">
        <v>4770</v>
      </c>
      <c r="C126" s="249" t="s">
        <v>4771</v>
      </c>
      <c r="D126" s="241" t="s">
        <v>320</v>
      </c>
      <c r="E126" s="242">
        <v>2</v>
      </c>
      <c r="F126" s="243"/>
      <c r="G126" s="244">
        <f>ROUND(E126*F126,2)</f>
        <v>0</v>
      </c>
      <c r="H126" s="243"/>
      <c r="I126" s="244">
        <f>ROUND(E126*H126,2)</f>
        <v>0</v>
      </c>
      <c r="J126" s="243"/>
      <c r="K126" s="244">
        <f>ROUND(E126*J126,2)</f>
        <v>0</v>
      </c>
      <c r="L126" s="244">
        <v>21</v>
      </c>
      <c r="M126" s="244">
        <f>G126*(1+L126/100)</f>
        <v>0</v>
      </c>
      <c r="N126" s="242">
        <v>0.44500000000000001</v>
      </c>
      <c r="O126" s="242">
        <f>ROUND(E126*N126,2)</f>
        <v>0.89</v>
      </c>
      <c r="P126" s="242">
        <v>0</v>
      </c>
      <c r="Q126" s="242">
        <f>ROUND(E126*P126,2)</f>
        <v>0</v>
      </c>
      <c r="R126" s="244"/>
      <c r="S126" s="244" t="s">
        <v>313</v>
      </c>
      <c r="T126" s="245" t="s">
        <v>303</v>
      </c>
      <c r="U126" s="220">
        <v>0</v>
      </c>
      <c r="V126" s="220">
        <f>ROUND(E126*U126,2)</f>
        <v>0</v>
      </c>
      <c r="W126" s="220"/>
      <c r="X126" s="220" t="s">
        <v>653</v>
      </c>
      <c r="Y126" s="220" t="s">
        <v>305</v>
      </c>
      <c r="Z126" s="210"/>
      <c r="AA126" s="210"/>
      <c r="AB126" s="210"/>
      <c r="AC126" s="210"/>
      <c r="AD126" s="210"/>
      <c r="AE126" s="210"/>
      <c r="AF126" s="210"/>
      <c r="AG126" s="210" t="s">
        <v>654</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2">
        <v>43</v>
      </c>
      <c r="B127" s="233" t="s">
        <v>4772</v>
      </c>
      <c r="C127" s="250" t="s">
        <v>4773</v>
      </c>
      <c r="D127" s="234" t="s">
        <v>320</v>
      </c>
      <c r="E127" s="235">
        <v>1</v>
      </c>
      <c r="F127" s="236"/>
      <c r="G127" s="237">
        <f>ROUND(E127*F127,2)</f>
        <v>0</v>
      </c>
      <c r="H127" s="236"/>
      <c r="I127" s="237">
        <f>ROUND(E127*H127,2)</f>
        <v>0</v>
      </c>
      <c r="J127" s="236"/>
      <c r="K127" s="237">
        <f>ROUND(E127*J127,2)</f>
        <v>0</v>
      </c>
      <c r="L127" s="237">
        <v>21</v>
      </c>
      <c r="M127" s="237">
        <f>G127*(1+L127/100)</f>
        <v>0</v>
      </c>
      <c r="N127" s="235">
        <v>0.12303</v>
      </c>
      <c r="O127" s="235">
        <f>ROUND(E127*N127,2)</f>
        <v>0.12</v>
      </c>
      <c r="P127" s="235">
        <v>0</v>
      </c>
      <c r="Q127" s="235">
        <f>ROUND(E127*P127,2)</f>
        <v>0</v>
      </c>
      <c r="R127" s="237" t="s">
        <v>2220</v>
      </c>
      <c r="S127" s="237" t="s">
        <v>302</v>
      </c>
      <c r="T127" s="238" t="s">
        <v>354</v>
      </c>
      <c r="U127" s="220">
        <v>0.86299999999999999</v>
      </c>
      <c r="V127" s="220">
        <f>ROUND(E127*U127,2)</f>
        <v>0.86</v>
      </c>
      <c r="W127" s="220"/>
      <c r="X127" s="220" t="s">
        <v>314</v>
      </c>
      <c r="Y127" s="220" t="s">
        <v>305</v>
      </c>
      <c r="Z127" s="210"/>
      <c r="AA127" s="210"/>
      <c r="AB127" s="210"/>
      <c r="AC127" s="210"/>
      <c r="AD127" s="210"/>
      <c r="AE127" s="210"/>
      <c r="AF127" s="210"/>
      <c r="AG127" s="210" t="s">
        <v>315</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66" t="s">
        <v>4774</v>
      </c>
      <c r="D128" s="263"/>
      <c r="E128" s="263"/>
      <c r="F128" s="263"/>
      <c r="G128" s="263"/>
      <c r="H128" s="220"/>
      <c r="I128" s="220"/>
      <c r="J128" s="220"/>
      <c r="K128" s="220"/>
      <c r="L128" s="220"/>
      <c r="M128" s="220"/>
      <c r="N128" s="219"/>
      <c r="O128" s="219"/>
      <c r="P128" s="219"/>
      <c r="Q128" s="219"/>
      <c r="R128" s="220"/>
      <c r="S128" s="220"/>
      <c r="T128" s="220"/>
      <c r="U128" s="220"/>
      <c r="V128" s="220"/>
      <c r="W128" s="220"/>
      <c r="X128" s="220"/>
      <c r="Y128" s="220"/>
      <c r="Z128" s="210"/>
      <c r="AA128" s="210"/>
      <c r="AB128" s="210"/>
      <c r="AC128" s="210"/>
      <c r="AD128" s="210"/>
      <c r="AE128" s="210"/>
      <c r="AF128" s="210"/>
      <c r="AG128" s="210" t="s">
        <v>374</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33.75" outlineLevel="1" x14ac:dyDescent="0.2">
      <c r="A129" s="239">
        <v>44</v>
      </c>
      <c r="B129" s="240" t="s">
        <v>4775</v>
      </c>
      <c r="C129" s="249" t="s">
        <v>4776</v>
      </c>
      <c r="D129" s="241" t="s">
        <v>320</v>
      </c>
      <c r="E129" s="242">
        <v>1</v>
      </c>
      <c r="F129" s="243"/>
      <c r="G129" s="244">
        <f>ROUND(E129*F129,2)</f>
        <v>0</v>
      </c>
      <c r="H129" s="243"/>
      <c r="I129" s="244">
        <f>ROUND(E129*H129,2)</f>
        <v>0</v>
      </c>
      <c r="J129" s="243"/>
      <c r="K129" s="244">
        <f>ROUND(E129*J129,2)</f>
        <v>0</v>
      </c>
      <c r="L129" s="244">
        <v>21</v>
      </c>
      <c r="M129" s="244">
        <f>G129*(1+L129/100)</f>
        <v>0</v>
      </c>
      <c r="N129" s="242">
        <v>6.0000000000000001E-3</v>
      </c>
      <c r="O129" s="242">
        <f>ROUND(E129*N129,2)</f>
        <v>0.01</v>
      </c>
      <c r="P129" s="242">
        <v>0</v>
      </c>
      <c r="Q129" s="242">
        <f>ROUND(E129*P129,2)</f>
        <v>0</v>
      </c>
      <c r="R129" s="244" t="s">
        <v>652</v>
      </c>
      <c r="S129" s="244" t="s">
        <v>302</v>
      </c>
      <c r="T129" s="245" t="s">
        <v>354</v>
      </c>
      <c r="U129" s="220">
        <v>0</v>
      </c>
      <c r="V129" s="220">
        <f>ROUND(E129*U129,2)</f>
        <v>0</v>
      </c>
      <c r="W129" s="220"/>
      <c r="X129" s="220" t="s">
        <v>653</v>
      </c>
      <c r="Y129" s="220" t="s">
        <v>305</v>
      </c>
      <c r="Z129" s="210"/>
      <c r="AA129" s="210"/>
      <c r="AB129" s="210"/>
      <c r="AC129" s="210"/>
      <c r="AD129" s="210"/>
      <c r="AE129" s="210"/>
      <c r="AF129" s="210"/>
      <c r="AG129" s="210" t="s">
        <v>654</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ht="22.5" outlineLevel="1" x14ac:dyDescent="0.2">
      <c r="A130" s="239">
        <v>45</v>
      </c>
      <c r="B130" s="240" t="s">
        <v>4777</v>
      </c>
      <c r="C130" s="249" t="s">
        <v>4778</v>
      </c>
      <c r="D130" s="241" t="s">
        <v>320</v>
      </c>
      <c r="E130" s="242">
        <v>1</v>
      </c>
      <c r="F130" s="243"/>
      <c r="G130" s="244">
        <f>ROUND(E130*F130,2)</f>
        <v>0</v>
      </c>
      <c r="H130" s="243"/>
      <c r="I130" s="244">
        <f>ROUND(E130*H130,2)</f>
        <v>0</v>
      </c>
      <c r="J130" s="243"/>
      <c r="K130" s="244">
        <f>ROUND(E130*J130,2)</f>
        <v>0</v>
      </c>
      <c r="L130" s="244">
        <v>21</v>
      </c>
      <c r="M130" s="244">
        <f>G130*(1+L130/100)</f>
        <v>0</v>
      </c>
      <c r="N130" s="242">
        <v>6.4999999999999997E-3</v>
      </c>
      <c r="O130" s="242">
        <f>ROUND(E130*N130,2)</f>
        <v>0.01</v>
      </c>
      <c r="P130" s="242">
        <v>0</v>
      </c>
      <c r="Q130" s="242">
        <f>ROUND(E130*P130,2)</f>
        <v>0</v>
      </c>
      <c r="R130" s="244" t="s">
        <v>652</v>
      </c>
      <c r="S130" s="244" t="s">
        <v>302</v>
      </c>
      <c r="T130" s="245" t="s">
        <v>354</v>
      </c>
      <c r="U130" s="220">
        <v>0</v>
      </c>
      <c r="V130" s="220">
        <f>ROUND(E130*U130,2)</f>
        <v>0</v>
      </c>
      <c r="W130" s="220"/>
      <c r="X130" s="220" t="s">
        <v>653</v>
      </c>
      <c r="Y130" s="220" t="s">
        <v>305</v>
      </c>
      <c r="Z130" s="210"/>
      <c r="AA130" s="210"/>
      <c r="AB130" s="210"/>
      <c r="AC130" s="210"/>
      <c r="AD130" s="210"/>
      <c r="AE130" s="210"/>
      <c r="AF130" s="210"/>
      <c r="AG130" s="210" t="s">
        <v>654</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33.75" outlineLevel="1" x14ac:dyDescent="0.2">
      <c r="A131" s="232">
        <v>46</v>
      </c>
      <c r="B131" s="233" t="s">
        <v>4779</v>
      </c>
      <c r="C131" s="250" t="s">
        <v>4780</v>
      </c>
      <c r="D131" s="234" t="s">
        <v>320</v>
      </c>
      <c r="E131" s="235">
        <v>1</v>
      </c>
      <c r="F131" s="236"/>
      <c r="G131" s="237">
        <f>ROUND(E131*F131,2)</f>
        <v>0</v>
      </c>
      <c r="H131" s="236"/>
      <c r="I131" s="237">
        <f>ROUND(E131*H131,2)</f>
        <v>0</v>
      </c>
      <c r="J131" s="236"/>
      <c r="K131" s="237">
        <f>ROUND(E131*J131,2)</f>
        <v>0</v>
      </c>
      <c r="L131" s="237">
        <v>21</v>
      </c>
      <c r="M131" s="237">
        <f>G131*(1+L131/100)</f>
        <v>0</v>
      </c>
      <c r="N131" s="235">
        <v>0</v>
      </c>
      <c r="O131" s="235">
        <f>ROUND(E131*N131,2)</f>
        <v>0</v>
      </c>
      <c r="P131" s="235">
        <v>0</v>
      </c>
      <c r="Q131" s="235">
        <f>ROUND(E131*P131,2)</f>
        <v>0</v>
      </c>
      <c r="R131" s="237" t="s">
        <v>2220</v>
      </c>
      <c r="S131" s="237" t="s">
        <v>302</v>
      </c>
      <c r="T131" s="238" t="s">
        <v>354</v>
      </c>
      <c r="U131" s="220">
        <v>3.51</v>
      </c>
      <c r="V131" s="220">
        <f>ROUND(E131*U131,2)</f>
        <v>3.51</v>
      </c>
      <c r="W131" s="220"/>
      <c r="X131" s="220" t="s">
        <v>314</v>
      </c>
      <c r="Y131" s="220" t="s">
        <v>305</v>
      </c>
      <c r="Z131" s="210"/>
      <c r="AA131" s="210"/>
      <c r="AB131" s="210"/>
      <c r="AC131" s="210"/>
      <c r="AD131" s="210"/>
      <c r="AE131" s="210"/>
      <c r="AF131" s="210"/>
      <c r="AG131" s="210" t="s">
        <v>315</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65" t="s">
        <v>4761</v>
      </c>
      <c r="D132" s="255"/>
      <c r="E132" s="256">
        <v>1</v>
      </c>
      <c r="F132" s="220"/>
      <c r="G132" s="220"/>
      <c r="H132" s="220"/>
      <c r="I132" s="220"/>
      <c r="J132" s="220"/>
      <c r="K132" s="220"/>
      <c r="L132" s="220"/>
      <c r="M132" s="220"/>
      <c r="N132" s="219"/>
      <c r="O132" s="219"/>
      <c r="P132" s="219"/>
      <c r="Q132" s="219"/>
      <c r="R132" s="220"/>
      <c r="S132" s="220"/>
      <c r="T132" s="220"/>
      <c r="U132" s="220"/>
      <c r="V132" s="220"/>
      <c r="W132" s="220"/>
      <c r="X132" s="220"/>
      <c r="Y132" s="220"/>
      <c r="Z132" s="210"/>
      <c r="AA132" s="210"/>
      <c r="AB132" s="210"/>
      <c r="AC132" s="210"/>
      <c r="AD132" s="210"/>
      <c r="AE132" s="210"/>
      <c r="AF132" s="210"/>
      <c r="AG132" s="210" t="s">
        <v>356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32">
        <v>47</v>
      </c>
      <c r="B133" s="233" t="s">
        <v>4781</v>
      </c>
      <c r="C133" s="250" t="s">
        <v>4782</v>
      </c>
      <c r="D133" s="234" t="s">
        <v>320</v>
      </c>
      <c r="E133" s="235">
        <v>1</v>
      </c>
      <c r="F133" s="236"/>
      <c r="G133" s="237">
        <f>ROUND(E133*F133,2)</f>
        <v>0</v>
      </c>
      <c r="H133" s="236"/>
      <c r="I133" s="237">
        <f>ROUND(E133*H133,2)</f>
        <v>0</v>
      </c>
      <c r="J133" s="236"/>
      <c r="K133" s="237">
        <f>ROUND(E133*J133,2)</f>
        <v>0</v>
      </c>
      <c r="L133" s="237">
        <v>21</v>
      </c>
      <c r="M133" s="237">
        <f>G133*(1+L133/100)</f>
        <v>0</v>
      </c>
      <c r="N133" s="235">
        <v>6.6000000000000003E-2</v>
      </c>
      <c r="O133" s="235">
        <f>ROUND(E133*N133,2)</f>
        <v>7.0000000000000007E-2</v>
      </c>
      <c r="P133" s="235">
        <v>0</v>
      </c>
      <c r="Q133" s="235">
        <f>ROUND(E133*P133,2)</f>
        <v>0</v>
      </c>
      <c r="R133" s="237"/>
      <c r="S133" s="237" t="s">
        <v>313</v>
      </c>
      <c r="T133" s="238" t="s">
        <v>303</v>
      </c>
      <c r="U133" s="220">
        <v>0</v>
      </c>
      <c r="V133" s="220">
        <f>ROUND(E133*U133,2)</f>
        <v>0</v>
      </c>
      <c r="W133" s="220"/>
      <c r="X133" s="220" t="s">
        <v>653</v>
      </c>
      <c r="Y133" s="220" t="s">
        <v>305</v>
      </c>
      <c r="Z133" s="210"/>
      <c r="AA133" s="210"/>
      <c r="AB133" s="210"/>
      <c r="AC133" s="210"/>
      <c r="AD133" s="210"/>
      <c r="AE133" s="210"/>
      <c r="AF133" s="210"/>
      <c r="AG133" s="210" t="s">
        <v>654</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65" t="s">
        <v>4761</v>
      </c>
      <c r="D134" s="255"/>
      <c r="E134" s="256">
        <v>1</v>
      </c>
      <c r="F134" s="220"/>
      <c r="G134" s="220"/>
      <c r="H134" s="220"/>
      <c r="I134" s="220"/>
      <c r="J134" s="220"/>
      <c r="K134" s="220"/>
      <c r="L134" s="220"/>
      <c r="M134" s="220"/>
      <c r="N134" s="219"/>
      <c r="O134" s="219"/>
      <c r="P134" s="219"/>
      <c r="Q134" s="219"/>
      <c r="R134" s="220"/>
      <c r="S134" s="220"/>
      <c r="T134" s="220"/>
      <c r="U134" s="220"/>
      <c r="V134" s="220"/>
      <c r="W134" s="220"/>
      <c r="X134" s="220"/>
      <c r="Y134" s="220"/>
      <c r="Z134" s="210"/>
      <c r="AA134" s="210"/>
      <c r="AB134" s="210"/>
      <c r="AC134" s="210"/>
      <c r="AD134" s="210"/>
      <c r="AE134" s="210"/>
      <c r="AF134" s="210"/>
      <c r="AG134" s="210" t="s">
        <v>356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2">
        <v>48</v>
      </c>
      <c r="B135" s="233" t="s">
        <v>4783</v>
      </c>
      <c r="C135" s="250" t="s">
        <v>4784</v>
      </c>
      <c r="D135" s="234" t="s">
        <v>320</v>
      </c>
      <c r="E135" s="235">
        <v>2</v>
      </c>
      <c r="F135" s="236"/>
      <c r="G135" s="237">
        <f>ROUND(E135*F135,2)</f>
        <v>0</v>
      </c>
      <c r="H135" s="236"/>
      <c r="I135" s="237">
        <f>ROUND(E135*H135,2)</f>
        <v>0</v>
      </c>
      <c r="J135" s="236"/>
      <c r="K135" s="237">
        <f>ROUND(E135*J135,2)</f>
        <v>0</v>
      </c>
      <c r="L135" s="237">
        <v>21</v>
      </c>
      <c r="M135" s="237">
        <f>G135*(1+L135/100)</f>
        <v>0</v>
      </c>
      <c r="N135" s="235">
        <v>3.8800000000000002E-3</v>
      </c>
      <c r="O135" s="235">
        <f>ROUND(E135*N135,2)</f>
        <v>0.01</v>
      </c>
      <c r="P135" s="235">
        <v>0</v>
      </c>
      <c r="Q135" s="235">
        <f>ROUND(E135*P135,2)</f>
        <v>0</v>
      </c>
      <c r="R135" s="237" t="s">
        <v>652</v>
      </c>
      <c r="S135" s="237" t="s">
        <v>302</v>
      </c>
      <c r="T135" s="238" t="s">
        <v>354</v>
      </c>
      <c r="U135" s="220">
        <v>0</v>
      </c>
      <c r="V135" s="220">
        <f>ROUND(E135*U135,2)</f>
        <v>0</v>
      </c>
      <c r="W135" s="220"/>
      <c r="X135" s="220" t="s">
        <v>653</v>
      </c>
      <c r="Y135" s="220" t="s">
        <v>305</v>
      </c>
      <c r="Z135" s="210"/>
      <c r="AA135" s="210"/>
      <c r="AB135" s="210"/>
      <c r="AC135" s="210"/>
      <c r="AD135" s="210"/>
      <c r="AE135" s="210"/>
      <c r="AF135" s="210"/>
      <c r="AG135" s="210" t="s">
        <v>654</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65" t="s">
        <v>152</v>
      </c>
      <c r="D136" s="255"/>
      <c r="E136" s="256">
        <v>2</v>
      </c>
      <c r="F136" s="220"/>
      <c r="G136" s="220"/>
      <c r="H136" s="220"/>
      <c r="I136" s="220"/>
      <c r="J136" s="220"/>
      <c r="K136" s="220"/>
      <c r="L136" s="220"/>
      <c r="M136" s="220"/>
      <c r="N136" s="219"/>
      <c r="O136" s="219"/>
      <c r="P136" s="219"/>
      <c r="Q136" s="219"/>
      <c r="R136" s="220"/>
      <c r="S136" s="220"/>
      <c r="T136" s="220"/>
      <c r="U136" s="220"/>
      <c r="V136" s="220"/>
      <c r="W136" s="220"/>
      <c r="X136" s="220"/>
      <c r="Y136" s="220"/>
      <c r="Z136" s="210"/>
      <c r="AA136" s="210"/>
      <c r="AB136" s="210"/>
      <c r="AC136" s="210"/>
      <c r="AD136" s="210"/>
      <c r="AE136" s="210"/>
      <c r="AF136" s="210"/>
      <c r="AG136" s="210" t="s">
        <v>356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39">
        <v>49</v>
      </c>
      <c r="B137" s="240" t="s">
        <v>4785</v>
      </c>
      <c r="C137" s="249" t="s">
        <v>4786</v>
      </c>
      <c r="D137" s="241" t="s">
        <v>320</v>
      </c>
      <c r="E137" s="242">
        <v>4</v>
      </c>
      <c r="F137" s="243"/>
      <c r="G137" s="244">
        <f>ROUND(E137*F137,2)</f>
        <v>0</v>
      </c>
      <c r="H137" s="243"/>
      <c r="I137" s="244">
        <f>ROUND(E137*H137,2)</f>
        <v>0</v>
      </c>
      <c r="J137" s="243"/>
      <c r="K137" s="244">
        <f>ROUND(E137*J137,2)</f>
        <v>0</v>
      </c>
      <c r="L137" s="244">
        <v>21</v>
      </c>
      <c r="M137" s="244">
        <f>G137*(1+L137/100)</f>
        <v>0</v>
      </c>
      <c r="N137" s="242">
        <v>3.5200000000000001E-3</v>
      </c>
      <c r="O137" s="242">
        <f>ROUND(E137*N137,2)</f>
        <v>0.01</v>
      </c>
      <c r="P137" s="242">
        <v>0</v>
      </c>
      <c r="Q137" s="242">
        <f>ROUND(E137*P137,2)</f>
        <v>0</v>
      </c>
      <c r="R137" s="244" t="s">
        <v>652</v>
      </c>
      <c r="S137" s="244" t="s">
        <v>302</v>
      </c>
      <c r="T137" s="245" t="s">
        <v>354</v>
      </c>
      <c r="U137" s="220">
        <v>0</v>
      </c>
      <c r="V137" s="220">
        <f>ROUND(E137*U137,2)</f>
        <v>0</v>
      </c>
      <c r="W137" s="220"/>
      <c r="X137" s="220" t="s">
        <v>653</v>
      </c>
      <c r="Y137" s="220" t="s">
        <v>305</v>
      </c>
      <c r="Z137" s="210"/>
      <c r="AA137" s="210"/>
      <c r="AB137" s="210"/>
      <c r="AC137" s="210"/>
      <c r="AD137" s="210"/>
      <c r="AE137" s="210"/>
      <c r="AF137" s="210"/>
      <c r="AG137" s="210" t="s">
        <v>654</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22.5" outlineLevel="1" x14ac:dyDescent="0.2">
      <c r="A138" s="239">
        <v>50</v>
      </c>
      <c r="B138" s="240" t="s">
        <v>4787</v>
      </c>
      <c r="C138" s="249" t="s">
        <v>4788</v>
      </c>
      <c r="D138" s="241" t="s">
        <v>320</v>
      </c>
      <c r="E138" s="242">
        <v>1</v>
      </c>
      <c r="F138" s="243"/>
      <c r="G138" s="244">
        <f>ROUND(E138*F138,2)</f>
        <v>0</v>
      </c>
      <c r="H138" s="243"/>
      <c r="I138" s="244">
        <f>ROUND(E138*H138,2)</f>
        <v>0</v>
      </c>
      <c r="J138" s="243"/>
      <c r="K138" s="244">
        <f>ROUND(E138*J138,2)</f>
        <v>0</v>
      </c>
      <c r="L138" s="244">
        <v>21</v>
      </c>
      <c r="M138" s="244">
        <f>G138*(1+L138/100)</f>
        <v>0</v>
      </c>
      <c r="N138" s="242">
        <v>0</v>
      </c>
      <c r="O138" s="242">
        <f>ROUND(E138*N138,2)</f>
        <v>0</v>
      </c>
      <c r="P138" s="242">
        <v>0</v>
      </c>
      <c r="Q138" s="242">
        <f>ROUND(E138*P138,2)</f>
        <v>0</v>
      </c>
      <c r="R138" s="244" t="s">
        <v>652</v>
      </c>
      <c r="S138" s="244" t="s">
        <v>302</v>
      </c>
      <c r="T138" s="245" t="s">
        <v>354</v>
      </c>
      <c r="U138" s="220">
        <v>0</v>
      </c>
      <c r="V138" s="220">
        <f>ROUND(E138*U138,2)</f>
        <v>0</v>
      </c>
      <c r="W138" s="220"/>
      <c r="X138" s="220" t="s">
        <v>653</v>
      </c>
      <c r="Y138" s="220" t="s">
        <v>305</v>
      </c>
      <c r="Z138" s="210"/>
      <c r="AA138" s="210"/>
      <c r="AB138" s="210"/>
      <c r="AC138" s="210"/>
      <c r="AD138" s="210"/>
      <c r="AE138" s="210"/>
      <c r="AF138" s="210"/>
      <c r="AG138" s="210" t="s">
        <v>654</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39">
        <v>51</v>
      </c>
      <c r="B139" s="240" t="s">
        <v>4789</v>
      </c>
      <c r="C139" s="249" t="s">
        <v>4790</v>
      </c>
      <c r="D139" s="241" t="s">
        <v>320</v>
      </c>
      <c r="E139" s="242">
        <v>2</v>
      </c>
      <c r="F139" s="243"/>
      <c r="G139" s="244">
        <f>ROUND(E139*F139,2)</f>
        <v>0</v>
      </c>
      <c r="H139" s="243"/>
      <c r="I139" s="244">
        <f>ROUND(E139*H139,2)</f>
        <v>0</v>
      </c>
      <c r="J139" s="243"/>
      <c r="K139" s="244">
        <f>ROUND(E139*J139,2)</f>
        <v>0</v>
      </c>
      <c r="L139" s="244">
        <v>21</v>
      </c>
      <c r="M139" s="244">
        <f>G139*(1+L139/100)</f>
        <v>0</v>
      </c>
      <c r="N139" s="242">
        <v>7.3000000000000001E-3</v>
      </c>
      <c r="O139" s="242">
        <f>ROUND(E139*N139,2)</f>
        <v>0.01</v>
      </c>
      <c r="P139" s="242">
        <v>0</v>
      </c>
      <c r="Q139" s="242">
        <f>ROUND(E139*P139,2)</f>
        <v>0</v>
      </c>
      <c r="R139" s="244" t="s">
        <v>652</v>
      </c>
      <c r="S139" s="244" t="s">
        <v>302</v>
      </c>
      <c r="T139" s="245" t="s">
        <v>354</v>
      </c>
      <c r="U139" s="220">
        <v>0</v>
      </c>
      <c r="V139" s="220">
        <f>ROUND(E139*U139,2)</f>
        <v>0</v>
      </c>
      <c r="W139" s="220"/>
      <c r="X139" s="220" t="s">
        <v>653</v>
      </c>
      <c r="Y139" s="220" t="s">
        <v>305</v>
      </c>
      <c r="Z139" s="210"/>
      <c r="AA139" s="210"/>
      <c r="AB139" s="210"/>
      <c r="AC139" s="210"/>
      <c r="AD139" s="210"/>
      <c r="AE139" s="210"/>
      <c r="AF139" s="210"/>
      <c r="AG139" s="210" t="s">
        <v>654</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ht="22.5" outlineLevel="1" x14ac:dyDescent="0.2">
      <c r="A140" s="239">
        <v>52</v>
      </c>
      <c r="B140" s="240" t="s">
        <v>4791</v>
      </c>
      <c r="C140" s="249" t="s">
        <v>4792</v>
      </c>
      <c r="D140" s="241" t="s">
        <v>533</v>
      </c>
      <c r="E140" s="242">
        <v>1</v>
      </c>
      <c r="F140" s="243"/>
      <c r="G140" s="244">
        <f>ROUND(E140*F140,2)</f>
        <v>0</v>
      </c>
      <c r="H140" s="243"/>
      <c r="I140" s="244">
        <f>ROUND(E140*H140,2)</f>
        <v>0</v>
      </c>
      <c r="J140" s="243"/>
      <c r="K140" s="244">
        <f>ROUND(E140*J140,2)</f>
        <v>0</v>
      </c>
      <c r="L140" s="244">
        <v>21</v>
      </c>
      <c r="M140" s="244">
        <f>G140*(1+L140/100)</f>
        <v>0</v>
      </c>
      <c r="N140" s="242">
        <v>0</v>
      </c>
      <c r="O140" s="242">
        <f>ROUND(E140*N140,2)</f>
        <v>0</v>
      </c>
      <c r="P140" s="242">
        <v>0</v>
      </c>
      <c r="Q140" s="242">
        <f>ROUND(E140*P140,2)</f>
        <v>0</v>
      </c>
      <c r="R140" s="244"/>
      <c r="S140" s="244" t="s">
        <v>313</v>
      </c>
      <c r="T140" s="245" t="s">
        <v>303</v>
      </c>
      <c r="U140" s="220">
        <v>0</v>
      </c>
      <c r="V140" s="220">
        <f>ROUND(E140*U140,2)</f>
        <v>0</v>
      </c>
      <c r="W140" s="220"/>
      <c r="X140" s="220" t="s">
        <v>653</v>
      </c>
      <c r="Y140" s="220" t="s">
        <v>305</v>
      </c>
      <c r="Z140" s="210"/>
      <c r="AA140" s="210"/>
      <c r="AB140" s="210"/>
      <c r="AC140" s="210"/>
      <c r="AD140" s="210"/>
      <c r="AE140" s="210"/>
      <c r="AF140" s="210"/>
      <c r="AG140" s="210" t="s">
        <v>654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45" outlineLevel="1" x14ac:dyDescent="0.2">
      <c r="A141" s="232">
        <v>53</v>
      </c>
      <c r="B141" s="233" t="s">
        <v>4793</v>
      </c>
      <c r="C141" s="250" t="s">
        <v>4794</v>
      </c>
      <c r="D141" s="234" t="s">
        <v>320</v>
      </c>
      <c r="E141" s="235">
        <v>3</v>
      </c>
      <c r="F141" s="236"/>
      <c r="G141" s="237">
        <f>ROUND(E141*F141,2)</f>
        <v>0</v>
      </c>
      <c r="H141" s="236"/>
      <c r="I141" s="237">
        <f>ROUND(E141*H141,2)</f>
        <v>0</v>
      </c>
      <c r="J141" s="236"/>
      <c r="K141" s="237">
        <f>ROUND(E141*J141,2)</f>
        <v>0</v>
      </c>
      <c r="L141" s="237">
        <v>21</v>
      </c>
      <c r="M141" s="237">
        <f>G141*(1+L141/100)</f>
        <v>0</v>
      </c>
      <c r="N141" s="235">
        <v>1.8499999999999999E-2</v>
      </c>
      <c r="O141" s="235">
        <f>ROUND(E141*N141,2)</f>
        <v>0.06</v>
      </c>
      <c r="P141" s="235">
        <v>0</v>
      </c>
      <c r="Q141" s="235">
        <f>ROUND(E141*P141,2)</f>
        <v>0</v>
      </c>
      <c r="R141" s="237" t="s">
        <v>652</v>
      </c>
      <c r="S141" s="237" t="s">
        <v>302</v>
      </c>
      <c r="T141" s="238" t="s">
        <v>354</v>
      </c>
      <c r="U141" s="220">
        <v>0</v>
      </c>
      <c r="V141" s="220">
        <f>ROUND(E141*U141,2)</f>
        <v>0</v>
      </c>
      <c r="W141" s="220"/>
      <c r="X141" s="220" t="s">
        <v>653</v>
      </c>
      <c r="Y141" s="220" t="s">
        <v>305</v>
      </c>
      <c r="Z141" s="210"/>
      <c r="AA141" s="210"/>
      <c r="AB141" s="210"/>
      <c r="AC141" s="210"/>
      <c r="AD141" s="210"/>
      <c r="AE141" s="210"/>
      <c r="AF141" s="210"/>
      <c r="AG141" s="210" t="s">
        <v>654</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17"/>
      <c r="B142" s="218"/>
      <c r="C142" s="265" t="s">
        <v>4795</v>
      </c>
      <c r="D142" s="255"/>
      <c r="E142" s="256">
        <v>3</v>
      </c>
      <c r="F142" s="220"/>
      <c r="G142" s="220"/>
      <c r="H142" s="220"/>
      <c r="I142" s="220"/>
      <c r="J142" s="220"/>
      <c r="K142" s="220"/>
      <c r="L142" s="220"/>
      <c r="M142" s="220"/>
      <c r="N142" s="219"/>
      <c r="O142" s="219"/>
      <c r="P142" s="219"/>
      <c r="Q142" s="219"/>
      <c r="R142" s="220"/>
      <c r="S142" s="220"/>
      <c r="T142" s="220"/>
      <c r="U142" s="220"/>
      <c r="V142" s="220"/>
      <c r="W142" s="220"/>
      <c r="X142" s="220"/>
      <c r="Y142" s="220"/>
      <c r="Z142" s="210"/>
      <c r="AA142" s="210"/>
      <c r="AB142" s="210"/>
      <c r="AC142" s="210"/>
      <c r="AD142" s="210"/>
      <c r="AE142" s="210"/>
      <c r="AF142" s="210"/>
      <c r="AG142" s="210" t="s">
        <v>356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33.75" outlineLevel="1" x14ac:dyDescent="0.2">
      <c r="A143" s="232">
        <v>54</v>
      </c>
      <c r="B143" s="233" t="s">
        <v>4796</v>
      </c>
      <c r="C143" s="250" t="s">
        <v>4797</v>
      </c>
      <c r="D143" s="234" t="s">
        <v>320</v>
      </c>
      <c r="E143" s="235">
        <v>3</v>
      </c>
      <c r="F143" s="236"/>
      <c r="G143" s="237">
        <f>ROUND(E143*F143,2)</f>
        <v>0</v>
      </c>
      <c r="H143" s="236"/>
      <c r="I143" s="237">
        <f>ROUND(E143*H143,2)</f>
        <v>0</v>
      </c>
      <c r="J143" s="236"/>
      <c r="K143" s="237">
        <f>ROUND(E143*J143,2)</f>
        <v>0</v>
      </c>
      <c r="L143" s="237">
        <v>21</v>
      </c>
      <c r="M143" s="237">
        <f>G143*(1+L143/100)</f>
        <v>0</v>
      </c>
      <c r="N143" s="235">
        <v>8.6999999999999994E-3</v>
      </c>
      <c r="O143" s="235">
        <f>ROUND(E143*N143,2)</f>
        <v>0.03</v>
      </c>
      <c r="P143" s="235">
        <v>0</v>
      </c>
      <c r="Q143" s="235">
        <f>ROUND(E143*P143,2)</f>
        <v>0</v>
      </c>
      <c r="R143" s="237" t="s">
        <v>652</v>
      </c>
      <c r="S143" s="237" t="s">
        <v>302</v>
      </c>
      <c r="T143" s="238" t="s">
        <v>354</v>
      </c>
      <c r="U143" s="220">
        <v>0</v>
      </c>
      <c r="V143" s="220">
        <f>ROUND(E143*U143,2)</f>
        <v>0</v>
      </c>
      <c r="W143" s="220"/>
      <c r="X143" s="220" t="s">
        <v>653</v>
      </c>
      <c r="Y143" s="220" t="s">
        <v>305</v>
      </c>
      <c r="Z143" s="210"/>
      <c r="AA143" s="210"/>
      <c r="AB143" s="210"/>
      <c r="AC143" s="210"/>
      <c r="AD143" s="210"/>
      <c r="AE143" s="210"/>
      <c r="AF143" s="210"/>
      <c r="AG143" s="210" t="s">
        <v>654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65" t="s">
        <v>4798</v>
      </c>
      <c r="D144" s="255"/>
      <c r="E144" s="256">
        <v>3</v>
      </c>
      <c r="F144" s="220"/>
      <c r="G144" s="220"/>
      <c r="H144" s="220"/>
      <c r="I144" s="220"/>
      <c r="J144" s="220"/>
      <c r="K144" s="220"/>
      <c r="L144" s="220"/>
      <c r="M144" s="220"/>
      <c r="N144" s="219"/>
      <c r="O144" s="219"/>
      <c r="P144" s="219"/>
      <c r="Q144" s="219"/>
      <c r="R144" s="220"/>
      <c r="S144" s="220"/>
      <c r="T144" s="220"/>
      <c r="U144" s="220"/>
      <c r="V144" s="220"/>
      <c r="W144" s="220"/>
      <c r="X144" s="220"/>
      <c r="Y144" s="220"/>
      <c r="Z144" s="210"/>
      <c r="AA144" s="210"/>
      <c r="AB144" s="210"/>
      <c r="AC144" s="210"/>
      <c r="AD144" s="210"/>
      <c r="AE144" s="210"/>
      <c r="AF144" s="210"/>
      <c r="AG144" s="210" t="s">
        <v>356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33.75" outlineLevel="1" x14ac:dyDescent="0.2">
      <c r="A145" s="232">
        <v>55</v>
      </c>
      <c r="B145" s="233" t="s">
        <v>4799</v>
      </c>
      <c r="C145" s="250" t="s">
        <v>4800</v>
      </c>
      <c r="D145" s="234" t="s">
        <v>320</v>
      </c>
      <c r="E145" s="235">
        <v>1</v>
      </c>
      <c r="F145" s="236"/>
      <c r="G145" s="237">
        <f>ROUND(E145*F145,2)</f>
        <v>0</v>
      </c>
      <c r="H145" s="236"/>
      <c r="I145" s="237">
        <f>ROUND(E145*H145,2)</f>
        <v>0</v>
      </c>
      <c r="J145" s="236"/>
      <c r="K145" s="237">
        <f>ROUND(E145*J145,2)</f>
        <v>0</v>
      </c>
      <c r="L145" s="237">
        <v>21</v>
      </c>
      <c r="M145" s="237">
        <f>G145*(1+L145/100)</f>
        <v>0</v>
      </c>
      <c r="N145" s="235">
        <v>1.7999999999999999E-2</v>
      </c>
      <c r="O145" s="235">
        <f>ROUND(E145*N145,2)</f>
        <v>0.02</v>
      </c>
      <c r="P145" s="235">
        <v>0</v>
      </c>
      <c r="Q145" s="235">
        <f>ROUND(E145*P145,2)</f>
        <v>0</v>
      </c>
      <c r="R145" s="237" t="s">
        <v>652</v>
      </c>
      <c r="S145" s="237" t="s">
        <v>302</v>
      </c>
      <c r="T145" s="238" t="s">
        <v>354</v>
      </c>
      <c r="U145" s="220">
        <v>0</v>
      </c>
      <c r="V145" s="220">
        <f>ROUND(E145*U145,2)</f>
        <v>0</v>
      </c>
      <c r="W145" s="220"/>
      <c r="X145" s="220" t="s">
        <v>653</v>
      </c>
      <c r="Y145" s="220" t="s">
        <v>305</v>
      </c>
      <c r="Z145" s="210"/>
      <c r="AA145" s="210"/>
      <c r="AB145" s="210"/>
      <c r="AC145" s="210"/>
      <c r="AD145" s="210"/>
      <c r="AE145" s="210"/>
      <c r="AF145" s="210"/>
      <c r="AG145" s="210" t="s">
        <v>654</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65" t="s">
        <v>4761</v>
      </c>
      <c r="D146" s="255"/>
      <c r="E146" s="256">
        <v>1</v>
      </c>
      <c r="F146" s="220"/>
      <c r="G146" s="220"/>
      <c r="H146" s="220"/>
      <c r="I146" s="220"/>
      <c r="J146" s="220"/>
      <c r="K146" s="220"/>
      <c r="L146" s="220"/>
      <c r="M146" s="220"/>
      <c r="N146" s="219"/>
      <c r="O146" s="219"/>
      <c r="P146" s="219"/>
      <c r="Q146" s="219"/>
      <c r="R146" s="220"/>
      <c r="S146" s="220"/>
      <c r="T146" s="220"/>
      <c r="U146" s="220"/>
      <c r="V146" s="220"/>
      <c r="W146" s="220"/>
      <c r="X146" s="220"/>
      <c r="Y146" s="220"/>
      <c r="Z146" s="210"/>
      <c r="AA146" s="210"/>
      <c r="AB146" s="210"/>
      <c r="AC146" s="210"/>
      <c r="AD146" s="210"/>
      <c r="AE146" s="210"/>
      <c r="AF146" s="210"/>
      <c r="AG146" s="210" t="s">
        <v>356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x14ac:dyDescent="0.2">
      <c r="A147" s="225" t="s">
        <v>297</v>
      </c>
      <c r="B147" s="226" t="s">
        <v>197</v>
      </c>
      <c r="C147" s="248" t="s">
        <v>198</v>
      </c>
      <c r="D147" s="227"/>
      <c r="E147" s="228"/>
      <c r="F147" s="229"/>
      <c r="G147" s="229">
        <f>SUMIF(AG148:AG149,"&lt;&gt;NOR",G148:G149)</f>
        <v>0</v>
      </c>
      <c r="H147" s="229"/>
      <c r="I147" s="229">
        <f>SUM(I148:I149)</f>
        <v>0</v>
      </c>
      <c r="J147" s="229"/>
      <c r="K147" s="229">
        <f>SUM(K148:K149)</f>
        <v>0</v>
      </c>
      <c r="L147" s="229"/>
      <c r="M147" s="229">
        <f>SUM(M148:M149)</f>
        <v>0</v>
      </c>
      <c r="N147" s="228"/>
      <c r="O147" s="228">
        <f>SUM(O148:O149)</f>
        <v>0</v>
      </c>
      <c r="P147" s="228"/>
      <c r="Q147" s="228">
        <f>SUM(Q148:Q149)</f>
        <v>0</v>
      </c>
      <c r="R147" s="229"/>
      <c r="S147" s="229"/>
      <c r="T147" s="230"/>
      <c r="U147" s="224"/>
      <c r="V147" s="224">
        <f>SUM(V148:V149)</f>
        <v>0.28999999999999998</v>
      </c>
      <c r="W147" s="224"/>
      <c r="X147" s="224"/>
      <c r="Y147" s="224"/>
      <c r="AG147" t="s">
        <v>298</v>
      </c>
    </row>
    <row r="148" spans="1:60" ht="22.5" outlineLevel="1" x14ac:dyDescent="0.2">
      <c r="A148" s="232">
        <v>56</v>
      </c>
      <c r="B148" s="233" t="s">
        <v>2689</v>
      </c>
      <c r="C148" s="250" t="s">
        <v>2690</v>
      </c>
      <c r="D148" s="234" t="s">
        <v>701</v>
      </c>
      <c r="E148" s="235">
        <v>1.37652</v>
      </c>
      <c r="F148" s="236"/>
      <c r="G148" s="237">
        <f>ROUND(E148*F148,2)</f>
        <v>0</v>
      </c>
      <c r="H148" s="236"/>
      <c r="I148" s="237">
        <f>ROUND(E148*H148,2)</f>
        <v>0</v>
      </c>
      <c r="J148" s="236"/>
      <c r="K148" s="237">
        <f>ROUND(E148*J148,2)</f>
        <v>0</v>
      </c>
      <c r="L148" s="237">
        <v>21</v>
      </c>
      <c r="M148" s="237">
        <f>G148*(1+L148/100)</f>
        <v>0</v>
      </c>
      <c r="N148" s="235">
        <v>0</v>
      </c>
      <c r="O148" s="235">
        <f>ROUND(E148*N148,2)</f>
        <v>0</v>
      </c>
      <c r="P148" s="235">
        <v>0</v>
      </c>
      <c r="Q148" s="235">
        <f>ROUND(E148*P148,2)</f>
        <v>0</v>
      </c>
      <c r="R148" s="237" t="s">
        <v>2220</v>
      </c>
      <c r="S148" s="237" t="s">
        <v>302</v>
      </c>
      <c r="T148" s="238" t="s">
        <v>354</v>
      </c>
      <c r="U148" s="220">
        <v>0.21149999999999999</v>
      </c>
      <c r="V148" s="220">
        <f>ROUND(E148*U148,2)</f>
        <v>0.28999999999999998</v>
      </c>
      <c r="W148" s="220"/>
      <c r="X148" s="220" t="s">
        <v>314</v>
      </c>
      <c r="Y148" s="220" t="s">
        <v>305</v>
      </c>
      <c r="Z148" s="210"/>
      <c r="AA148" s="210"/>
      <c r="AB148" s="210"/>
      <c r="AC148" s="210"/>
      <c r="AD148" s="210"/>
      <c r="AE148" s="210"/>
      <c r="AF148" s="210"/>
      <c r="AG148" s="210" t="s">
        <v>315</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66" t="s">
        <v>2691</v>
      </c>
      <c r="D149" s="263"/>
      <c r="E149" s="263"/>
      <c r="F149" s="263"/>
      <c r="G149" s="263"/>
      <c r="H149" s="220"/>
      <c r="I149" s="220"/>
      <c r="J149" s="220"/>
      <c r="K149" s="220"/>
      <c r="L149" s="220"/>
      <c r="M149" s="220"/>
      <c r="N149" s="219"/>
      <c r="O149" s="219"/>
      <c r="P149" s="219"/>
      <c r="Q149" s="219"/>
      <c r="R149" s="220"/>
      <c r="S149" s="220"/>
      <c r="T149" s="220"/>
      <c r="U149" s="220"/>
      <c r="V149" s="220"/>
      <c r="W149" s="220"/>
      <c r="X149" s="220"/>
      <c r="Y149" s="220"/>
      <c r="Z149" s="210"/>
      <c r="AA149" s="210"/>
      <c r="AB149" s="210"/>
      <c r="AC149" s="210"/>
      <c r="AD149" s="210"/>
      <c r="AE149" s="210"/>
      <c r="AF149" s="210"/>
      <c r="AG149" s="210" t="s">
        <v>374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x14ac:dyDescent="0.2">
      <c r="A150" s="225" t="s">
        <v>297</v>
      </c>
      <c r="B150" s="226" t="s">
        <v>160</v>
      </c>
      <c r="C150" s="248" t="s">
        <v>161</v>
      </c>
      <c r="D150" s="227"/>
      <c r="E150" s="228"/>
      <c r="F150" s="229"/>
      <c r="G150" s="229">
        <f>SUMIF(AG151:AG171,"&lt;&gt;NOR",G151:G171)</f>
        <v>0</v>
      </c>
      <c r="H150" s="229"/>
      <c r="I150" s="229">
        <f>SUM(I151:I171)</f>
        <v>0</v>
      </c>
      <c r="J150" s="229"/>
      <c r="K150" s="229">
        <f>SUM(K151:K171)</f>
        <v>0</v>
      </c>
      <c r="L150" s="229"/>
      <c r="M150" s="229">
        <f>SUM(M151:M171)</f>
        <v>0</v>
      </c>
      <c r="N150" s="228"/>
      <c r="O150" s="228">
        <f>SUM(O151:O171)</f>
        <v>0.59000000000000008</v>
      </c>
      <c r="P150" s="228"/>
      <c r="Q150" s="228">
        <f>SUM(Q151:Q171)</f>
        <v>0</v>
      </c>
      <c r="R150" s="229"/>
      <c r="S150" s="229"/>
      <c r="T150" s="230"/>
      <c r="U150" s="224"/>
      <c r="V150" s="224">
        <f>SUM(V151:V171)</f>
        <v>19.520000000000003</v>
      </c>
      <c r="W150" s="224"/>
      <c r="X150" s="224"/>
      <c r="Y150" s="224"/>
      <c r="AG150" t="s">
        <v>298</v>
      </c>
    </row>
    <row r="151" spans="1:60" outlineLevel="1" x14ac:dyDescent="0.2">
      <c r="A151" s="232">
        <v>57</v>
      </c>
      <c r="B151" s="233" t="s">
        <v>4801</v>
      </c>
      <c r="C151" s="250" t="s">
        <v>4802</v>
      </c>
      <c r="D151" s="234" t="s">
        <v>372</v>
      </c>
      <c r="E151" s="235">
        <v>6</v>
      </c>
      <c r="F151" s="236"/>
      <c r="G151" s="237">
        <f>ROUND(E151*F151,2)</f>
        <v>0</v>
      </c>
      <c r="H151" s="236"/>
      <c r="I151" s="237">
        <f>ROUND(E151*H151,2)</f>
        <v>0</v>
      </c>
      <c r="J151" s="236"/>
      <c r="K151" s="237">
        <f>ROUND(E151*J151,2)</f>
        <v>0</v>
      </c>
      <c r="L151" s="237">
        <v>21</v>
      </c>
      <c r="M151" s="237">
        <f>G151*(1+L151/100)</f>
        <v>0</v>
      </c>
      <c r="N151" s="235">
        <v>2.3000000000000001E-4</v>
      </c>
      <c r="O151" s="235">
        <f>ROUND(E151*N151,2)</f>
        <v>0</v>
      </c>
      <c r="P151" s="235">
        <v>0</v>
      </c>
      <c r="Q151" s="235">
        <f>ROUND(E151*P151,2)</f>
        <v>0</v>
      </c>
      <c r="R151" s="237" t="s">
        <v>353</v>
      </c>
      <c r="S151" s="237" t="s">
        <v>302</v>
      </c>
      <c r="T151" s="238" t="s">
        <v>354</v>
      </c>
      <c r="U151" s="220">
        <v>8.8999999999999996E-2</v>
      </c>
      <c r="V151" s="220">
        <f>ROUND(E151*U151,2)</f>
        <v>0.53</v>
      </c>
      <c r="W151" s="220"/>
      <c r="X151" s="220" t="s">
        <v>314</v>
      </c>
      <c r="Y151" s="220" t="s">
        <v>305</v>
      </c>
      <c r="Z151" s="210"/>
      <c r="AA151" s="210"/>
      <c r="AB151" s="210"/>
      <c r="AC151" s="210"/>
      <c r="AD151" s="210"/>
      <c r="AE151" s="210"/>
      <c r="AF151" s="210"/>
      <c r="AG151" s="210" t="s">
        <v>315</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2" x14ac:dyDescent="0.2">
      <c r="A152" s="217"/>
      <c r="B152" s="218"/>
      <c r="C152" s="266" t="s">
        <v>541</v>
      </c>
      <c r="D152" s="263"/>
      <c r="E152" s="263"/>
      <c r="F152" s="263"/>
      <c r="G152" s="263"/>
      <c r="H152" s="220"/>
      <c r="I152" s="220"/>
      <c r="J152" s="220"/>
      <c r="K152" s="220"/>
      <c r="L152" s="220"/>
      <c r="M152" s="220"/>
      <c r="N152" s="219"/>
      <c r="O152" s="219"/>
      <c r="P152" s="219"/>
      <c r="Q152" s="219"/>
      <c r="R152" s="220"/>
      <c r="S152" s="220"/>
      <c r="T152" s="220"/>
      <c r="U152" s="220"/>
      <c r="V152" s="220"/>
      <c r="W152" s="220"/>
      <c r="X152" s="220"/>
      <c r="Y152" s="220"/>
      <c r="Z152" s="210"/>
      <c r="AA152" s="210"/>
      <c r="AB152" s="210"/>
      <c r="AC152" s="210"/>
      <c r="AD152" s="210"/>
      <c r="AE152" s="210"/>
      <c r="AF152" s="210"/>
      <c r="AG152" s="210" t="s">
        <v>374</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2" x14ac:dyDescent="0.2">
      <c r="A153" s="217"/>
      <c r="B153" s="218"/>
      <c r="C153" s="265" t="s">
        <v>4803</v>
      </c>
      <c r="D153" s="255"/>
      <c r="E153" s="256">
        <v>6</v>
      </c>
      <c r="F153" s="220"/>
      <c r="G153" s="220"/>
      <c r="H153" s="220"/>
      <c r="I153" s="220"/>
      <c r="J153" s="220"/>
      <c r="K153" s="220"/>
      <c r="L153" s="220"/>
      <c r="M153" s="220"/>
      <c r="N153" s="219"/>
      <c r="O153" s="219"/>
      <c r="P153" s="219"/>
      <c r="Q153" s="219"/>
      <c r="R153" s="220"/>
      <c r="S153" s="220"/>
      <c r="T153" s="220"/>
      <c r="U153" s="220"/>
      <c r="V153" s="220"/>
      <c r="W153" s="220"/>
      <c r="X153" s="220"/>
      <c r="Y153" s="220"/>
      <c r="Z153" s="210"/>
      <c r="AA153" s="210"/>
      <c r="AB153" s="210"/>
      <c r="AC153" s="210"/>
      <c r="AD153" s="210"/>
      <c r="AE153" s="210"/>
      <c r="AF153" s="210"/>
      <c r="AG153" s="210" t="s">
        <v>356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33.75" outlineLevel="1" x14ac:dyDescent="0.2">
      <c r="A154" s="232">
        <v>58</v>
      </c>
      <c r="B154" s="233" t="s">
        <v>4804</v>
      </c>
      <c r="C154" s="250" t="s">
        <v>4805</v>
      </c>
      <c r="D154" s="234" t="s">
        <v>372</v>
      </c>
      <c r="E154" s="235">
        <v>18</v>
      </c>
      <c r="F154" s="236"/>
      <c r="G154" s="237">
        <f>ROUND(E154*F154,2)</f>
        <v>0</v>
      </c>
      <c r="H154" s="236"/>
      <c r="I154" s="237">
        <f>ROUND(E154*H154,2)</f>
        <v>0</v>
      </c>
      <c r="J154" s="236"/>
      <c r="K154" s="237">
        <f>ROUND(E154*J154,2)</f>
        <v>0</v>
      </c>
      <c r="L154" s="237">
        <v>21</v>
      </c>
      <c r="M154" s="237">
        <f>G154*(1+L154/100)</f>
        <v>0</v>
      </c>
      <c r="N154" s="235">
        <v>2.3000000000000001E-4</v>
      </c>
      <c r="O154" s="235">
        <f>ROUND(E154*N154,2)</f>
        <v>0</v>
      </c>
      <c r="P154" s="235">
        <v>0</v>
      </c>
      <c r="Q154" s="235">
        <f>ROUND(E154*P154,2)</f>
        <v>0</v>
      </c>
      <c r="R154" s="237" t="s">
        <v>353</v>
      </c>
      <c r="S154" s="237" t="s">
        <v>302</v>
      </c>
      <c r="T154" s="238" t="s">
        <v>354</v>
      </c>
      <c r="U154" s="220">
        <v>7.0000000000000007E-2</v>
      </c>
      <c r="V154" s="220">
        <f>ROUND(E154*U154,2)</f>
        <v>1.26</v>
      </c>
      <c r="W154" s="220"/>
      <c r="X154" s="220" t="s">
        <v>314</v>
      </c>
      <c r="Y154" s="220" t="s">
        <v>305</v>
      </c>
      <c r="Z154" s="210"/>
      <c r="AA154" s="210"/>
      <c r="AB154" s="210"/>
      <c r="AC154" s="210"/>
      <c r="AD154" s="210"/>
      <c r="AE154" s="210"/>
      <c r="AF154" s="210"/>
      <c r="AG154" s="210" t="s">
        <v>315</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66" t="s">
        <v>541</v>
      </c>
      <c r="D155" s="263"/>
      <c r="E155" s="263"/>
      <c r="F155" s="263"/>
      <c r="G155" s="263"/>
      <c r="H155" s="220"/>
      <c r="I155" s="220"/>
      <c r="J155" s="220"/>
      <c r="K155" s="220"/>
      <c r="L155" s="220"/>
      <c r="M155" s="220"/>
      <c r="N155" s="219"/>
      <c r="O155" s="219"/>
      <c r="P155" s="219"/>
      <c r="Q155" s="219"/>
      <c r="R155" s="220"/>
      <c r="S155" s="220"/>
      <c r="T155" s="220"/>
      <c r="U155" s="220"/>
      <c r="V155" s="220"/>
      <c r="W155" s="220"/>
      <c r="X155" s="220"/>
      <c r="Y155" s="220"/>
      <c r="Z155" s="210"/>
      <c r="AA155" s="210"/>
      <c r="AB155" s="210"/>
      <c r="AC155" s="210"/>
      <c r="AD155" s="210"/>
      <c r="AE155" s="210"/>
      <c r="AF155" s="210"/>
      <c r="AG155" s="210" t="s">
        <v>374</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2" x14ac:dyDescent="0.2">
      <c r="A156" s="217"/>
      <c r="B156" s="218"/>
      <c r="C156" s="265" t="s">
        <v>4806</v>
      </c>
      <c r="D156" s="255"/>
      <c r="E156" s="256">
        <v>18</v>
      </c>
      <c r="F156" s="220"/>
      <c r="G156" s="220"/>
      <c r="H156" s="220"/>
      <c r="I156" s="220"/>
      <c r="J156" s="220"/>
      <c r="K156" s="220"/>
      <c r="L156" s="220"/>
      <c r="M156" s="220"/>
      <c r="N156" s="219"/>
      <c r="O156" s="219"/>
      <c r="P156" s="219"/>
      <c r="Q156" s="219"/>
      <c r="R156" s="220"/>
      <c r="S156" s="220"/>
      <c r="T156" s="220"/>
      <c r="U156" s="220"/>
      <c r="V156" s="220"/>
      <c r="W156" s="220"/>
      <c r="X156" s="220"/>
      <c r="Y156" s="220"/>
      <c r="Z156" s="210"/>
      <c r="AA156" s="210"/>
      <c r="AB156" s="210"/>
      <c r="AC156" s="210"/>
      <c r="AD156" s="210"/>
      <c r="AE156" s="210"/>
      <c r="AF156" s="210"/>
      <c r="AG156" s="210" t="s">
        <v>356</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1" x14ac:dyDescent="0.2">
      <c r="A157" s="232">
        <v>59</v>
      </c>
      <c r="B157" s="233" t="s">
        <v>4807</v>
      </c>
      <c r="C157" s="250" t="s">
        <v>4808</v>
      </c>
      <c r="D157" s="234" t="s">
        <v>372</v>
      </c>
      <c r="E157" s="235">
        <v>6</v>
      </c>
      <c r="F157" s="236"/>
      <c r="G157" s="237">
        <f>ROUND(E157*F157,2)</f>
        <v>0</v>
      </c>
      <c r="H157" s="236"/>
      <c r="I157" s="237">
        <f>ROUND(E157*H157,2)</f>
        <v>0</v>
      </c>
      <c r="J157" s="236"/>
      <c r="K157" s="237">
        <f>ROUND(E157*J157,2)</f>
        <v>0</v>
      </c>
      <c r="L157" s="237">
        <v>21</v>
      </c>
      <c r="M157" s="237">
        <f>G157*(1+L157/100)</f>
        <v>0</v>
      </c>
      <c r="N157" s="235">
        <v>3.141E-2</v>
      </c>
      <c r="O157" s="235">
        <f>ROUND(E157*N157,2)</f>
        <v>0.19</v>
      </c>
      <c r="P157" s="235">
        <v>0</v>
      </c>
      <c r="Q157" s="235">
        <f>ROUND(E157*P157,2)</f>
        <v>0</v>
      </c>
      <c r="R157" s="237" t="s">
        <v>4809</v>
      </c>
      <c r="S157" s="237" t="s">
        <v>302</v>
      </c>
      <c r="T157" s="238" t="s">
        <v>354</v>
      </c>
      <c r="U157" s="220">
        <v>0.49</v>
      </c>
      <c r="V157" s="220">
        <f>ROUND(E157*U157,2)</f>
        <v>2.94</v>
      </c>
      <c r="W157" s="220"/>
      <c r="X157" s="220" t="s">
        <v>314</v>
      </c>
      <c r="Y157" s="220" t="s">
        <v>305</v>
      </c>
      <c r="Z157" s="210"/>
      <c r="AA157" s="210"/>
      <c r="AB157" s="210"/>
      <c r="AC157" s="210"/>
      <c r="AD157" s="210"/>
      <c r="AE157" s="210"/>
      <c r="AF157" s="210"/>
      <c r="AG157" s="210" t="s">
        <v>315</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
      <c r="A158" s="217"/>
      <c r="B158" s="218"/>
      <c r="C158" s="266" t="s">
        <v>4810</v>
      </c>
      <c r="D158" s="263"/>
      <c r="E158" s="263"/>
      <c r="F158" s="263"/>
      <c r="G158" s="263"/>
      <c r="H158" s="220"/>
      <c r="I158" s="220"/>
      <c r="J158" s="220"/>
      <c r="K158" s="220"/>
      <c r="L158" s="220"/>
      <c r="M158" s="220"/>
      <c r="N158" s="219"/>
      <c r="O158" s="219"/>
      <c r="P158" s="219"/>
      <c r="Q158" s="219"/>
      <c r="R158" s="220"/>
      <c r="S158" s="220"/>
      <c r="T158" s="220"/>
      <c r="U158" s="220"/>
      <c r="V158" s="220"/>
      <c r="W158" s="220"/>
      <c r="X158" s="220"/>
      <c r="Y158" s="220"/>
      <c r="Z158" s="210"/>
      <c r="AA158" s="210"/>
      <c r="AB158" s="210"/>
      <c r="AC158" s="210"/>
      <c r="AD158" s="210"/>
      <c r="AE158" s="210"/>
      <c r="AF158" s="210"/>
      <c r="AG158" s="210" t="s">
        <v>374</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65" t="s">
        <v>4811</v>
      </c>
      <c r="D159" s="255"/>
      <c r="E159" s="256">
        <v>6</v>
      </c>
      <c r="F159" s="220"/>
      <c r="G159" s="220"/>
      <c r="H159" s="220"/>
      <c r="I159" s="220"/>
      <c r="J159" s="220"/>
      <c r="K159" s="220"/>
      <c r="L159" s="220"/>
      <c r="M159" s="220"/>
      <c r="N159" s="219"/>
      <c r="O159" s="219"/>
      <c r="P159" s="219"/>
      <c r="Q159" s="219"/>
      <c r="R159" s="220"/>
      <c r="S159" s="220"/>
      <c r="T159" s="220"/>
      <c r="U159" s="220"/>
      <c r="V159" s="220"/>
      <c r="W159" s="220"/>
      <c r="X159" s="220"/>
      <c r="Y159" s="220"/>
      <c r="Z159" s="210"/>
      <c r="AA159" s="210"/>
      <c r="AB159" s="210"/>
      <c r="AC159" s="210"/>
      <c r="AD159" s="210"/>
      <c r="AE159" s="210"/>
      <c r="AF159" s="210"/>
      <c r="AG159" s="210" t="s">
        <v>356</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2">
        <v>60</v>
      </c>
      <c r="B160" s="233" t="s">
        <v>4812</v>
      </c>
      <c r="C160" s="250" t="s">
        <v>4813</v>
      </c>
      <c r="D160" s="234" t="s">
        <v>372</v>
      </c>
      <c r="E160" s="235">
        <v>2.4</v>
      </c>
      <c r="F160" s="236"/>
      <c r="G160" s="237">
        <f>ROUND(E160*F160,2)</f>
        <v>0</v>
      </c>
      <c r="H160" s="236"/>
      <c r="I160" s="237">
        <f>ROUND(E160*H160,2)</f>
        <v>0</v>
      </c>
      <c r="J160" s="236"/>
      <c r="K160" s="237">
        <f>ROUND(E160*J160,2)</f>
        <v>0</v>
      </c>
      <c r="L160" s="237">
        <v>21</v>
      </c>
      <c r="M160" s="237">
        <f>G160*(1+L160/100)</f>
        <v>0</v>
      </c>
      <c r="N160" s="235">
        <v>3.15E-3</v>
      </c>
      <c r="O160" s="235">
        <f>ROUND(E160*N160,2)</f>
        <v>0.01</v>
      </c>
      <c r="P160" s="235">
        <v>0</v>
      </c>
      <c r="Q160" s="235">
        <f>ROUND(E160*P160,2)</f>
        <v>0</v>
      </c>
      <c r="R160" s="237" t="s">
        <v>4809</v>
      </c>
      <c r="S160" s="237" t="s">
        <v>302</v>
      </c>
      <c r="T160" s="238" t="s">
        <v>354</v>
      </c>
      <c r="U160" s="220">
        <v>0.72</v>
      </c>
      <c r="V160" s="220">
        <f>ROUND(E160*U160,2)</f>
        <v>1.73</v>
      </c>
      <c r="W160" s="220"/>
      <c r="X160" s="220" t="s">
        <v>314</v>
      </c>
      <c r="Y160" s="220" t="s">
        <v>305</v>
      </c>
      <c r="Z160" s="210"/>
      <c r="AA160" s="210"/>
      <c r="AB160" s="210"/>
      <c r="AC160" s="210"/>
      <c r="AD160" s="210"/>
      <c r="AE160" s="210"/>
      <c r="AF160" s="210"/>
      <c r="AG160" s="210" t="s">
        <v>315</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66" t="s">
        <v>4810</v>
      </c>
      <c r="D161" s="263"/>
      <c r="E161" s="263"/>
      <c r="F161" s="263"/>
      <c r="G161" s="263"/>
      <c r="H161" s="220"/>
      <c r="I161" s="220"/>
      <c r="J161" s="220"/>
      <c r="K161" s="220"/>
      <c r="L161" s="220"/>
      <c r="M161" s="220"/>
      <c r="N161" s="219"/>
      <c r="O161" s="219"/>
      <c r="P161" s="219"/>
      <c r="Q161" s="219"/>
      <c r="R161" s="220"/>
      <c r="S161" s="220"/>
      <c r="T161" s="220"/>
      <c r="U161" s="220"/>
      <c r="V161" s="220"/>
      <c r="W161" s="220"/>
      <c r="X161" s="220"/>
      <c r="Y161" s="220"/>
      <c r="Z161" s="210"/>
      <c r="AA161" s="210"/>
      <c r="AB161" s="210"/>
      <c r="AC161" s="210"/>
      <c r="AD161" s="210"/>
      <c r="AE161" s="210"/>
      <c r="AF161" s="210"/>
      <c r="AG161" s="210" t="s">
        <v>374</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65" t="s">
        <v>4814</v>
      </c>
      <c r="D162" s="255"/>
      <c r="E162" s="256">
        <v>2.4</v>
      </c>
      <c r="F162" s="220"/>
      <c r="G162" s="220"/>
      <c r="H162" s="220"/>
      <c r="I162" s="220"/>
      <c r="J162" s="220"/>
      <c r="K162" s="220"/>
      <c r="L162" s="220"/>
      <c r="M162" s="220"/>
      <c r="N162" s="219"/>
      <c r="O162" s="219"/>
      <c r="P162" s="219"/>
      <c r="Q162" s="219"/>
      <c r="R162" s="220"/>
      <c r="S162" s="220"/>
      <c r="T162" s="220"/>
      <c r="U162" s="220"/>
      <c r="V162" s="220"/>
      <c r="W162" s="220"/>
      <c r="X162" s="220"/>
      <c r="Y162" s="220"/>
      <c r="Z162" s="210"/>
      <c r="AA162" s="210"/>
      <c r="AB162" s="210"/>
      <c r="AC162" s="210"/>
      <c r="AD162" s="210"/>
      <c r="AE162" s="210"/>
      <c r="AF162" s="210"/>
      <c r="AG162" s="210" t="s">
        <v>356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32">
        <v>61</v>
      </c>
      <c r="B163" s="233" t="s">
        <v>4815</v>
      </c>
      <c r="C163" s="250" t="s">
        <v>4816</v>
      </c>
      <c r="D163" s="234" t="s">
        <v>372</v>
      </c>
      <c r="E163" s="235">
        <v>24</v>
      </c>
      <c r="F163" s="236"/>
      <c r="G163" s="237">
        <f>ROUND(E163*F163,2)</f>
        <v>0</v>
      </c>
      <c r="H163" s="236"/>
      <c r="I163" s="237">
        <f>ROUND(E163*H163,2)</f>
        <v>0</v>
      </c>
      <c r="J163" s="236"/>
      <c r="K163" s="237">
        <f>ROUND(E163*J163,2)</f>
        <v>0</v>
      </c>
      <c r="L163" s="237">
        <v>21</v>
      </c>
      <c r="M163" s="237">
        <f>G163*(1+L163/100)</f>
        <v>0</v>
      </c>
      <c r="N163" s="235">
        <v>1.6000000000000001E-3</v>
      </c>
      <c r="O163" s="235">
        <f>ROUND(E163*N163,2)</f>
        <v>0.04</v>
      </c>
      <c r="P163" s="235">
        <v>0</v>
      </c>
      <c r="Q163" s="235">
        <f>ROUND(E163*P163,2)</f>
        <v>0</v>
      </c>
      <c r="R163" s="237" t="s">
        <v>4809</v>
      </c>
      <c r="S163" s="237" t="s">
        <v>302</v>
      </c>
      <c r="T163" s="238" t="s">
        <v>354</v>
      </c>
      <c r="U163" s="220">
        <v>0.05</v>
      </c>
      <c r="V163" s="220">
        <f>ROUND(E163*U163,2)</f>
        <v>1.2</v>
      </c>
      <c r="W163" s="220"/>
      <c r="X163" s="220" t="s">
        <v>314</v>
      </c>
      <c r="Y163" s="220" t="s">
        <v>305</v>
      </c>
      <c r="Z163" s="210"/>
      <c r="AA163" s="210"/>
      <c r="AB163" s="210"/>
      <c r="AC163" s="210"/>
      <c r="AD163" s="210"/>
      <c r="AE163" s="210"/>
      <c r="AF163" s="210"/>
      <c r="AG163" s="210" t="s">
        <v>315</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65" t="s">
        <v>4817</v>
      </c>
      <c r="D164" s="255"/>
      <c r="E164" s="256">
        <v>24</v>
      </c>
      <c r="F164" s="220"/>
      <c r="G164" s="220"/>
      <c r="H164" s="220"/>
      <c r="I164" s="220"/>
      <c r="J164" s="220"/>
      <c r="K164" s="220"/>
      <c r="L164" s="220"/>
      <c r="M164" s="220"/>
      <c r="N164" s="219"/>
      <c r="O164" s="219"/>
      <c r="P164" s="219"/>
      <c r="Q164" s="219"/>
      <c r="R164" s="220"/>
      <c r="S164" s="220"/>
      <c r="T164" s="220"/>
      <c r="U164" s="220"/>
      <c r="V164" s="220"/>
      <c r="W164" s="220"/>
      <c r="X164" s="220"/>
      <c r="Y164" s="220"/>
      <c r="Z164" s="210"/>
      <c r="AA164" s="210"/>
      <c r="AB164" s="210"/>
      <c r="AC164" s="210"/>
      <c r="AD164" s="210"/>
      <c r="AE164" s="210"/>
      <c r="AF164" s="210"/>
      <c r="AG164" s="210" t="s">
        <v>356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2">
        <v>62</v>
      </c>
      <c r="B165" s="233" t="s">
        <v>4818</v>
      </c>
      <c r="C165" s="250" t="s">
        <v>4819</v>
      </c>
      <c r="D165" s="234" t="s">
        <v>372</v>
      </c>
      <c r="E165" s="235">
        <v>2.4</v>
      </c>
      <c r="F165" s="236"/>
      <c r="G165" s="237">
        <f>ROUND(E165*F165,2)</f>
        <v>0</v>
      </c>
      <c r="H165" s="236"/>
      <c r="I165" s="237">
        <f>ROUND(E165*H165,2)</f>
        <v>0</v>
      </c>
      <c r="J165" s="236"/>
      <c r="K165" s="237">
        <f>ROUND(E165*J165,2)</f>
        <v>0</v>
      </c>
      <c r="L165" s="237">
        <v>21</v>
      </c>
      <c r="M165" s="237">
        <f>G165*(1+L165/100)</f>
        <v>0</v>
      </c>
      <c r="N165" s="235">
        <v>3.8850000000000003E-2</v>
      </c>
      <c r="O165" s="235">
        <f>ROUND(E165*N165,2)</f>
        <v>0.09</v>
      </c>
      <c r="P165" s="235">
        <v>0</v>
      </c>
      <c r="Q165" s="235">
        <f>ROUND(E165*P165,2)</f>
        <v>0</v>
      </c>
      <c r="R165" s="237" t="s">
        <v>2066</v>
      </c>
      <c r="S165" s="237" t="s">
        <v>302</v>
      </c>
      <c r="T165" s="238" t="s">
        <v>354</v>
      </c>
      <c r="U165" s="220">
        <v>0.44</v>
      </c>
      <c r="V165" s="220">
        <f>ROUND(E165*U165,2)</f>
        <v>1.06</v>
      </c>
      <c r="W165" s="220"/>
      <c r="X165" s="220" t="s">
        <v>314</v>
      </c>
      <c r="Y165" s="220" t="s">
        <v>305</v>
      </c>
      <c r="Z165" s="210"/>
      <c r="AA165" s="210"/>
      <c r="AB165" s="210"/>
      <c r="AC165" s="210"/>
      <c r="AD165" s="210"/>
      <c r="AE165" s="210"/>
      <c r="AF165" s="210"/>
      <c r="AG165" s="210" t="s">
        <v>315</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5" t="s">
        <v>4814</v>
      </c>
      <c r="D166" s="255"/>
      <c r="E166" s="256">
        <v>2.4</v>
      </c>
      <c r="F166" s="220"/>
      <c r="G166" s="220"/>
      <c r="H166" s="220"/>
      <c r="I166" s="220"/>
      <c r="J166" s="220"/>
      <c r="K166" s="220"/>
      <c r="L166" s="220"/>
      <c r="M166" s="220"/>
      <c r="N166" s="219"/>
      <c r="O166" s="219"/>
      <c r="P166" s="219"/>
      <c r="Q166" s="219"/>
      <c r="R166" s="220"/>
      <c r="S166" s="220"/>
      <c r="T166" s="220"/>
      <c r="U166" s="220"/>
      <c r="V166" s="220"/>
      <c r="W166" s="220"/>
      <c r="X166" s="220"/>
      <c r="Y166" s="220"/>
      <c r="Z166" s="210"/>
      <c r="AA166" s="210"/>
      <c r="AB166" s="210"/>
      <c r="AC166" s="210"/>
      <c r="AD166" s="210"/>
      <c r="AE166" s="210"/>
      <c r="AF166" s="210"/>
      <c r="AG166" s="210" t="s">
        <v>356</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2.5" outlineLevel="1" x14ac:dyDescent="0.2">
      <c r="A167" s="232">
        <v>63</v>
      </c>
      <c r="B167" s="233" t="s">
        <v>4820</v>
      </c>
      <c r="C167" s="250" t="s">
        <v>4821</v>
      </c>
      <c r="D167" s="234" t="s">
        <v>372</v>
      </c>
      <c r="E167" s="235">
        <v>24</v>
      </c>
      <c r="F167" s="236"/>
      <c r="G167" s="237">
        <f>ROUND(E167*F167,2)</f>
        <v>0</v>
      </c>
      <c r="H167" s="236"/>
      <c r="I167" s="237">
        <f>ROUND(E167*H167,2)</f>
        <v>0</v>
      </c>
      <c r="J167" s="236"/>
      <c r="K167" s="237">
        <f>ROUND(E167*J167,2)</f>
        <v>0</v>
      </c>
      <c r="L167" s="237">
        <v>21</v>
      </c>
      <c r="M167" s="237">
        <f>G167*(1+L167/100)</f>
        <v>0</v>
      </c>
      <c r="N167" s="235">
        <v>1.094E-2</v>
      </c>
      <c r="O167" s="235">
        <f>ROUND(E167*N167,2)</f>
        <v>0.26</v>
      </c>
      <c r="P167" s="235">
        <v>0</v>
      </c>
      <c r="Q167" s="235">
        <f>ROUND(E167*P167,2)</f>
        <v>0</v>
      </c>
      <c r="R167" s="237" t="s">
        <v>4809</v>
      </c>
      <c r="S167" s="237" t="s">
        <v>302</v>
      </c>
      <c r="T167" s="238" t="s">
        <v>354</v>
      </c>
      <c r="U167" s="220">
        <v>0.45</v>
      </c>
      <c r="V167" s="220">
        <f>ROUND(E167*U167,2)</f>
        <v>10.8</v>
      </c>
      <c r="W167" s="220"/>
      <c r="X167" s="220" t="s">
        <v>314</v>
      </c>
      <c r="Y167" s="220" t="s">
        <v>305</v>
      </c>
      <c r="Z167" s="210"/>
      <c r="AA167" s="210"/>
      <c r="AB167" s="210"/>
      <c r="AC167" s="210"/>
      <c r="AD167" s="210"/>
      <c r="AE167" s="210"/>
      <c r="AF167" s="210"/>
      <c r="AG167" s="210" t="s">
        <v>315</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66" t="s">
        <v>4810</v>
      </c>
      <c r="D168" s="263"/>
      <c r="E168" s="263"/>
      <c r="F168" s="263"/>
      <c r="G168" s="263"/>
      <c r="H168" s="220"/>
      <c r="I168" s="220"/>
      <c r="J168" s="220"/>
      <c r="K168" s="220"/>
      <c r="L168" s="220"/>
      <c r="M168" s="220"/>
      <c r="N168" s="219"/>
      <c r="O168" s="219"/>
      <c r="P168" s="219"/>
      <c r="Q168" s="219"/>
      <c r="R168" s="220"/>
      <c r="S168" s="220"/>
      <c r="T168" s="220"/>
      <c r="U168" s="220"/>
      <c r="V168" s="220"/>
      <c r="W168" s="220"/>
      <c r="X168" s="220"/>
      <c r="Y168" s="220"/>
      <c r="Z168" s="210"/>
      <c r="AA168" s="210"/>
      <c r="AB168" s="210"/>
      <c r="AC168" s="210"/>
      <c r="AD168" s="210"/>
      <c r="AE168" s="210"/>
      <c r="AF168" s="210"/>
      <c r="AG168" s="210" t="s">
        <v>374</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2" x14ac:dyDescent="0.2">
      <c r="A169" s="217"/>
      <c r="B169" s="218"/>
      <c r="C169" s="265" t="s">
        <v>4817</v>
      </c>
      <c r="D169" s="255"/>
      <c r="E169" s="256">
        <v>24</v>
      </c>
      <c r="F169" s="220"/>
      <c r="G169" s="220"/>
      <c r="H169" s="220"/>
      <c r="I169" s="220"/>
      <c r="J169" s="220"/>
      <c r="K169" s="220"/>
      <c r="L169" s="220"/>
      <c r="M169" s="220"/>
      <c r="N169" s="219"/>
      <c r="O169" s="219"/>
      <c r="P169" s="219"/>
      <c r="Q169" s="219"/>
      <c r="R169" s="220"/>
      <c r="S169" s="220"/>
      <c r="T169" s="220"/>
      <c r="U169" s="220"/>
      <c r="V169" s="220"/>
      <c r="W169" s="220"/>
      <c r="X169" s="220"/>
      <c r="Y169" s="220"/>
      <c r="Z169" s="210"/>
      <c r="AA169" s="210"/>
      <c r="AB169" s="210"/>
      <c r="AC169" s="210"/>
      <c r="AD169" s="210"/>
      <c r="AE169" s="210"/>
      <c r="AF169" s="210"/>
      <c r="AG169" s="210" t="s">
        <v>356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32">
        <v>64</v>
      </c>
      <c r="B170" s="233" t="s">
        <v>4822</v>
      </c>
      <c r="C170" s="250" t="s">
        <v>4823</v>
      </c>
      <c r="D170" s="234" t="s">
        <v>320</v>
      </c>
      <c r="E170" s="235">
        <v>4</v>
      </c>
      <c r="F170" s="236"/>
      <c r="G170" s="237">
        <f>ROUND(E170*F170,2)</f>
        <v>0</v>
      </c>
      <c r="H170" s="236"/>
      <c r="I170" s="237">
        <f>ROUND(E170*H170,2)</f>
        <v>0</v>
      </c>
      <c r="J170" s="236"/>
      <c r="K170" s="237">
        <f>ROUND(E170*J170,2)</f>
        <v>0</v>
      </c>
      <c r="L170" s="237">
        <v>21</v>
      </c>
      <c r="M170" s="237">
        <f>G170*(1+L170/100)</f>
        <v>0</v>
      </c>
      <c r="N170" s="235">
        <v>6.4999999999999997E-4</v>
      </c>
      <c r="O170" s="235">
        <f>ROUND(E170*N170,2)</f>
        <v>0</v>
      </c>
      <c r="P170" s="235">
        <v>0</v>
      </c>
      <c r="Q170" s="235">
        <f>ROUND(E170*P170,2)</f>
        <v>0</v>
      </c>
      <c r="R170" s="237"/>
      <c r="S170" s="237" t="s">
        <v>313</v>
      </c>
      <c r="T170" s="238" t="s">
        <v>303</v>
      </c>
      <c r="U170" s="220">
        <v>0</v>
      </c>
      <c r="V170" s="220">
        <f>ROUND(E170*U170,2)</f>
        <v>0</v>
      </c>
      <c r="W170" s="220"/>
      <c r="X170" s="220" t="s">
        <v>314</v>
      </c>
      <c r="Y170" s="220" t="s">
        <v>305</v>
      </c>
      <c r="Z170" s="210"/>
      <c r="AA170" s="210"/>
      <c r="AB170" s="210"/>
      <c r="AC170" s="210"/>
      <c r="AD170" s="210"/>
      <c r="AE170" s="210"/>
      <c r="AF170" s="210"/>
      <c r="AG170" s="210" t="s">
        <v>642</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2" x14ac:dyDescent="0.2">
      <c r="A171" s="217"/>
      <c r="B171" s="218"/>
      <c r="C171" s="251" t="s">
        <v>4824</v>
      </c>
      <c r="D171" s="247"/>
      <c r="E171" s="247"/>
      <c r="F171" s="247"/>
      <c r="G171" s="247"/>
      <c r="H171" s="220"/>
      <c r="I171" s="220"/>
      <c r="J171" s="220"/>
      <c r="K171" s="220"/>
      <c r="L171" s="220"/>
      <c r="M171" s="220"/>
      <c r="N171" s="219"/>
      <c r="O171" s="219"/>
      <c r="P171" s="219"/>
      <c r="Q171" s="219"/>
      <c r="R171" s="220"/>
      <c r="S171" s="220"/>
      <c r="T171" s="220"/>
      <c r="U171" s="220"/>
      <c r="V171" s="220"/>
      <c r="W171" s="220"/>
      <c r="X171" s="220"/>
      <c r="Y171" s="220"/>
      <c r="Z171" s="210"/>
      <c r="AA171" s="210"/>
      <c r="AB171" s="210"/>
      <c r="AC171" s="210"/>
      <c r="AD171" s="210"/>
      <c r="AE171" s="210"/>
      <c r="AF171" s="210"/>
      <c r="AG171" s="210" t="s">
        <v>317</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46" t="str">
        <f>C171</f>
        <v>Osazení a ukotvení prostupu, utěsnění PU pěnou, přitavení límce a doplnění zálivkovou hmotou.Parametry dle PD</v>
      </c>
      <c r="BB171" s="210"/>
      <c r="BC171" s="210"/>
      <c r="BD171" s="210"/>
      <c r="BE171" s="210"/>
      <c r="BF171" s="210"/>
      <c r="BG171" s="210"/>
      <c r="BH171" s="210"/>
    </row>
    <row r="172" spans="1:60" x14ac:dyDescent="0.2">
      <c r="A172" s="225" t="s">
        <v>297</v>
      </c>
      <c r="B172" s="226" t="s">
        <v>200</v>
      </c>
      <c r="C172" s="248" t="s">
        <v>201</v>
      </c>
      <c r="D172" s="227"/>
      <c r="E172" s="228"/>
      <c r="F172" s="229"/>
      <c r="G172" s="229">
        <f>SUMIF(AG173:AG177,"&lt;&gt;NOR",G173:G177)</f>
        <v>0</v>
      </c>
      <c r="H172" s="229"/>
      <c r="I172" s="229">
        <f>SUM(I173:I177)</f>
        <v>0</v>
      </c>
      <c r="J172" s="229"/>
      <c r="K172" s="229">
        <f>SUM(K173:K177)</f>
        <v>0</v>
      </c>
      <c r="L172" s="229"/>
      <c r="M172" s="229">
        <f>SUM(M173:M177)</f>
        <v>0</v>
      </c>
      <c r="N172" s="228"/>
      <c r="O172" s="228">
        <f>SUM(O173:O177)</f>
        <v>0.11</v>
      </c>
      <c r="P172" s="228"/>
      <c r="Q172" s="228">
        <f>SUM(Q173:Q177)</f>
        <v>0</v>
      </c>
      <c r="R172" s="229"/>
      <c r="S172" s="229"/>
      <c r="T172" s="230"/>
      <c r="U172" s="224"/>
      <c r="V172" s="224">
        <f>SUM(V173:V177)</f>
        <v>14.4</v>
      </c>
      <c r="W172" s="224"/>
      <c r="X172" s="224"/>
      <c r="Y172" s="224"/>
      <c r="AG172" t="s">
        <v>298</v>
      </c>
    </row>
    <row r="173" spans="1:60" ht="22.5" outlineLevel="1" x14ac:dyDescent="0.2">
      <c r="A173" s="232">
        <v>65</v>
      </c>
      <c r="B173" s="233" t="s">
        <v>4825</v>
      </c>
      <c r="C173" s="250" t="s">
        <v>4826</v>
      </c>
      <c r="D173" s="234" t="s">
        <v>372</v>
      </c>
      <c r="E173" s="235">
        <v>24</v>
      </c>
      <c r="F173" s="236"/>
      <c r="G173" s="237">
        <f>ROUND(E173*F173,2)</f>
        <v>0</v>
      </c>
      <c r="H173" s="236"/>
      <c r="I173" s="237">
        <f>ROUND(E173*H173,2)</f>
        <v>0</v>
      </c>
      <c r="J173" s="236"/>
      <c r="K173" s="237">
        <f>ROUND(E173*J173,2)</f>
        <v>0</v>
      </c>
      <c r="L173" s="237">
        <v>21</v>
      </c>
      <c r="M173" s="237">
        <f>G173*(1+L173/100)</f>
        <v>0</v>
      </c>
      <c r="N173" s="235">
        <v>4.6299999999999996E-3</v>
      </c>
      <c r="O173" s="235">
        <f>ROUND(E173*N173,2)</f>
        <v>0.11</v>
      </c>
      <c r="P173" s="235">
        <v>0</v>
      </c>
      <c r="Q173" s="235">
        <f>ROUND(E173*P173,2)</f>
        <v>0</v>
      </c>
      <c r="R173" s="237" t="s">
        <v>993</v>
      </c>
      <c r="S173" s="237" t="s">
        <v>302</v>
      </c>
      <c r="T173" s="238" t="s">
        <v>354</v>
      </c>
      <c r="U173" s="220">
        <v>0.59299999999999997</v>
      </c>
      <c r="V173" s="220">
        <f>ROUND(E173*U173,2)</f>
        <v>14.23</v>
      </c>
      <c r="W173" s="220"/>
      <c r="X173" s="220" t="s">
        <v>314</v>
      </c>
      <c r="Y173" s="220" t="s">
        <v>305</v>
      </c>
      <c r="Z173" s="210"/>
      <c r="AA173" s="210"/>
      <c r="AB173" s="210"/>
      <c r="AC173" s="210"/>
      <c r="AD173" s="210"/>
      <c r="AE173" s="210"/>
      <c r="AF173" s="210"/>
      <c r="AG173" s="210" t="s">
        <v>642</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17"/>
      <c r="B174" s="218"/>
      <c r="C174" s="265" t="s">
        <v>4827</v>
      </c>
      <c r="D174" s="255"/>
      <c r="E174" s="256">
        <v>6</v>
      </c>
      <c r="F174" s="220"/>
      <c r="G174" s="220"/>
      <c r="H174" s="220"/>
      <c r="I174" s="220"/>
      <c r="J174" s="220"/>
      <c r="K174" s="220"/>
      <c r="L174" s="220"/>
      <c r="M174" s="220"/>
      <c r="N174" s="219"/>
      <c r="O174" s="219"/>
      <c r="P174" s="219"/>
      <c r="Q174" s="219"/>
      <c r="R174" s="220"/>
      <c r="S174" s="220"/>
      <c r="T174" s="220"/>
      <c r="U174" s="220"/>
      <c r="V174" s="220"/>
      <c r="W174" s="220"/>
      <c r="X174" s="220"/>
      <c r="Y174" s="220"/>
      <c r="Z174" s="210"/>
      <c r="AA174" s="210"/>
      <c r="AB174" s="210"/>
      <c r="AC174" s="210"/>
      <c r="AD174" s="210"/>
      <c r="AE174" s="210"/>
      <c r="AF174" s="210"/>
      <c r="AG174" s="210" t="s">
        <v>356</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65" t="s">
        <v>4828</v>
      </c>
      <c r="D175" s="255"/>
      <c r="E175" s="256">
        <v>18</v>
      </c>
      <c r="F175" s="220"/>
      <c r="G175" s="220"/>
      <c r="H175" s="220"/>
      <c r="I175" s="220"/>
      <c r="J175" s="220"/>
      <c r="K175" s="220"/>
      <c r="L175" s="220"/>
      <c r="M175" s="220"/>
      <c r="N175" s="219"/>
      <c r="O175" s="219"/>
      <c r="P175" s="219"/>
      <c r="Q175" s="219"/>
      <c r="R175" s="220"/>
      <c r="S175" s="220"/>
      <c r="T175" s="220"/>
      <c r="U175" s="220"/>
      <c r="V175" s="220"/>
      <c r="W175" s="220"/>
      <c r="X175" s="220"/>
      <c r="Y175" s="220"/>
      <c r="Z175" s="210"/>
      <c r="AA175" s="210"/>
      <c r="AB175" s="210"/>
      <c r="AC175" s="210"/>
      <c r="AD175" s="210"/>
      <c r="AE175" s="210"/>
      <c r="AF175" s="210"/>
      <c r="AG175" s="210" t="s">
        <v>356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32">
        <v>66</v>
      </c>
      <c r="B176" s="233" t="s">
        <v>4829</v>
      </c>
      <c r="C176" s="250" t="s">
        <v>4830</v>
      </c>
      <c r="D176" s="234" t="s">
        <v>701</v>
      </c>
      <c r="E176" s="235">
        <v>0.11112</v>
      </c>
      <c r="F176" s="236"/>
      <c r="G176" s="237">
        <f>ROUND(E176*F176,2)</f>
        <v>0</v>
      </c>
      <c r="H176" s="236"/>
      <c r="I176" s="237">
        <f>ROUND(E176*H176,2)</f>
        <v>0</v>
      </c>
      <c r="J176" s="236"/>
      <c r="K176" s="237">
        <f>ROUND(E176*J176,2)</f>
        <v>0</v>
      </c>
      <c r="L176" s="237">
        <v>21</v>
      </c>
      <c r="M176" s="237">
        <f>G176*(1+L176/100)</f>
        <v>0</v>
      </c>
      <c r="N176" s="235">
        <v>0</v>
      </c>
      <c r="O176" s="235">
        <f>ROUND(E176*N176,2)</f>
        <v>0</v>
      </c>
      <c r="P176" s="235">
        <v>0</v>
      </c>
      <c r="Q176" s="235">
        <f>ROUND(E176*P176,2)</f>
        <v>0</v>
      </c>
      <c r="R176" s="237" t="s">
        <v>993</v>
      </c>
      <c r="S176" s="237" t="s">
        <v>302</v>
      </c>
      <c r="T176" s="238" t="s">
        <v>354</v>
      </c>
      <c r="U176" s="220">
        <v>1.5669999999999999</v>
      </c>
      <c r="V176" s="220">
        <f>ROUND(E176*U176,2)</f>
        <v>0.17</v>
      </c>
      <c r="W176" s="220"/>
      <c r="X176" s="220" t="s">
        <v>314</v>
      </c>
      <c r="Y176" s="220" t="s">
        <v>305</v>
      </c>
      <c r="Z176" s="210"/>
      <c r="AA176" s="210"/>
      <c r="AB176" s="210"/>
      <c r="AC176" s="210"/>
      <c r="AD176" s="210"/>
      <c r="AE176" s="210"/>
      <c r="AF176" s="210"/>
      <c r="AG176" s="210" t="s">
        <v>642</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66" t="s">
        <v>1088</v>
      </c>
      <c r="D177" s="263"/>
      <c r="E177" s="263"/>
      <c r="F177" s="263"/>
      <c r="G177" s="263"/>
      <c r="H177" s="220"/>
      <c r="I177" s="220"/>
      <c r="J177" s="220"/>
      <c r="K177" s="220"/>
      <c r="L177" s="220"/>
      <c r="M177" s="220"/>
      <c r="N177" s="219"/>
      <c r="O177" s="219"/>
      <c r="P177" s="219"/>
      <c r="Q177" s="219"/>
      <c r="R177" s="220"/>
      <c r="S177" s="220"/>
      <c r="T177" s="220"/>
      <c r="U177" s="220"/>
      <c r="V177" s="220"/>
      <c r="W177" s="220"/>
      <c r="X177" s="220"/>
      <c r="Y177" s="220"/>
      <c r="Z177" s="210"/>
      <c r="AA177" s="210"/>
      <c r="AB177" s="210"/>
      <c r="AC177" s="210"/>
      <c r="AD177" s="210"/>
      <c r="AE177" s="210"/>
      <c r="AF177" s="210"/>
      <c r="AG177" s="210" t="s">
        <v>374</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x14ac:dyDescent="0.2">
      <c r="A178" s="225" t="s">
        <v>297</v>
      </c>
      <c r="B178" s="226" t="s">
        <v>160</v>
      </c>
      <c r="C178" s="248" t="s">
        <v>161</v>
      </c>
      <c r="D178" s="227"/>
      <c r="E178" s="228"/>
      <c r="F178" s="229"/>
      <c r="G178" s="229">
        <f>SUMIF(AG179:AG186,"&lt;&gt;NOR",G179:G186)</f>
        <v>0</v>
      </c>
      <c r="H178" s="229"/>
      <c r="I178" s="229">
        <f>SUM(I179:I186)</f>
        <v>0</v>
      </c>
      <c r="J178" s="229"/>
      <c r="K178" s="229">
        <f>SUM(K179:K186)</f>
        <v>0</v>
      </c>
      <c r="L178" s="229"/>
      <c r="M178" s="229">
        <f>SUM(M179:M186)</f>
        <v>0</v>
      </c>
      <c r="N178" s="228"/>
      <c r="O178" s="228">
        <f>SUM(O179:O186)</f>
        <v>0</v>
      </c>
      <c r="P178" s="228"/>
      <c r="Q178" s="228">
        <f>SUM(Q179:Q186)</f>
        <v>0.9</v>
      </c>
      <c r="R178" s="229"/>
      <c r="S178" s="229"/>
      <c r="T178" s="230"/>
      <c r="U178" s="224"/>
      <c r="V178" s="224">
        <f>SUM(V179:V186)</f>
        <v>10.14</v>
      </c>
      <c r="W178" s="224"/>
      <c r="X178" s="224"/>
      <c r="Y178" s="224"/>
      <c r="AG178" t="s">
        <v>298</v>
      </c>
    </row>
    <row r="179" spans="1:60" outlineLevel="1" x14ac:dyDescent="0.2">
      <c r="A179" s="232">
        <v>67</v>
      </c>
      <c r="B179" s="233" t="s">
        <v>4831</v>
      </c>
      <c r="C179" s="250" t="s">
        <v>4832</v>
      </c>
      <c r="D179" s="234" t="s">
        <v>372</v>
      </c>
      <c r="E179" s="235">
        <v>2.4</v>
      </c>
      <c r="F179" s="236"/>
      <c r="G179" s="237">
        <f>ROUND(E179*F179,2)</f>
        <v>0</v>
      </c>
      <c r="H179" s="236"/>
      <c r="I179" s="237">
        <f>ROUND(E179*H179,2)</f>
        <v>0</v>
      </c>
      <c r="J179" s="236"/>
      <c r="K179" s="237">
        <f>ROUND(E179*J179,2)</f>
        <v>0</v>
      </c>
      <c r="L179" s="237">
        <v>21</v>
      </c>
      <c r="M179" s="237">
        <f>G179*(1+L179/100)</f>
        <v>0</v>
      </c>
      <c r="N179" s="235">
        <v>3.4000000000000002E-4</v>
      </c>
      <c r="O179" s="235">
        <f>ROUND(E179*N179,2)</f>
        <v>0</v>
      </c>
      <c r="P179" s="235">
        <v>0.375</v>
      </c>
      <c r="Q179" s="235">
        <f>ROUND(E179*P179,2)</f>
        <v>0.9</v>
      </c>
      <c r="R179" s="237" t="s">
        <v>4281</v>
      </c>
      <c r="S179" s="237" t="s">
        <v>302</v>
      </c>
      <c r="T179" s="238" t="s">
        <v>354</v>
      </c>
      <c r="U179" s="220">
        <v>1.03</v>
      </c>
      <c r="V179" s="220">
        <f>ROUND(E179*U179,2)</f>
        <v>2.4700000000000002</v>
      </c>
      <c r="W179" s="220"/>
      <c r="X179" s="220" t="s">
        <v>314</v>
      </c>
      <c r="Y179" s="220" t="s">
        <v>305</v>
      </c>
      <c r="Z179" s="210"/>
      <c r="AA179" s="210"/>
      <c r="AB179" s="210"/>
      <c r="AC179" s="210"/>
      <c r="AD179" s="210"/>
      <c r="AE179" s="210"/>
      <c r="AF179" s="210"/>
      <c r="AG179" s="210" t="s">
        <v>315</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66" t="s">
        <v>4833</v>
      </c>
      <c r="D180" s="263"/>
      <c r="E180" s="263"/>
      <c r="F180" s="263"/>
      <c r="G180" s="263"/>
      <c r="H180" s="220"/>
      <c r="I180" s="220"/>
      <c r="J180" s="220"/>
      <c r="K180" s="220"/>
      <c r="L180" s="220"/>
      <c r="M180" s="220"/>
      <c r="N180" s="219"/>
      <c r="O180" s="219"/>
      <c r="P180" s="219"/>
      <c r="Q180" s="219"/>
      <c r="R180" s="220"/>
      <c r="S180" s="220"/>
      <c r="T180" s="220"/>
      <c r="U180" s="220"/>
      <c r="V180" s="220"/>
      <c r="W180" s="220"/>
      <c r="X180" s="220"/>
      <c r="Y180" s="220"/>
      <c r="Z180" s="210"/>
      <c r="AA180" s="210"/>
      <c r="AB180" s="210"/>
      <c r="AC180" s="210"/>
      <c r="AD180" s="210"/>
      <c r="AE180" s="210"/>
      <c r="AF180" s="210"/>
      <c r="AG180" s="210" t="s">
        <v>374</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65" t="s">
        <v>4814</v>
      </c>
      <c r="D181" s="255"/>
      <c r="E181" s="256">
        <v>2.4</v>
      </c>
      <c r="F181" s="220"/>
      <c r="G181" s="220"/>
      <c r="H181" s="220"/>
      <c r="I181" s="220"/>
      <c r="J181" s="220"/>
      <c r="K181" s="220"/>
      <c r="L181" s="220"/>
      <c r="M181" s="220"/>
      <c r="N181" s="219"/>
      <c r="O181" s="219"/>
      <c r="P181" s="219"/>
      <c r="Q181" s="219"/>
      <c r="R181" s="220"/>
      <c r="S181" s="220"/>
      <c r="T181" s="220"/>
      <c r="U181" s="220"/>
      <c r="V181" s="220"/>
      <c r="W181" s="220"/>
      <c r="X181" s="220"/>
      <c r="Y181" s="220"/>
      <c r="Z181" s="210"/>
      <c r="AA181" s="210"/>
      <c r="AB181" s="210"/>
      <c r="AC181" s="210"/>
      <c r="AD181" s="210"/>
      <c r="AE181" s="210"/>
      <c r="AF181" s="210"/>
      <c r="AG181" s="210" t="s">
        <v>356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ht="33.75" outlineLevel="1" x14ac:dyDescent="0.2">
      <c r="A182" s="232">
        <v>68</v>
      </c>
      <c r="B182" s="233" t="s">
        <v>2281</v>
      </c>
      <c r="C182" s="250" t="s">
        <v>2282</v>
      </c>
      <c r="D182" s="234" t="s">
        <v>372</v>
      </c>
      <c r="E182" s="235">
        <v>6</v>
      </c>
      <c r="F182" s="236"/>
      <c r="G182" s="237">
        <f>ROUND(E182*F182,2)</f>
        <v>0</v>
      </c>
      <c r="H182" s="236"/>
      <c r="I182" s="237">
        <f>ROUND(E182*H182,2)</f>
        <v>0</v>
      </c>
      <c r="J182" s="236"/>
      <c r="K182" s="237">
        <f>ROUND(E182*J182,2)</f>
        <v>0</v>
      </c>
      <c r="L182" s="237">
        <v>21</v>
      </c>
      <c r="M182" s="237">
        <f>G182*(1+L182/100)</f>
        <v>0</v>
      </c>
      <c r="N182" s="235">
        <v>0</v>
      </c>
      <c r="O182" s="235">
        <f>ROUND(E182*N182,2)</f>
        <v>0</v>
      </c>
      <c r="P182" s="235">
        <v>0</v>
      </c>
      <c r="Q182" s="235">
        <f>ROUND(E182*P182,2)</f>
        <v>0</v>
      </c>
      <c r="R182" s="237" t="s">
        <v>353</v>
      </c>
      <c r="S182" s="237" t="s">
        <v>302</v>
      </c>
      <c r="T182" s="238" t="s">
        <v>354</v>
      </c>
      <c r="U182" s="220">
        <v>0.13900000000000001</v>
      </c>
      <c r="V182" s="220">
        <f>ROUND(E182*U182,2)</f>
        <v>0.83</v>
      </c>
      <c r="W182" s="220"/>
      <c r="X182" s="220" t="s">
        <v>314</v>
      </c>
      <c r="Y182" s="220" t="s">
        <v>305</v>
      </c>
      <c r="Z182" s="210"/>
      <c r="AA182" s="210"/>
      <c r="AB182" s="210"/>
      <c r="AC182" s="210"/>
      <c r="AD182" s="210"/>
      <c r="AE182" s="210"/>
      <c r="AF182" s="210"/>
      <c r="AG182" s="210" t="s">
        <v>315</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65" t="s">
        <v>4803</v>
      </c>
      <c r="D183" s="255"/>
      <c r="E183" s="256">
        <v>6</v>
      </c>
      <c r="F183" s="220"/>
      <c r="G183" s="220"/>
      <c r="H183" s="220"/>
      <c r="I183" s="220"/>
      <c r="J183" s="220"/>
      <c r="K183" s="220"/>
      <c r="L183" s="220"/>
      <c r="M183" s="220"/>
      <c r="N183" s="219"/>
      <c r="O183" s="219"/>
      <c r="P183" s="219"/>
      <c r="Q183" s="219"/>
      <c r="R183" s="220"/>
      <c r="S183" s="220"/>
      <c r="T183" s="220"/>
      <c r="U183" s="220"/>
      <c r="V183" s="220"/>
      <c r="W183" s="220"/>
      <c r="X183" s="220"/>
      <c r="Y183" s="220"/>
      <c r="Z183" s="210"/>
      <c r="AA183" s="210"/>
      <c r="AB183" s="210"/>
      <c r="AC183" s="210"/>
      <c r="AD183" s="210"/>
      <c r="AE183" s="210"/>
      <c r="AF183" s="210"/>
      <c r="AG183" s="210" t="s">
        <v>356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32">
        <v>69</v>
      </c>
      <c r="B184" s="233" t="s">
        <v>4834</v>
      </c>
      <c r="C184" s="250" t="s">
        <v>4835</v>
      </c>
      <c r="D184" s="234" t="s">
        <v>372</v>
      </c>
      <c r="E184" s="235">
        <v>18</v>
      </c>
      <c r="F184" s="236"/>
      <c r="G184" s="237">
        <f>ROUND(E184*F184,2)</f>
        <v>0</v>
      </c>
      <c r="H184" s="236"/>
      <c r="I184" s="237">
        <f>ROUND(E184*H184,2)</f>
        <v>0</v>
      </c>
      <c r="J184" s="236"/>
      <c r="K184" s="237">
        <f>ROUND(E184*J184,2)</f>
        <v>0</v>
      </c>
      <c r="L184" s="237">
        <v>21</v>
      </c>
      <c r="M184" s="237">
        <f>G184*(1+L184/100)</f>
        <v>0</v>
      </c>
      <c r="N184" s="235">
        <v>0</v>
      </c>
      <c r="O184" s="235">
        <f>ROUND(E184*N184,2)</f>
        <v>0</v>
      </c>
      <c r="P184" s="235">
        <v>0</v>
      </c>
      <c r="Q184" s="235">
        <f>ROUND(E184*P184,2)</f>
        <v>0</v>
      </c>
      <c r="R184" s="237" t="s">
        <v>2066</v>
      </c>
      <c r="S184" s="237" t="s">
        <v>302</v>
      </c>
      <c r="T184" s="238" t="s">
        <v>354</v>
      </c>
      <c r="U184" s="220">
        <v>0.38</v>
      </c>
      <c r="V184" s="220">
        <f>ROUND(E184*U184,2)</f>
        <v>6.84</v>
      </c>
      <c r="W184" s="220"/>
      <c r="X184" s="220" t="s">
        <v>314</v>
      </c>
      <c r="Y184" s="220" t="s">
        <v>305</v>
      </c>
      <c r="Z184" s="210"/>
      <c r="AA184" s="210"/>
      <c r="AB184" s="210"/>
      <c r="AC184" s="210"/>
      <c r="AD184" s="210"/>
      <c r="AE184" s="210"/>
      <c r="AF184" s="210"/>
      <c r="AG184" s="210" t="s">
        <v>315</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2" x14ac:dyDescent="0.2">
      <c r="A185" s="217"/>
      <c r="B185" s="218"/>
      <c r="C185" s="266" t="s">
        <v>4836</v>
      </c>
      <c r="D185" s="263"/>
      <c r="E185" s="263"/>
      <c r="F185" s="263"/>
      <c r="G185" s="263"/>
      <c r="H185" s="220"/>
      <c r="I185" s="220"/>
      <c r="J185" s="220"/>
      <c r="K185" s="220"/>
      <c r="L185" s="220"/>
      <c r="M185" s="220"/>
      <c r="N185" s="219"/>
      <c r="O185" s="219"/>
      <c r="P185" s="219"/>
      <c r="Q185" s="219"/>
      <c r="R185" s="220"/>
      <c r="S185" s="220"/>
      <c r="T185" s="220"/>
      <c r="U185" s="220"/>
      <c r="V185" s="220"/>
      <c r="W185" s="220"/>
      <c r="X185" s="220"/>
      <c r="Y185" s="220"/>
      <c r="Z185" s="210"/>
      <c r="AA185" s="210"/>
      <c r="AB185" s="210"/>
      <c r="AC185" s="210"/>
      <c r="AD185" s="210"/>
      <c r="AE185" s="210"/>
      <c r="AF185" s="210"/>
      <c r="AG185" s="210" t="s">
        <v>374</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
      <c r="A186" s="217"/>
      <c r="B186" s="218"/>
      <c r="C186" s="265" t="s">
        <v>4806</v>
      </c>
      <c r="D186" s="255"/>
      <c r="E186" s="256">
        <v>18</v>
      </c>
      <c r="F186" s="220"/>
      <c r="G186" s="220"/>
      <c r="H186" s="220"/>
      <c r="I186" s="220"/>
      <c r="J186" s="220"/>
      <c r="K186" s="220"/>
      <c r="L186" s="220"/>
      <c r="M186" s="220"/>
      <c r="N186" s="219"/>
      <c r="O186" s="219"/>
      <c r="P186" s="219"/>
      <c r="Q186" s="219"/>
      <c r="R186" s="220"/>
      <c r="S186" s="220"/>
      <c r="T186" s="220"/>
      <c r="U186" s="220"/>
      <c r="V186" s="220"/>
      <c r="W186" s="220"/>
      <c r="X186" s="220"/>
      <c r="Y186" s="220"/>
      <c r="Z186" s="210"/>
      <c r="AA186" s="210"/>
      <c r="AB186" s="210"/>
      <c r="AC186" s="210"/>
      <c r="AD186" s="210"/>
      <c r="AE186" s="210"/>
      <c r="AF186" s="210"/>
      <c r="AG186" s="210" t="s">
        <v>356</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x14ac:dyDescent="0.2">
      <c r="A187" s="3"/>
      <c r="B187" s="4"/>
      <c r="C187" s="252"/>
      <c r="D187" s="6"/>
      <c r="E187" s="3"/>
      <c r="F187" s="3"/>
      <c r="G187" s="3"/>
      <c r="H187" s="3"/>
      <c r="I187" s="3"/>
      <c r="J187" s="3"/>
      <c r="K187" s="3"/>
      <c r="L187" s="3"/>
      <c r="M187" s="3"/>
      <c r="N187" s="3"/>
      <c r="O187" s="3"/>
      <c r="P187" s="3"/>
      <c r="Q187" s="3"/>
      <c r="R187" s="3"/>
      <c r="S187" s="3"/>
      <c r="T187" s="3"/>
      <c r="U187" s="3"/>
      <c r="V187" s="3"/>
      <c r="W187" s="3"/>
      <c r="X187" s="3"/>
      <c r="Y187" s="3"/>
      <c r="AE187">
        <v>12</v>
      </c>
      <c r="AF187">
        <v>21</v>
      </c>
      <c r="AG187" t="s">
        <v>283</v>
      </c>
    </row>
    <row r="188" spans="1:60" x14ac:dyDescent="0.2">
      <c r="A188" s="213"/>
      <c r="B188" s="214" t="s">
        <v>29</v>
      </c>
      <c r="C188" s="253"/>
      <c r="D188" s="215"/>
      <c r="E188" s="216"/>
      <c r="F188" s="216"/>
      <c r="G188" s="231">
        <f>G8+G69+G73+G88+G115+G147+G150+G172+G178</f>
        <v>0</v>
      </c>
      <c r="H188" s="3"/>
      <c r="I188" s="3"/>
      <c r="J188" s="3"/>
      <c r="K188" s="3"/>
      <c r="L188" s="3"/>
      <c r="M188" s="3"/>
      <c r="N188" s="3"/>
      <c r="O188" s="3"/>
      <c r="P188" s="3"/>
      <c r="Q188" s="3"/>
      <c r="R188" s="3"/>
      <c r="S188" s="3"/>
      <c r="T188" s="3"/>
      <c r="U188" s="3"/>
      <c r="V188" s="3"/>
      <c r="W188" s="3"/>
      <c r="X188" s="3"/>
      <c r="Y188" s="3"/>
      <c r="AE188">
        <f>SUMIF(L7:L186,AE187,G7:G186)</f>
        <v>0</v>
      </c>
      <c r="AF188">
        <f>SUMIF(L7:L186,AF187,G7:G186)</f>
        <v>0</v>
      </c>
      <c r="AG188" t="s">
        <v>349</v>
      </c>
    </row>
    <row r="189" spans="1:60" x14ac:dyDescent="0.2">
      <c r="C189" s="254"/>
      <c r="D189" s="10"/>
      <c r="AG189" t="s">
        <v>350</v>
      </c>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wk6FSugActDQYM1YnapMjXz5B8AZxPE/ycXMPhxaYk+IKH7r8gNdNa7RwnXMqdm/jX+cLW5dQb1qxBtmIYGwA==" saltValue="RlLww8p74GVYmwArF5xqMg==" spinCount="100000" sheet="1" formatRows="0"/>
  <mergeCells count="40">
    <mergeCell ref="C171:G171"/>
    <mergeCell ref="C177:G177"/>
    <mergeCell ref="C180:G180"/>
    <mergeCell ref="C185:G185"/>
    <mergeCell ref="C149:G149"/>
    <mergeCell ref="C152:G152"/>
    <mergeCell ref="C155:G155"/>
    <mergeCell ref="C158:G158"/>
    <mergeCell ref="C161:G161"/>
    <mergeCell ref="C168:G168"/>
    <mergeCell ref="C100:G100"/>
    <mergeCell ref="C105:G105"/>
    <mergeCell ref="C108:G108"/>
    <mergeCell ref="C110:G110"/>
    <mergeCell ref="C114:G114"/>
    <mergeCell ref="C128:G128"/>
    <mergeCell ref="C75:G75"/>
    <mergeCell ref="C78:G78"/>
    <mergeCell ref="C80:G80"/>
    <mergeCell ref="C83:G83"/>
    <mergeCell ref="C90:G90"/>
    <mergeCell ref="C97:G97"/>
    <mergeCell ref="C33:G33"/>
    <mergeCell ref="C37:G37"/>
    <mergeCell ref="C46:G46"/>
    <mergeCell ref="C47:G47"/>
    <mergeCell ref="C51:G51"/>
    <mergeCell ref="C71:G71"/>
    <mergeCell ref="C15:G15"/>
    <mergeCell ref="C18:G18"/>
    <mergeCell ref="C20:G20"/>
    <mergeCell ref="C23:G23"/>
    <mergeCell ref="C27:G27"/>
    <mergeCell ref="C29:G2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69CD-D85E-433B-9C86-B87C887A8B6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270</v>
      </c>
      <c r="B1" s="195"/>
      <c r="C1" s="195"/>
      <c r="D1" s="195"/>
      <c r="E1" s="195"/>
      <c r="F1" s="195"/>
      <c r="G1" s="195"/>
      <c r="AG1" t="s">
        <v>271</v>
      </c>
    </row>
    <row r="2" spans="1:60" ht="24.95" customHeight="1" x14ac:dyDescent="0.2">
      <c r="A2" s="196" t="s">
        <v>7</v>
      </c>
      <c r="B2" s="48" t="s">
        <v>44</v>
      </c>
      <c r="C2" s="199" t="s">
        <v>45</v>
      </c>
      <c r="D2" s="197"/>
      <c r="E2" s="197"/>
      <c r="F2" s="197"/>
      <c r="G2" s="198"/>
      <c r="AG2" t="s">
        <v>272</v>
      </c>
    </row>
    <row r="3" spans="1:60" ht="24.95" customHeight="1" x14ac:dyDescent="0.2">
      <c r="A3" s="196" t="s">
        <v>8</v>
      </c>
      <c r="B3" s="48" t="s">
        <v>99</v>
      </c>
      <c r="C3" s="199" t="s">
        <v>100</v>
      </c>
      <c r="D3" s="197"/>
      <c r="E3" s="197"/>
      <c r="F3" s="197"/>
      <c r="G3" s="198"/>
      <c r="AC3" s="174" t="s">
        <v>272</v>
      </c>
      <c r="AG3" t="s">
        <v>273</v>
      </c>
    </row>
    <row r="4" spans="1:60" ht="24.95" customHeight="1" x14ac:dyDescent="0.2">
      <c r="A4" s="200" t="s">
        <v>9</v>
      </c>
      <c r="B4" s="201" t="s">
        <v>61</v>
      </c>
      <c r="C4" s="202" t="s">
        <v>100</v>
      </c>
      <c r="D4" s="203"/>
      <c r="E4" s="203"/>
      <c r="F4" s="203"/>
      <c r="G4" s="204"/>
      <c r="AG4" t="s">
        <v>274</v>
      </c>
    </row>
    <row r="5" spans="1:60" x14ac:dyDescent="0.2">
      <c r="D5" s="10"/>
    </row>
    <row r="6" spans="1:60" ht="38.25" x14ac:dyDescent="0.2">
      <c r="A6" s="206" t="s">
        <v>275</v>
      </c>
      <c r="B6" s="208" t="s">
        <v>276</v>
      </c>
      <c r="C6" s="208" t="s">
        <v>277</v>
      </c>
      <c r="D6" s="207" t="s">
        <v>278</v>
      </c>
      <c r="E6" s="206" t="s">
        <v>279</v>
      </c>
      <c r="F6" s="205" t="s">
        <v>280</v>
      </c>
      <c r="G6" s="206" t="s">
        <v>29</v>
      </c>
      <c r="H6" s="209" t="s">
        <v>30</v>
      </c>
      <c r="I6" s="209" t="s">
        <v>281</v>
      </c>
      <c r="J6" s="209" t="s">
        <v>31</v>
      </c>
      <c r="K6" s="209" t="s">
        <v>282</v>
      </c>
      <c r="L6" s="209" t="s">
        <v>283</v>
      </c>
      <c r="M6" s="209" t="s">
        <v>284</v>
      </c>
      <c r="N6" s="209" t="s">
        <v>285</v>
      </c>
      <c r="O6" s="209" t="s">
        <v>286</v>
      </c>
      <c r="P6" s="209" t="s">
        <v>287</v>
      </c>
      <c r="Q6" s="209" t="s">
        <v>288</v>
      </c>
      <c r="R6" s="209" t="s">
        <v>289</v>
      </c>
      <c r="S6" s="209" t="s">
        <v>290</v>
      </c>
      <c r="T6" s="209" t="s">
        <v>291</v>
      </c>
      <c r="U6" s="209" t="s">
        <v>292</v>
      </c>
      <c r="V6" s="209" t="s">
        <v>293</v>
      </c>
      <c r="W6" s="209" t="s">
        <v>294</v>
      </c>
      <c r="X6" s="209" t="s">
        <v>295</v>
      </c>
      <c r="Y6" s="209" t="s">
        <v>296</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5" t="s">
        <v>297</v>
      </c>
      <c r="B8" s="226" t="s">
        <v>246</v>
      </c>
      <c r="C8" s="248" t="s">
        <v>247</v>
      </c>
      <c r="D8" s="227"/>
      <c r="E8" s="228"/>
      <c r="F8" s="229"/>
      <c r="G8" s="229">
        <f>SUMIF(AG9:AG45,"&lt;&gt;NOR",G9:G45)</f>
        <v>0</v>
      </c>
      <c r="H8" s="229"/>
      <c r="I8" s="229">
        <f>SUM(I9:I45)</f>
        <v>0</v>
      </c>
      <c r="J8" s="229"/>
      <c r="K8" s="229">
        <f>SUM(K9:K45)</f>
        <v>0</v>
      </c>
      <c r="L8" s="229"/>
      <c r="M8" s="229">
        <f>SUM(M9:M45)</f>
        <v>0</v>
      </c>
      <c r="N8" s="228"/>
      <c r="O8" s="228">
        <f>SUM(O9:O45)</f>
        <v>0</v>
      </c>
      <c r="P8" s="228"/>
      <c r="Q8" s="228">
        <f>SUM(Q9:Q45)</f>
        <v>0</v>
      </c>
      <c r="R8" s="229"/>
      <c r="S8" s="229"/>
      <c r="T8" s="230"/>
      <c r="U8" s="224"/>
      <c r="V8" s="224">
        <f>SUM(V9:V45)</f>
        <v>0</v>
      </c>
      <c r="W8" s="224"/>
      <c r="X8" s="224"/>
      <c r="Y8" s="224"/>
      <c r="AG8" t="s">
        <v>298</v>
      </c>
    </row>
    <row r="9" spans="1:60" outlineLevel="1" x14ac:dyDescent="0.2">
      <c r="A9" s="239">
        <v>1</v>
      </c>
      <c r="B9" s="240" t="s">
        <v>4837</v>
      </c>
      <c r="C9" s="249" t="s">
        <v>4838</v>
      </c>
      <c r="D9" s="241" t="s">
        <v>450</v>
      </c>
      <c r="E9" s="242">
        <v>35</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313</v>
      </c>
      <c r="T9" s="245" t="s">
        <v>303</v>
      </c>
      <c r="U9" s="220">
        <v>0</v>
      </c>
      <c r="V9" s="220">
        <f>ROUND(E9*U9,2)</f>
        <v>0</v>
      </c>
      <c r="W9" s="220"/>
      <c r="X9" s="220" t="s">
        <v>314</v>
      </c>
      <c r="Y9" s="220" t="s">
        <v>305</v>
      </c>
      <c r="Z9" s="210"/>
      <c r="AA9" s="210"/>
      <c r="AB9" s="210"/>
      <c r="AC9" s="210"/>
      <c r="AD9" s="210"/>
      <c r="AE9" s="210"/>
      <c r="AF9" s="210"/>
      <c r="AG9" s="210" t="s">
        <v>315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9">
        <v>2</v>
      </c>
      <c r="B10" s="240" t="s">
        <v>4839</v>
      </c>
      <c r="C10" s="249" t="s">
        <v>4840</v>
      </c>
      <c r="D10" s="241" t="s">
        <v>450</v>
      </c>
      <c r="E10" s="242">
        <v>8</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313</v>
      </c>
      <c r="T10" s="245" t="s">
        <v>303</v>
      </c>
      <c r="U10" s="220">
        <v>0</v>
      </c>
      <c r="V10" s="220">
        <f>ROUND(E10*U10,2)</f>
        <v>0</v>
      </c>
      <c r="W10" s="220"/>
      <c r="X10" s="220" t="s">
        <v>314</v>
      </c>
      <c r="Y10" s="220" t="s">
        <v>305</v>
      </c>
      <c r="Z10" s="210"/>
      <c r="AA10" s="210"/>
      <c r="AB10" s="210"/>
      <c r="AC10" s="210"/>
      <c r="AD10" s="210"/>
      <c r="AE10" s="210"/>
      <c r="AF10" s="210"/>
      <c r="AG10" s="210" t="s">
        <v>315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9">
        <v>3</v>
      </c>
      <c r="B11" s="240" t="s">
        <v>4841</v>
      </c>
      <c r="C11" s="249" t="s">
        <v>4842</v>
      </c>
      <c r="D11" s="241" t="s">
        <v>450</v>
      </c>
      <c r="E11" s="242">
        <v>55</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313</v>
      </c>
      <c r="T11" s="245" t="s">
        <v>303</v>
      </c>
      <c r="U11" s="220">
        <v>0</v>
      </c>
      <c r="V11" s="220">
        <f>ROUND(E11*U11,2)</f>
        <v>0</v>
      </c>
      <c r="W11" s="220"/>
      <c r="X11" s="220" t="s">
        <v>314</v>
      </c>
      <c r="Y11" s="220" t="s">
        <v>305</v>
      </c>
      <c r="Z11" s="210"/>
      <c r="AA11" s="210"/>
      <c r="AB11" s="210"/>
      <c r="AC11" s="210"/>
      <c r="AD11" s="210"/>
      <c r="AE11" s="210"/>
      <c r="AF11" s="210"/>
      <c r="AG11" s="210" t="s">
        <v>315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9">
        <v>4</v>
      </c>
      <c r="B12" s="240" t="s">
        <v>4843</v>
      </c>
      <c r="C12" s="249" t="s">
        <v>4844</v>
      </c>
      <c r="D12" s="241" t="s">
        <v>450</v>
      </c>
      <c r="E12" s="242">
        <v>45</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313</v>
      </c>
      <c r="T12" s="245" t="s">
        <v>303</v>
      </c>
      <c r="U12" s="220">
        <v>0</v>
      </c>
      <c r="V12" s="220">
        <f>ROUND(E12*U12,2)</f>
        <v>0</v>
      </c>
      <c r="W12" s="220"/>
      <c r="X12" s="220" t="s">
        <v>314</v>
      </c>
      <c r="Y12" s="220" t="s">
        <v>305</v>
      </c>
      <c r="Z12" s="210"/>
      <c r="AA12" s="210"/>
      <c r="AB12" s="210"/>
      <c r="AC12" s="210"/>
      <c r="AD12" s="210"/>
      <c r="AE12" s="210"/>
      <c r="AF12" s="210"/>
      <c r="AG12" s="210" t="s">
        <v>315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9">
        <v>5</v>
      </c>
      <c r="B13" s="240" t="s">
        <v>4845</v>
      </c>
      <c r="C13" s="249" t="s">
        <v>4846</v>
      </c>
      <c r="D13" s="241" t="s">
        <v>450</v>
      </c>
      <c r="E13" s="242">
        <v>225</v>
      </c>
      <c r="F13" s="243"/>
      <c r="G13" s="244">
        <f>ROUND(E13*F13,2)</f>
        <v>0</v>
      </c>
      <c r="H13" s="243"/>
      <c r="I13" s="244">
        <f>ROUND(E13*H13,2)</f>
        <v>0</v>
      </c>
      <c r="J13" s="243"/>
      <c r="K13" s="244">
        <f>ROUND(E13*J13,2)</f>
        <v>0</v>
      </c>
      <c r="L13" s="244">
        <v>21</v>
      </c>
      <c r="M13" s="244">
        <f>G13*(1+L13/100)</f>
        <v>0</v>
      </c>
      <c r="N13" s="242">
        <v>0</v>
      </c>
      <c r="O13" s="242">
        <f>ROUND(E13*N13,2)</f>
        <v>0</v>
      </c>
      <c r="P13" s="242">
        <v>0</v>
      </c>
      <c r="Q13" s="242">
        <f>ROUND(E13*P13,2)</f>
        <v>0</v>
      </c>
      <c r="R13" s="244"/>
      <c r="S13" s="244" t="s">
        <v>313</v>
      </c>
      <c r="T13" s="245" t="s">
        <v>303</v>
      </c>
      <c r="U13" s="220">
        <v>0</v>
      </c>
      <c r="V13" s="220">
        <f>ROUND(E13*U13,2)</f>
        <v>0</v>
      </c>
      <c r="W13" s="220"/>
      <c r="X13" s="220" t="s">
        <v>314</v>
      </c>
      <c r="Y13" s="220" t="s">
        <v>305</v>
      </c>
      <c r="Z13" s="210"/>
      <c r="AA13" s="210"/>
      <c r="AB13" s="210"/>
      <c r="AC13" s="210"/>
      <c r="AD13" s="210"/>
      <c r="AE13" s="210"/>
      <c r="AF13" s="210"/>
      <c r="AG13" s="210" t="s">
        <v>315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9">
        <v>6</v>
      </c>
      <c r="B14" s="240" t="s">
        <v>4847</v>
      </c>
      <c r="C14" s="249" t="s">
        <v>4848</v>
      </c>
      <c r="D14" s="241" t="s">
        <v>3119</v>
      </c>
      <c r="E14" s="242">
        <v>89</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313</v>
      </c>
      <c r="T14" s="245" t="s">
        <v>303</v>
      </c>
      <c r="U14" s="220">
        <v>0</v>
      </c>
      <c r="V14" s="220">
        <f>ROUND(E14*U14,2)</f>
        <v>0</v>
      </c>
      <c r="W14" s="220"/>
      <c r="X14" s="220" t="s">
        <v>314</v>
      </c>
      <c r="Y14" s="220" t="s">
        <v>305</v>
      </c>
      <c r="Z14" s="210"/>
      <c r="AA14" s="210"/>
      <c r="AB14" s="210"/>
      <c r="AC14" s="210"/>
      <c r="AD14" s="210"/>
      <c r="AE14" s="210"/>
      <c r="AF14" s="210"/>
      <c r="AG14" s="210" t="s">
        <v>315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9">
        <v>7</v>
      </c>
      <c r="B15" s="240" t="s">
        <v>4849</v>
      </c>
      <c r="C15" s="249" t="s">
        <v>4850</v>
      </c>
      <c r="D15" s="241" t="s">
        <v>450</v>
      </c>
      <c r="E15" s="242">
        <v>205</v>
      </c>
      <c r="F15" s="243"/>
      <c r="G15" s="244">
        <f>ROUND(E15*F15,2)</f>
        <v>0</v>
      </c>
      <c r="H15" s="243"/>
      <c r="I15" s="244">
        <f>ROUND(E15*H15,2)</f>
        <v>0</v>
      </c>
      <c r="J15" s="243"/>
      <c r="K15" s="244">
        <f>ROUND(E15*J15,2)</f>
        <v>0</v>
      </c>
      <c r="L15" s="244">
        <v>21</v>
      </c>
      <c r="M15" s="244">
        <f>G15*(1+L15/100)</f>
        <v>0</v>
      </c>
      <c r="N15" s="242">
        <v>0</v>
      </c>
      <c r="O15" s="242">
        <f>ROUND(E15*N15,2)</f>
        <v>0</v>
      </c>
      <c r="P15" s="242">
        <v>0</v>
      </c>
      <c r="Q15" s="242">
        <f>ROUND(E15*P15,2)</f>
        <v>0</v>
      </c>
      <c r="R15" s="244"/>
      <c r="S15" s="244" t="s">
        <v>313</v>
      </c>
      <c r="T15" s="245" t="s">
        <v>303</v>
      </c>
      <c r="U15" s="220">
        <v>0</v>
      </c>
      <c r="V15" s="220">
        <f>ROUND(E15*U15,2)</f>
        <v>0</v>
      </c>
      <c r="W15" s="220"/>
      <c r="X15" s="220" t="s">
        <v>314</v>
      </c>
      <c r="Y15" s="220" t="s">
        <v>305</v>
      </c>
      <c r="Z15" s="210"/>
      <c r="AA15" s="210"/>
      <c r="AB15" s="210"/>
      <c r="AC15" s="210"/>
      <c r="AD15" s="210"/>
      <c r="AE15" s="210"/>
      <c r="AF15" s="210"/>
      <c r="AG15" s="210" t="s">
        <v>315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9">
        <v>8</v>
      </c>
      <c r="B16" s="240" t="s">
        <v>4851</v>
      </c>
      <c r="C16" s="249" t="s">
        <v>4852</v>
      </c>
      <c r="D16" s="241" t="s">
        <v>3119</v>
      </c>
      <c r="E16" s="242">
        <v>7</v>
      </c>
      <c r="F16" s="243"/>
      <c r="G16" s="244">
        <f>ROUND(E16*F16,2)</f>
        <v>0</v>
      </c>
      <c r="H16" s="243"/>
      <c r="I16" s="244">
        <f>ROUND(E16*H16,2)</f>
        <v>0</v>
      </c>
      <c r="J16" s="243"/>
      <c r="K16" s="244">
        <f>ROUND(E16*J16,2)</f>
        <v>0</v>
      </c>
      <c r="L16" s="244">
        <v>21</v>
      </c>
      <c r="M16" s="244">
        <f>G16*(1+L16/100)</f>
        <v>0</v>
      </c>
      <c r="N16" s="242">
        <v>0</v>
      </c>
      <c r="O16" s="242">
        <f>ROUND(E16*N16,2)</f>
        <v>0</v>
      </c>
      <c r="P16" s="242">
        <v>0</v>
      </c>
      <c r="Q16" s="242">
        <f>ROUND(E16*P16,2)</f>
        <v>0</v>
      </c>
      <c r="R16" s="244"/>
      <c r="S16" s="244" t="s">
        <v>313</v>
      </c>
      <c r="T16" s="245" t="s">
        <v>303</v>
      </c>
      <c r="U16" s="220">
        <v>0</v>
      </c>
      <c r="V16" s="220">
        <f>ROUND(E16*U16,2)</f>
        <v>0</v>
      </c>
      <c r="W16" s="220"/>
      <c r="X16" s="220" t="s">
        <v>314</v>
      </c>
      <c r="Y16" s="220" t="s">
        <v>305</v>
      </c>
      <c r="Z16" s="210"/>
      <c r="AA16" s="210"/>
      <c r="AB16" s="210"/>
      <c r="AC16" s="210"/>
      <c r="AD16" s="210"/>
      <c r="AE16" s="210"/>
      <c r="AF16" s="210"/>
      <c r="AG16" s="210" t="s">
        <v>315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9">
        <v>9</v>
      </c>
      <c r="B17" s="240" t="s">
        <v>4853</v>
      </c>
      <c r="C17" s="249" t="s">
        <v>4854</v>
      </c>
      <c r="D17" s="241" t="s">
        <v>3119</v>
      </c>
      <c r="E17" s="242">
        <v>24</v>
      </c>
      <c r="F17" s="243"/>
      <c r="G17" s="244">
        <f>ROUND(E17*F17,2)</f>
        <v>0</v>
      </c>
      <c r="H17" s="243"/>
      <c r="I17" s="244">
        <f>ROUND(E17*H17,2)</f>
        <v>0</v>
      </c>
      <c r="J17" s="243"/>
      <c r="K17" s="244">
        <f>ROUND(E17*J17,2)</f>
        <v>0</v>
      </c>
      <c r="L17" s="244">
        <v>21</v>
      </c>
      <c r="M17" s="244">
        <f>G17*(1+L17/100)</f>
        <v>0</v>
      </c>
      <c r="N17" s="242">
        <v>0</v>
      </c>
      <c r="O17" s="242">
        <f>ROUND(E17*N17,2)</f>
        <v>0</v>
      </c>
      <c r="P17" s="242">
        <v>0</v>
      </c>
      <c r="Q17" s="242">
        <f>ROUND(E17*P17,2)</f>
        <v>0</v>
      </c>
      <c r="R17" s="244"/>
      <c r="S17" s="244" t="s">
        <v>313</v>
      </c>
      <c r="T17" s="245" t="s">
        <v>303</v>
      </c>
      <c r="U17" s="220">
        <v>0</v>
      </c>
      <c r="V17" s="220">
        <f>ROUND(E17*U17,2)</f>
        <v>0</v>
      </c>
      <c r="W17" s="220"/>
      <c r="X17" s="220" t="s">
        <v>314</v>
      </c>
      <c r="Y17" s="220" t="s">
        <v>305</v>
      </c>
      <c r="Z17" s="210"/>
      <c r="AA17" s="210"/>
      <c r="AB17" s="210"/>
      <c r="AC17" s="210"/>
      <c r="AD17" s="210"/>
      <c r="AE17" s="210"/>
      <c r="AF17" s="210"/>
      <c r="AG17" s="210" t="s">
        <v>315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9">
        <v>10</v>
      </c>
      <c r="B18" s="240" t="s">
        <v>4855</v>
      </c>
      <c r="C18" s="249" t="s">
        <v>4856</v>
      </c>
      <c r="D18" s="241" t="s">
        <v>3119</v>
      </c>
      <c r="E18" s="242">
        <v>7</v>
      </c>
      <c r="F18" s="243"/>
      <c r="G18" s="244">
        <f>ROUND(E18*F18,2)</f>
        <v>0</v>
      </c>
      <c r="H18" s="243"/>
      <c r="I18" s="244">
        <f>ROUND(E18*H18,2)</f>
        <v>0</v>
      </c>
      <c r="J18" s="243"/>
      <c r="K18" s="244">
        <f>ROUND(E18*J18,2)</f>
        <v>0</v>
      </c>
      <c r="L18" s="244">
        <v>21</v>
      </c>
      <c r="M18" s="244">
        <f>G18*(1+L18/100)</f>
        <v>0</v>
      </c>
      <c r="N18" s="242">
        <v>0</v>
      </c>
      <c r="O18" s="242">
        <f>ROUND(E18*N18,2)</f>
        <v>0</v>
      </c>
      <c r="P18" s="242">
        <v>0</v>
      </c>
      <c r="Q18" s="242">
        <f>ROUND(E18*P18,2)</f>
        <v>0</v>
      </c>
      <c r="R18" s="244"/>
      <c r="S18" s="244" t="s">
        <v>313</v>
      </c>
      <c r="T18" s="245" t="s">
        <v>303</v>
      </c>
      <c r="U18" s="220">
        <v>0</v>
      </c>
      <c r="V18" s="220">
        <f>ROUND(E18*U18,2)</f>
        <v>0</v>
      </c>
      <c r="W18" s="220"/>
      <c r="X18" s="220" t="s">
        <v>314</v>
      </c>
      <c r="Y18" s="220" t="s">
        <v>305</v>
      </c>
      <c r="Z18" s="210"/>
      <c r="AA18" s="210"/>
      <c r="AB18" s="210"/>
      <c r="AC18" s="210"/>
      <c r="AD18" s="210"/>
      <c r="AE18" s="210"/>
      <c r="AF18" s="210"/>
      <c r="AG18" s="210" t="s">
        <v>315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9">
        <v>11</v>
      </c>
      <c r="B19" s="240" t="s">
        <v>4857</v>
      </c>
      <c r="C19" s="249" t="s">
        <v>4858</v>
      </c>
      <c r="D19" s="241" t="s">
        <v>3119</v>
      </c>
      <c r="E19" s="242">
        <v>2</v>
      </c>
      <c r="F19" s="243"/>
      <c r="G19" s="244">
        <f>ROUND(E19*F19,2)</f>
        <v>0</v>
      </c>
      <c r="H19" s="243"/>
      <c r="I19" s="244">
        <f>ROUND(E19*H19,2)</f>
        <v>0</v>
      </c>
      <c r="J19" s="243"/>
      <c r="K19" s="244">
        <f>ROUND(E19*J19,2)</f>
        <v>0</v>
      </c>
      <c r="L19" s="244">
        <v>21</v>
      </c>
      <c r="M19" s="244">
        <f>G19*(1+L19/100)</f>
        <v>0</v>
      </c>
      <c r="N19" s="242">
        <v>0</v>
      </c>
      <c r="O19" s="242">
        <f>ROUND(E19*N19,2)</f>
        <v>0</v>
      </c>
      <c r="P19" s="242">
        <v>0</v>
      </c>
      <c r="Q19" s="242">
        <f>ROUND(E19*P19,2)</f>
        <v>0</v>
      </c>
      <c r="R19" s="244"/>
      <c r="S19" s="244" t="s">
        <v>313</v>
      </c>
      <c r="T19" s="245" t="s">
        <v>303</v>
      </c>
      <c r="U19" s="220">
        <v>0</v>
      </c>
      <c r="V19" s="220">
        <f>ROUND(E19*U19,2)</f>
        <v>0</v>
      </c>
      <c r="W19" s="220"/>
      <c r="X19" s="220" t="s">
        <v>314</v>
      </c>
      <c r="Y19" s="220" t="s">
        <v>305</v>
      </c>
      <c r="Z19" s="210"/>
      <c r="AA19" s="210"/>
      <c r="AB19" s="210"/>
      <c r="AC19" s="210"/>
      <c r="AD19" s="210"/>
      <c r="AE19" s="210"/>
      <c r="AF19" s="210"/>
      <c r="AG19" s="210" t="s">
        <v>315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9">
        <v>12</v>
      </c>
      <c r="B20" s="240" t="s">
        <v>4859</v>
      </c>
      <c r="C20" s="249" t="s">
        <v>4860</v>
      </c>
      <c r="D20" s="241" t="s">
        <v>3119</v>
      </c>
      <c r="E20" s="242">
        <v>5</v>
      </c>
      <c r="F20" s="243"/>
      <c r="G20" s="244">
        <f>ROUND(E20*F20,2)</f>
        <v>0</v>
      </c>
      <c r="H20" s="243"/>
      <c r="I20" s="244">
        <f>ROUND(E20*H20,2)</f>
        <v>0</v>
      </c>
      <c r="J20" s="243"/>
      <c r="K20" s="244">
        <f>ROUND(E20*J20,2)</f>
        <v>0</v>
      </c>
      <c r="L20" s="244">
        <v>21</v>
      </c>
      <c r="M20" s="244">
        <f>G20*(1+L20/100)</f>
        <v>0</v>
      </c>
      <c r="N20" s="242">
        <v>0</v>
      </c>
      <c r="O20" s="242">
        <f>ROUND(E20*N20,2)</f>
        <v>0</v>
      </c>
      <c r="P20" s="242">
        <v>0</v>
      </c>
      <c r="Q20" s="242">
        <f>ROUND(E20*P20,2)</f>
        <v>0</v>
      </c>
      <c r="R20" s="244"/>
      <c r="S20" s="244" t="s">
        <v>313</v>
      </c>
      <c r="T20" s="245" t="s">
        <v>303</v>
      </c>
      <c r="U20" s="220">
        <v>0</v>
      </c>
      <c r="V20" s="220">
        <f>ROUND(E20*U20,2)</f>
        <v>0</v>
      </c>
      <c r="W20" s="220"/>
      <c r="X20" s="220" t="s">
        <v>314</v>
      </c>
      <c r="Y20" s="220" t="s">
        <v>305</v>
      </c>
      <c r="Z20" s="210"/>
      <c r="AA20" s="210"/>
      <c r="AB20" s="210"/>
      <c r="AC20" s="210"/>
      <c r="AD20" s="210"/>
      <c r="AE20" s="210"/>
      <c r="AF20" s="210"/>
      <c r="AG20" s="210" t="s">
        <v>315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9">
        <v>13</v>
      </c>
      <c r="B21" s="240" t="s">
        <v>4861</v>
      </c>
      <c r="C21" s="249" t="s">
        <v>4862</v>
      </c>
      <c r="D21" s="241" t="s">
        <v>3119</v>
      </c>
      <c r="E21" s="242">
        <v>7</v>
      </c>
      <c r="F21" s="243"/>
      <c r="G21" s="244">
        <f>ROUND(E21*F21,2)</f>
        <v>0</v>
      </c>
      <c r="H21" s="243"/>
      <c r="I21" s="244">
        <f>ROUND(E21*H21,2)</f>
        <v>0</v>
      </c>
      <c r="J21" s="243"/>
      <c r="K21" s="244">
        <f>ROUND(E21*J21,2)</f>
        <v>0</v>
      </c>
      <c r="L21" s="244">
        <v>21</v>
      </c>
      <c r="M21" s="244">
        <f>G21*(1+L21/100)</f>
        <v>0</v>
      </c>
      <c r="N21" s="242">
        <v>0</v>
      </c>
      <c r="O21" s="242">
        <f>ROUND(E21*N21,2)</f>
        <v>0</v>
      </c>
      <c r="P21" s="242">
        <v>0</v>
      </c>
      <c r="Q21" s="242">
        <f>ROUND(E21*P21,2)</f>
        <v>0</v>
      </c>
      <c r="R21" s="244"/>
      <c r="S21" s="244" t="s">
        <v>313</v>
      </c>
      <c r="T21" s="245" t="s">
        <v>303</v>
      </c>
      <c r="U21" s="220">
        <v>0</v>
      </c>
      <c r="V21" s="220">
        <f>ROUND(E21*U21,2)</f>
        <v>0</v>
      </c>
      <c r="W21" s="220"/>
      <c r="X21" s="220" t="s">
        <v>314</v>
      </c>
      <c r="Y21" s="220" t="s">
        <v>305</v>
      </c>
      <c r="Z21" s="210"/>
      <c r="AA21" s="210"/>
      <c r="AB21" s="210"/>
      <c r="AC21" s="210"/>
      <c r="AD21" s="210"/>
      <c r="AE21" s="210"/>
      <c r="AF21" s="210"/>
      <c r="AG21" s="210" t="s">
        <v>315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9">
        <v>14</v>
      </c>
      <c r="B22" s="240" t="s">
        <v>4863</v>
      </c>
      <c r="C22" s="249" t="s">
        <v>4864</v>
      </c>
      <c r="D22" s="241" t="s">
        <v>3119</v>
      </c>
      <c r="E22" s="242">
        <v>7</v>
      </c>
      <c r="F22" s="243"/>
      <c r="G22" s="244">
        <f>ROUND(E22*F22,2)</f>
        <v>0</v>
      </c>
      <c r="H22" s="243"/>
      <c r="I22" s="244">
        <f>ROUND(E22*H22,2)</f>
        <v>0</v>
      </c>
      <c r="J22" s="243"/>
      <c r="K22" s="244">
        <f>ROUND(E22*J22,2)</f>
        <v>0</v>
      </c>
      <c r="L22" s="244">
        <v>21</v>
      </c>
      <c r="M22" s="244">
        <f>G22*(1+L22/100)</f>
        <v>0</v>
      </c>
      <c r="N22" s="242">
        <v>0</v>
      </c>
      <c r="O22" s="242">
        <f>ROUND(E22*N22,2)</f>
        <v>0</v>
      </c>
      <c r="P22" s="242">
        <v>0</v>
      </c>
      <c r="Q22" s="242">
        <f>ROUND(E22*P22,2)</f>
        <v>0</v>
      </c>
      <c r="R22" s="244"/>
      <c r="S22" s="244" t="s">
        <v>313</v>
      </c>
      <c r="T22" s="245" t="s">
        <v>303</v>
      </c>
      <c r="U22" s="220">
        <v>0</v>
      </c>
      <c r="V22" s="220">
        <f>ROUND(E22*U22,2)</f>
        <v>0</v>
      </c>
      <c r="W22" s="220"/>
      <c r="X22" s="220" t="s">
        <v>314</v>
      </c>
      <c r="Y22" s="220" t="s">
        <v>305</v>
      </c>
      <c r="Z22" s="210"/>
      <c r="AA22" s="210"/>
      <c r="AB22" s="210"/>
      <c r="AC22" s="210"/>
      <c r="AD22" s="210"/>
      <c r="AE22" s="210"/>
      <c r="AF22" s="210"/>
      <c r="AG22" s="210" t="s">
        <v>315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9">
        <v>15</v>
      </c>
      <c r="B23" s="240" t="s">
        <v>4865</v>
      </c>
      <c r="C23" s="249" t="s">
        <v>4866</v>
      </c>
      <c r="D23" s="241" t="s">
        <v>3119</v>
      </c>
      <c r="E23" s="242">
        <v>7</v>
      </c>
      <c r="F23" s="243"/>
      <c r="G23" s="244">
        <f>ROUND(E23*F23,2)</f>
        <v>0</v>
      </c>
      <c r="H23" s="243"/>
      <c r="I23" s="244">
        <f>ROUND(E23*H23,2)</f>
        <v>0</v>
      </c>
      <c r="J23" s="243"/>
      <c r="K23" s="244">
        <f>ROUND(E23*J23,2)</f>
        <v>0</v>
      </c>
      <c r="L23" s="244">
        <v>21</v>
      </c>
      <c r="M23" s="244">
        <f>G23*(1+L23/100)</f>
        <v>0</v>
      </c>
      <c r="N23" s="242">
        <v>0</v>
      </c>
      <c r="O23" s="242">
        <f>ROUND(E23*N23,2)</f>
        <v>0</v>
      </c>
      <c r="P23" s="242">
        <v>0</v>
      </c>
      <c r="Q23" s="242">
        <f>ROUND(E23*P23,2)</f>
        <v>0</v>
      </c>
      <c r="R23" s="244"/>
      <c r="S23" s="244" t="s">
        <v>313</v>
      </c>
      <c r="T23" s="245" t="s">
        <v>303</v>
      </c>
      <c r="U23" s="220">
        <v>0</v>
      </c>
      <c r="V23" s="220">
        <f>ROUND(E23*U23,2)</f>
        <v>0</v>
      </c>
      <c r="W23" s="220"/>
      <c r="X23" s="220" t="s">
        <v>314</v>
      </c>
      <c r="Y23" s="220" t="s">
        <v>305</v>
      </c>
      <c r="Z23" s="210"/>
      <c r="AA23" s="210"/>
      <c r="AB23" s="210"/>
      <c r="AC23" s="210"/>
      <c r="AD23" s="210"/>
      <c r="AE23" s="210"/>
      <c r="AF23" s="210"/>
      <c r="AG23" s="210" t="s">
        <v>315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2">
        <v>16</v>
      </c>
      <c r="B24" s="233" t="s">
        <v>4867</v>
      </c>
      <c r="C24" s="250" t="s">
        <v>4868</v>
      </c>
      <c r="D24" s="234" t="s">
        <v>3119</v>
      </c>
      <c r="E24" s="235">
        <v>5</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c r="S24" s="237" t="s">
        <v>313</v>
      </c>
      <c r="T24" s="238" t="s">
        <v>303</v>
      </c>
      <c r="U24" s="220">
        <v>0</v>
      </c>
      <c r="V24" s="220">
        <f>ROUND(E24*U24,2)</f>
        <v>0</v>
      </c>
      <c r="W24" s="220"/>
      <c r="X24" s="220" t="s">
        <v>314</v>
      </c>
      <c r="Y24" s="220" t="s">
        <v>305</v>
      </c>
      <c r="Z24" s="210"/>
      <c r="AA24" s="210"/>
      <c r="AB24" s="210"/>
      <c r="AC24" s="210"/>
      <c r="AD24" s="210"/>
      <c r="AE24" s="210"/>
      <c r="AF24" s="210"/>
      <c r="AG24" s="210" t="s">
        <v>315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51" t="s">
        <v>4869</v>
      </c>
      <c r="D25" s="247"/>
      <c r="E25" s="247"/>
      <c r="F25" s="247"/>
      <c r="G25" s="247"/>
      <c r="H25" s="220"/>
      <c r="I25" s="220"/>
      <c r="J25" s="220"/>
      <c r="K25" s="220"/>
      <c r="L25" s="220"/>
      <c r="M25" s="220"/>
      <c r="N25" s="219"/>
      <c r="O25" s="219"/>
      <c r="P25" s="219"/>
      <c r="Q25" s="219"/>
      <c r="R25" s="220"/>
      <c r="S25" s="220"/>
      <c r="T25" s="220"/>
      <c r="U25" s="220"/>
      <c r="V25" s="220"/>
      <c r="W25" s="220"/>
      <c r="X25" s="220"/>
      <c r="Y25" s="220"/>
      <c r="Z25" s="210"/>
      <c r="AA25" s="210"/>
      <c r="AB25" s="210"/>
      <c r="AC25" s="210"/>
      <c r="AD25" s="210"/>
      <c r="AE25" s="210"/>
      <c r="AF25" s="210"/>
      <c r="AG25" s="210" t="s">
        <v>317</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70" t="s">
        <v>4870</v>
      </c>
      <c r="D26" s="264"/>
      <c r="E26" s="264"/>
      <c r="F26" s="264"/>
      <c r="G26" s="264"/>
      <c r="H26" s="220"/>
      <c r="I26" s="220"/>
      <c r="J26" s="220"/>
      <c r="K26" s="220"/>
      <c r="L26" s="220"/>
      <c r="M26" s="220"/>
      <c r="N26" s="219"/>
      <c r="O26" s="219"/>
      <c r="P26" s="219"/>
      <c r="Q26" s="219"/>
      <c r="R26" s="220"/>
      <c r="S26" s="220"/>
      <c r="T26" s="220"/>
      <c r="U26" s="220"/>
      <c r="V26" s="220"/>
      <c r="W26" s="220"/>
      <c r="X26" s="220"/>
      <c r="Y26" s="220"/>
      <c r="Z26" s="210"/>
      <c r="AA26" s="210"/>
      <c r="AB26" s="210"/>
      <c r="AC26" s="210"/>
      <c r="AD26" s="210"/>
      <c r="AE26" s="210"/>
      <c r="AF26" s="210"/>
      <c r="AG26" s="210" t="s">
        <v>317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70" t="s">
        <v>4871</v>
      </c>
      <c r="D27" s="264"/>
      <c r="E27" s="264"/>
      <c r="F27" s="264"/>
      <c r="G27" s="264"/>
      <c r="H27" s="220"/>
      <c r="I27" s="220"/>
      <c r="J27" s="220"/>
      <c r="K27" s="220"/>
      <c r="L27" s="220"/>
      <c r="M27" s="220"/>
      <c r="N27" s="219"/>
      <c r="O27" s="219"/>
      <c r="P27" s="219"/>
      <c r="Q27" s="219"/>
      <c r="R27" s="220"/>
      <c r="S27" s="220"/>
      <c r="T27" s="220"/>
      <c r="U27" s="220"/>
      <c r="V27" s="220"/>
      <c r="W27" s="220"/>
      <c r="X27" s="220"/>
      <c r="Y27" s="220"/>
      <c r="Z27" s="210"/>
      <c r="AA27" s="210"/>
      <c r="AB27" s="210"/>
      <c r="AC27" s="210"/>
      <c r="AD27" s="210"/>
      <c r="AE27" s="210"/>
      <c r="AF27" s="210"/>
      <c r="AG27" s="210" t="s">
        <v>317</v>
      </c>
      <c r="AH27" s="210"/>
      <c r="AI27" s="210"/>
      <c r="AJ27" s="210"/>
      <c r="AK27" s="210"/>
      <c r="AL27" s="210"/>
      <c r="AM27" s="210"/>
      <c r="AN27" s="210"/>
      <c r="AO27" s="210"/>
      <c r="AP27" s="210"/>
      <c r="AQ27" s="210"/>
      <c r="AR27" s="210"/>
      <c r="AS27" s="210"/>
      <c r="AT27" s="210"/>
      <c r="AU27" s="210"/>
      <c r="AV27" s="210"/>
      <c r="AW27" s="210"/>
      <c r="AX27" s="210"/>
      <c r="AY27" s="210"/>
      <c r="AZ27" s="210"/>
      <c r="BA27" s="246" t="str">
        <f>C27</f>
        <v>Pro vybraný typ svítidel musí být proveden kontrolní výpočet osvětlení (dle požadavků platných norem a předpisů)</v>
      </c>
      <c r="BB27" s="210"/>
      <c r="BC27" s="210"/>
      <c r="BD27" s="210"/>
      <c r="BE27" s="210"/>
      <c r="BF27" s="210"/>
      <c r="BG27" s="210"/>
      <c r="BH27" s="210"/>
    </row>
    <row r="28" spans="1:60" outlineLevel="1" x14ac:dyDescent="0.2">
      <c r="A28" s="232">
        <v>17</v>
      </c>
      <c r="B28" s="233" t="s">
        <v>4872</v>
      </c>
      <c r="C28" s="250" t="s">
        <v>4873</v>
      </c>
      <c r="D28" s="234" t="s">
        <v>3119</v>
      </c>
      <c r="E28" s="235">
        <v>2</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c r="S28" s="237" t="s">
        <v>313</v>
      </c>
      <c r="T28" s="238" t="s">
        <v>303</v>
      </c>
      <c r="U28" s="220">
        <v>0</v>
      </c>
      <c r="V28" s="220">
        <f>ROUND(E28*U28,2)</f>
        <v>0</v>
      </c>
      <c r="W28" s="220"/>
      <c r="X28" s="220" t="s">
        <v>314</v>
      </c>
      <c r="Y28" s="220" t="s">
        <v>305</v>
      </c>
      <c r="Z28" s="210"/>
      <c r="AA28" s="210"/>
      <c r="AB28" s="210"/>
      <c r="AC28" s="210"/>
      <c r="AD28" s="210"/>
      <c r="AE28" s="210"/>
      <c r="AF28" s="210"/>
      <c r="AG28" s="210" t="s">
        <v>315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1" t="s">
        <v>4869</v>
      </c>
      <c r="D29" s="247"/>
      <c r="E29" s="247"/>
      <c r="F29" s="247"/>
      <c r="G29" s="247"/>
      <c r="H29" s="220"/>
      <c r="I29" s="220"/>
      <c r="J29" s="220"/>
      <c r="K29" s="220"/>
      <c r="L29" s="220"/>
      <c r="M29" s="220"/>
      <c r="N29" s="219"/>
      <c r="O29" s="219"/>
      <c r="P29" s="219"/>
      <c r="Q29" s="219"/>
      <c r="R29" s="220"/>
      <c r="S29" s="220"/>
      <c r="T29" s="220"/>
      <c r="U29" s="220"/>
      <c r="V29" s="220"/>
      <c r="W29" s="220"/>
      <c r="X29" s="220"/>
      <c r="Y29" s="220"/>
      <c r="Z29" s="210"/>
      <c r="AA29" s="210"/>
      <c r="AB29" s="210"/>
      <c r="AC29" s="210"/>
      <c r="AD29" s="210"/>
      <c r="AE29" s="210"/>
      <c r="AF29" s="210"/>
      <c r="AG29" s="210" t="s">
        <v>317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70" t="s">
        <v>4870</v>
      </c>
      <c r="D30" s="264"/>
      <c r="E30" s="264"/>
      <c r="F30" s="264"/>
      <c r="G30" s="264"/>
      <c r="H30" s="220"/>
      <c r="I30" s="220"/>
      <c r="J30" s="220"/>
      <c r="K30" s="220"/>
      <c r="L30" s="220"/>
      <c r="M30" s="220"/>
      <c r="N30" s="219"/>
      <c r="O30" s="219"/>
      <c r="P30" s="219"/>
      <c r="Q30" s="219"/>
      <c r="R30" s="220"/>
      <c r="S30" s="220"/>
      <c r="T30" s="220"/>
      <c r="U30" s="220"/>
      <c r="V30" s="220"/>
      <c r="W30" s="220"/>
      <c r="X30" s="220"/>
      <c r="Y30" s="220"/>
      <c r="Z30" s="210"/>
      <c r="AA30" s="210"/>
      <c r="AB30" s="210"/>
      <c r="AC30" s="210"/>
      <c r="AD30" s="210"/>
      <c r="AE30" s="210"/>
      <c r="AF30" s="210"/>
      <c r="AG30" s="210" t="s">
        <v>317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70" t="s">
        <v>4871</v>
      </c>
      <c r="D31" s="264"/>
      <c r="E31" s="264"/>
      <c r="F31" s="264"/>
      <c r="G31" s="264"/>
      <c r="H31" s="220"/>
      <c r="I31" s="220"/>
      <c r="J31" s="220"/>
      <c r="K31" s="220"/>
      <c r="L31" s="220"/>
      <c r="M31" s="220"/>
      <c r="N31" s="219"/>
      <c r="O31" s="219"/>
      <c r="P31" s="219"/>
      <c r="Q31" s="219"/>
      <c r="R31" s="220"/>
      <c r="S31" s="220"/>
      <c r="T31" s="220"/>
      <c r="U31" s="220"/>
      <c r="V31" s="220"/>
      <c r="W31" s="220"/>
      <c r="X31" s="220"/>
      <c r="Y31" s="220"/>
      <c r="Z31" s="210"/>
      <c r="AA31" s="210"/>
      <c r="AB31" s="210"/>
      <c r="AC31" s="210"/>
      <c r="AD31" s="210"/>
      <c r="AE31" s="210"/>
      <c r="AF31" s="210"/>
      <c r="AG31" s="210" t="s">
        <v>317</v>
      </c>
      <c r="AH31" s="210"/>
      <c r="AI31" s="210"/>
      <c r="AJ31" s="210"/>
      <c r="AK31" s="210"/>
      <c r="AL31" s="210"/>
      <c r="AM31" s="210"/>
      <c r="AN31" s="210"/>
      <c r="AO31" s="210"/>
      <c r="AP31" s="210"/>
      <c r="AQ31" s="210"/>
      <c r="AR31" s="210"/>
      <c r="AS31" s="210"/>
      <c r="AT31" s="210"/>
      <c r="AU31" s="210"/>
      <c r="AV31" s="210"/>
      <c r="AW31" s="210"/>
      <c r="AX31" s="210"/>
      <c r="AY31" s="210"/>
      <c r="AZ31" s="210"/>
      <c r="BA31" s="246" t="str">
        <f>C31</f>
        <v>Pro vybraný typ svítidel musí být proveden kontrolní výpočet osvětlení (dle požadavků platných norem a předpisů)</v>
      </c>
      <c r="BB31" s="210"/>
      <c r="BC31" s="210"/>
      <c r="BD31" s="210"/>
      <c r="BE31" s="210"/>
      <c r="BF31" s="210"/>
      <c r="BG31" s="210"/>
      <c r="BH31" s="210"/>
    </row>
    <row r="32" spans="1:60" outlineLevel="1" x14ac:dyDescent="0.2">
      <c r="A32" s="239">
        <v>18</v>
      </c>
      <c r="B32" s="240" t="s">
        <v>4874</v>
      </c>
      <c r="C32" s="249" t="s">
        <v>4875</v>
      </c>
      <c r="D32" s="241" t="s">
        <v>3119</v>
      </c>
      <c r="E32" s="242">
        <v>7</v>
      </c>
      <c r="F32" s="243"/>
      <c r="G32" s="244">
        <f>ROUND(E32*F32,2)</f>
        <v>0</v>
      </c>
      <c r="H32" s="243"/>
      <c r="I32" s="244">
        <f>ROUND(E32*H32,2)</f>
        <v>0</v>
      </c>
      <c r="J32" s="243"/>
      <c r="K32" s="244">
        <f>ROUND(E32*J32,2)</f>
        <v>0</v>
      </c>
      <c r="L32" s="244">
        <v>21</v>
      </c>
      <c r="M32" s="244">
        <f>G32*(1+L32/100)</f>
        <v>0</v>
      </c>
      <c r="N32" s="242">
        <v>0</v>
      </c>
      <c r="O32" s="242">
        <f>ROUND(E32*N32,2)</f>
        <v>0</v>
      </c>
      <c r="P32" s="242">
        <v>0</v>
      </c>
      <c r="Q32" s="242">
        <f>ROUND(E32*P32,2)</f>
        <v>0</v>
      </c>
      <c r="R32" s="244"/>
      <c r="S32" s="244" t="s">
        <v>313</v>
      </c>
      <c r="T32" s="245" t="s">
        <v>303</v>
      </c>
      <c r="U32" s="220">
        <v>0</v>
      </c>
      <c r="V32" s="220">
        <f>ROUND(E32*U32,2)</f>
        <v>0</v>
      </c>
      <c r="W32" s="220"/>
      <c r="X32" s="220" t="s">
        <v>314</v>
      </c>
      <c r="Y32" s="220" t="s">
        <v>305</v>
      </c>
      <c r="Z32" s="210"/>
      <c r="AA32" s="210"/>
      <c r="AB32" s="210"/>
      <c r="AC32" s="210"/>
      <c r="AD32" s="210"/>
      <c r="AE32" s="210"/>
      <c r="AF32" s="210"/>
      <c r="AG32" s="210" t="s">
        <v>315</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9">
        <v>19</v>
      </c>
      <c r="B33" s="240" t="s">
        <v>4876</v>
      </c>
      <c r="C33" s="249" t="s">
        <v>4877</v>
      </c>
      <c r="D33" s="241" t="s">
        <v>3119</v>
      </c>
      <c r="E33" s="242">
        <v>7</v>
      </c>
      <c r="F33" s="243"/>
      <c r="G33" s="244">
        <f>ROUND(E33*F33,2)</f>
        <v>0</v>
      </c>
      <c r="H33" s="243"/>
      <c r="I33" s="244">
        <f>ROUND(E33*H33,2)</f>
        <v>0</v>
      </c>
      <c r="J33" s="243"/>
      <c r="K33" s="244">
        <f>ROUND(E33*J33,2)</f>
        <v>0</v>
      </c>
      <c r="L33" s="244">
        <v>21</v>
      </c>
      <c r="M33" s="244">
        <f>G33*(1+L33/100)</f>
        <v>0</v>
      </c>
      <c r="N33" s="242">
        <v>0</v>
      </c>
      <c r="O33" s="242">
        <f>ROUND(E33*N33,2)</f>
        <v>0</v>
      </c>
      <c r="P33" s="242">
        <v>0</v>
      </c>
      <c r="Q33" s="242">
        <f>ROUND(E33*P33,2)</f>
        <v>0</v>
      </c>
      <c r="R33" s="244"/>
      <c r="S33" s="244" t="s">
        <v>313</v>
      </c>
      <c r="T33" s="245" t="s">
        <v>303</v>
      </c>
      <c r="U33" s="220">
        <v>0</v>
      </c>
      <c r="V33" s="220">
        <f>ROUND(E33*U33,2)</f>
        <v>0</v>
      </c>
      <c r="W33" s="220"/>
      <c r="X33" s="220" t="s">
        <v>314</v>
      </c>
      <c r="Y33" s="220" t="s">
        <v>305</v>
      </c>
      <c r="Z33" s="210"/>
      <c r="AA33" s="210"/>
      <c r="AB33" s="210"/>
      <c r="AC33" s="210"/>
      <c r="AD33" s="210"/>
      <c r="AE33" s="210"/>
      <c r="AF33" s="210"/>
      <c r="AG33" s="210" t="s">
        <v>315</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9">
        <v>20</v>
      </c>
      <c r="B34" s="240" t="s">
        <v>4878</v>
      </c>
      <c r="C34" s="249" t="s">
        <v>4879</v>
      </c>
      <c r="D34" s="241" t="s">
        <v>4880</v>
      </c>
      <c r="E34" s="242">
        <v>1</v>
      </c>
      <c r="F34" s="243"/>
      <c r="G34" s="244">
        <f>ROUND(E34*F34,2)</f>
        <v>0</v>
      </c>
      <c r="H34" s="243"/>
      <c r="I34" s="244">
        <f>ROUND(E34*H34,2)</f>
        <v>0</v>
      </c>
      <c r="J34" s="243"/>
      <c r="K34" s="244">
        <f>ROUND(E34*J34,2)</f>
        <v>0</v>
      </c>
      <c r="L34" s="244">
        <v>21</v>
      </c>
      <c r="M34" s="244">
        <f>G34*(1+L34/100)</f>
        <v>0</v>
      </c>
      <c r="N34" s="242">
        <v>0</v>
      </c>
      <c r="O34" s="242">
        <f>ROUND(E34*N34,2)</f>
        <v>0</v>
      </c>
      <c r="P34" s="242">
        <v>0</v>
      </c>
      <c r="Q34" s="242">
        <f>ROUND(E34*P34,2)</f>
        <v>0</v>
      </c>
      <c r="R34" s="244"/>
      <c r="S34" s="244" t="s">
        <v>313</v>
      </c>
      <c r="T34" s="245" t="s">
        <v>303</v>
      </c>
      <c r="U34" s="220">
        <v>0</v>
      </c>
      <c r="V34" s="220">
        <f>ROUND(E34*U34,2)</f>
        <v>0</v>
      </c>
      <c r="W34" s="220"/>
      <c r="X34" s="220" t="s">
        <v>314</v>
      </c>
      <c r="Y34" s="220" t="s">
        <v>305</v>
      </c>
      <c r="Z34" s="210"/>
      <c r="AA34" s="210"/>
      <c r="AB34" s="210"/>
      <c r="AC34" s="210"/>
      <c r="AD34" s="210"/>
      <c r="AE34" s="210"/>
      <c r="AF34" s="210"/>
      <c r="AG34" s="210" t="s">
        <v>315</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9">
        <v>21</v>
      </c>
      <c r="B35" s="240" t="s">
        <v>4881</v>
      </c>
      <c r="C35" s="249" t="s">
        <v>4882</v>
      </c>
      <c r="D35" s="241" t="s">
        <v>3669</v>
      </c>
      <c r="E35" s="242">
        <v>1</v>
      </c>
      <c r="F35" s="243"/>
      <c r="G35" s="244">
        <f>ROUND(E35*F35,2)</f>
        <v>0</v>
      </c>
      <c r="H35" s="243"/>
      <c r="I35" s="244">
        <f>ROUND(E35*H35,2)</f>
        <v>0</v>
      </c>
      <c r="J35" s="243"/>
      <c r="K35" s="244">
        <f>ROUND(E35*J35,2)</f>
        <v>0</v>
      </c>
      <c r="L35" s="244">
        <v>21</v>
      </c>
      <c r="M35" s="244">
        <f>G35*(1+L35/100)</f>
        <v>0</v>
      </c>
      <c r="N35" s="242">
        <v>0</v>
      </c>
      <c r="O35" s="242">
        <f>ROUND(E35*N35,2)</f>
        <v>0</v>
      </c>
      <c r="P35" s="242">
        <v>0</v>
      </c>
      <c r="Q35" s="242">
        <f>ROUND(E35*P35,2)</f>
        <v>0</v>
      </c>
      <c r="R35" s="244"/>
      <c r="S35" s="244" t="s">
        <v>313</v>
      </c>
      <c r="T35" s="245" t="s">
        <v>303</v>
      </c>
      <c r="U35" s="220">
        <v>0</v>
      </c>
      <c r="V35" s="220">
        <f>ROUND(E35*U35,2)</f>
        <v>0</v>
      </c>
      <c r="W35" s="220"/>
      <c r="X35" s="220" t="s">
        <v>314</v>
      </c>
      <c r="Y35" s="220" t="s">
        <v>305</v>
      </c>
      <c r="Z35" s="210"/>
      <c r="AA35" s="210"/>
      <c r="AB35" s="210"/>
      <c r="AC35" s="210"/>
      <c r="AD35" s="210"/>
      <c r="AE35" s="210"/>
      <c r="AF35" s="210"/>
      <c r="AG35" s="210" t="s">
        <v>315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9">
        <v>22</v>
      </c>
      <c r="B36" s="240" t="s">
        <v>4883</v>
      </c>
      <c r="C36" s="249" t="s">
        <v>4884</v>
      </c>
      <c r="D36" s="241" t="s">
        <v>3669</v>
      </c>
      <c r="E36" s="242">
        <v>4</v>
      </c>
      <c r="F36" s="243"/>
      <c r="G36" s="244">
        <f>ROUND(E36*F36,2)</f>
        <v>0</v>
      </c>
      <c r="H36" s="243"/>
      <c r="I36" s="244">
        <f>ROUND(E36*H36,2)</f>
        <v>0</v>
      </c>
      <c r="J36" s="243"/>
      <c r="K36" s="244">
        <f>ROUND(E36*J36,2)</f>
        <v>0</v>
      </c>
      <c r="L36" s="244">
        <v>21</v>
      </c>
      <c r="M36" s="244">
        <f>G36*(1+L36/100)</f>
        <v>0</v>
      </c>
      <c r="N36" s="242">
        <v>0</v>
      </c>
      <c r="O36" s="242">
        <f>ROUND(E36*N36,2)</f>
        <v>0</v>
      </c>
      <c r="P36" s="242">
        <v>0</v>
      </c>
      <c r="Q36" s="242">
        <f>ROUND(E36*P36,2)</f>
        <v>0</v>
      </c>
      <c r="R36" s="244"/>
      <c r="S36" s="244" t="s">
        <v>313</v>
      </c>
      <c r="T36" s="245" t="s">
        <v>303</v>
      </c>
      <c r="U36" s="220">
        <v>0</v>
      </c>
      <c r="V36" s="220">
        <f>ROUND(E36*U36,2)</f>
        <v>0</v>
      </c>
      <c r="W36" s="220"/>
      <c r="X36" s="220" t="s">
        <v>314</v>
      </c>
      <c r="Y36" s="220" t="s">
        <v>305</v>
      </c>
      <c r="Z36" s="210"/>
      <c r="AA36" s="210"/>
      <c r="AB36" s="210"/>
      <c r="AC36" s="210"/>
      <c r="AD36" s="210"/>
      <c r="AE36" s="210"/>
      <c r="AF36" s="210"/>
      <c r="AG36" s="210" t="s">
        <v>315</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9">
        <v>23</v>
      </c>
      <c r="B37" s="240" t="s">
        <v>4885</v>
      </c>
      <c r="C37" s="249" t="s">
        <v>4886</v>
      </c>
      <c r="D37" s="241" t="s">
        <v>3669</v>
      </c>
      <c r="E37" s="242">
        <v>8</v>
      </c>
      <c r="F37" s="243"/>
      <c r="G37" s="244">
        <f>ROUND(E37*F37,2)</f>
        <v>0</v>
      </c>
      <c r="H37" s="243"/>
      <c r="I37" s="244">
        <f>ROUND(E37*H37,2)</f>
        <v>0</v>
      </c>
      <c r="J37" s="243"/>
      <c r="K37" s="244">
        <f>ROUND(E37*J37,2)</f>
        <v>0</v>
      </c>
      <c r="L37" s="244">
        <v>21</v>
      </c>
      <c r="M37" s="244">
        <f>G37*(1+L37/100)</f>
        <v>0</v>
      </c>
      <c r="N37" s="242">
        <v>0</v>
      </c>
      <c r="O37" s="242">
        <f>ROUND(E37*N37,2)</f>
        <v>0</v>
      </c>
      <c r="P37" s="242">
        <v>0</v>
      </c>
      <c r="Q37" s="242">
        <f>ROUND(E37*P37,2)</f>
        <v>0</v>
      </c>
      <c r="R37" s="244"/>
      <c r="S37" s="244" t="s">
        <v>313</v>
      </c>
      <c r="T37" s="245" t="s">
        <v>303</v>
      </c>
      <c r="U37" s="220">
        <v>0</v>
      </c>
      <c r="V37" s="220">
        <f>ROUND(E37*U37,2)</f>
        <v>0</v>
      </c>
      <c r="W37" s="220"/>
      <c r="X37" s="220" t="s">
        <v>314</v>
      </c>
      <c r="Y37" s="220" t="s">
        <v>305</v>
      </c>
      <c r="Z37" s="210"/>
      <c r="AA37" s="210"/>
      <c r="AB37" s="210"/>
      <c r="AC37" s="210"/>
      <c r="AD37" s="210"/>
      <c r="AE37" s="210"/>
      <c r="AF37" s="210"/>
      <c r="AG37" s="210" t="s">
        <v>315</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9">
        <v>24</v>
      </c>
      <c r="B38" s="240" t="s">
        <v>4887</v>
      </c>
      <c r="C38" s="249" t="s">
        <v>4888</v>
      </c>
      <c r="D38" s="241" t="s">
        <v>3669</v>
      </c>
      <c r="E38" s="242">
        <v>7</v>
      </c>
      <c r="F38" s="243"/>
      <c r="G38" s="244">
        <f>ROUND(E38*F38,2)</f>
        <v>0</v>
      </c>
      <c r="H38" s="243"/>
      <c r="I38" s="244">
        <f>ROUND(E38*H38,2)</f>
        <v>0</v>
      </c>
      <c r="J38" s="243"/>
      <c r="K38" s="244">
        <f>ROUND(E38*J38,2)</f>
        <v>0</v>
      </c>
      <c r="L38" s="244">
        <v>21</v>
      </c>
      <c r="M38" s="244">
        <f>G38*(1+L38/100)</f>
        <v>0</v>
      </c>
      <c r="N38" s="242">
        <v>0</v>
      </c>
      <c r="O38" s="242">
        <f>ROUND(E38*N38,2)</f>
        <v>0</v>
      </c>
      <c r="P38" s="242">
        <v>0</v>
      </c>
      <c r="Q38" s="242">
        <f>ROUND(E38*P38,2)</f>
        <v>0</v>
      </c>
      <c r="R38" s="244"/>
      <c r="S38" s="244" t="s">
        <v>313</v>
      </c>
      <c r="T38" s="245" t="s">
        <v>303</v>
      </c>
      <c r="U38" s="220">
        <v>0</v>
      </c>
      <c r="V38" s="220">
        <f>ROUND(E38*U38,2)</f>
        <v>0</v>
      </c>
      <c r="W38" s="220"/>
      <c r="X38" s="220" t="s">
        <v>314</v>
      </c>
      <c r="Y38" s="220" t="s">
        <v>305</v>
      </c>
      <c r="Z38" s="210"/>
      <c r="AA38" s="210"/>
      <c r="AB38" s="210"/>
      <c r="AC38" s="210"/>
      <c r="AD38" s="210"/>
      <c r="AE38" s="210"/>
      <c r="AF38" s="210"/>
      <c r="AG38" s="210" t="s">
        <v>315</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9">
        <v>25</v>
      </c>
      <c r="B39" s="240" t="s">
        <v>4889</v>
      </c>
      <c r="C39" s="249" t="s">
        <v>4890</v>
      </c>
      <c r="D39" s="241" t="s">
        <v>3669</v>
      </c>
      <c r="E39" s="242">
        <v>7</v>
      </c>
      <c r="F39" s="243"/>
      <c r="G39" s="244">
        <f>ROUND(E39*F39,2)</f>
        <v>0</v>
      </c>
      <c r="H39" s="243"/>
      <c r="I39" s="244">
        <f>ROUND(E39*H39,2)</f>
        <v>0</v>
      </c>
      <c r="J39" s="243"/>
      <c r="K39" s="244">
        <f>ROUND(E39*J39,2)</f>
        <v>0</v>
      </c>
      <c r="L39" s="244">
        <v>21</v>
      </c>
      <c r="M39" s="244">
        <f>G39*(1+L39/100)</f>
        <v>0</v>
      </c>
      <c r="N39" s="242">
        <v>0</v>
      </c>
      <c r="O39" s="242">
        <f>ROUND(E39*N39,2)</f>
        <v>0</v>
      </c>
      <c r="P39" s="242">
        <v>0</v>
      </c>
      <c r="Q39" s="242">
        <f>ROUND(E39*P39,2)</f>
        <v>0</v>
      </c>
      <c r="R39" s="244"/>
      <c r="S39" s="244" t="s">
        <v>313</v>
      </c>
      <c r="T39" s="245" t="s">
        <v>303</v>
      </c>
      <c r="U39" s="220">
        <v>0</v>
      </c>
      <c r="V39" s="220">
        <f>ROUND(E39*U39,2)</f>
        <v>0</v>
      </c>
      <c r="W39" s="220"/>
      <c r="X39" s="220" t="s">
        <v>314</v>
      </c>
      <c r="Y39" s="220" t="s">
        <v>305</v>
      </c>
      <c r="Z39" s="210"/>
      <c r="AA39" s="210"/>
      <c r="AB39" s="210"/>
      <c r="AC39" s="210"/>
      <c r="AD39" s="210"/>
      <c r="AE39" s="210"/>
      <c r="AF39" s="210"/>
      <c r="AG39" s="210" t="s">
        <v>315</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9">
        <v>26</v>
      </c>
      <c r="B40" s="240" t="s">
        <v>4891</v>
      </c>
      <c r="C40" s="249" t="s">
        <v>4892</v>
      </c>
      <c r="D40" s="241" t="s">
        <v>3669</v>
      </c>
      <c r="E40" s="242">
        <v>8</v>
      </c>
      <c r="F40" s="243"/>
      <c r="G40" s="244">
        <f>ROUND(E40*F40,2)</f>
        <v>0</v>
      </c>
      <c r="H40" s="243"/>
      <c r="I40" s="244">
        <f>ROUND(E40*H40,2)</f>
        <v>0</v>
      </c>
      <c r="J40" s="243"/>
      <c r="K40" s="244">
        <f>ROUND(E40*J40,2)</f>
        <v>0</v>
      </c>
      <c r="L40" s="244">
        <v>21</v>
      </c>
      <c r="M40" s="244">
        <f>G40*(1+L40/100)</f>
        <v>0</v>
      </c>
      <c r="N40" s="242">
        <v>0</v>
      </c>
      <c r="O40" s="242">
        <f>ROUND(E40*N40,2)</f>
        <v>0</v>
      </c>
      <c r="P40" s="242">
        <v>0</v>
      </c>
      <c r="Q40" s="242">
        <f>ROUND(E40*P40,2)</f>
        <v>0</v>
      </c>
      <c r="R40" s="244"/>
      <c r="S40" s="244" t="s">
        <v>313</v>
      </c>
      <c r="T40" s="245" t="s">
        <v>303</v>
      </c>
      <c r="U40" s="220">
        <v>0</v>
      </c>
      <c r="V40" s="220">
        <f>ROUND(E40*U40,2)</f>
        <v>0</v>
      </c>
      <c r="W40" s="220"/>
      <c r="X40" s="220" t="s">
        <v>314</v>
      </c>
      <c r="Y40" s="220" t="s">
        <v>305</v>
      </c>
      <c r="Z40" s="210"/>
      <c r="AA40" s="210"/>
      <c r="AB40" s="210"/>
      <c r="AC40" s="210"/>
      <c r="AD40" s="210"/>
      <c r="AE40" s="210"/>
      <c r="AF40" s="210"/>
      <c r="AG40" s="210" t="s">
        <v>315</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2">
        <v>27</v>
      </c>
      <c r="B41" s="233" t="s">
        <v>4893</v>
      </c>
      <c r="C41" s="250" t="s">
        <v>4894</v>
      </c>
      <c r="D41" s="234" t="s">
        <v>3669</v>
      </c>
      <c r="E41" s="235">
        <v>12</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313</v>
      </c>
      <c r="T41" s="238" t="s">
        <v>303</v>
      </c>
      <c r="U41" s="220">
        <v>0</v>
      </c>
      <c r="V41" s="220">
        <f>ROUND(E41*U41,2)</f>
        <v>0</v>
      </c>
      <c r="W41" s="220"/>
      <c r="X41" s="220" t="s">
        <v>314</v>
      </c>
      <c r="Y41" s="220" t="s">
        <v>305</v>
      </c>
      <c r="Z41" s="210"/>
      <c r="AA41" s="210"/>
      <c r="AB41" s="210"/>
      <c r="AC41" s="210"/>
      <c r="AD41" s="210"/>
      <c r="AE41" s="210"/>
      <c r="AF41" s="210"/>
      <c r="AG41" s="210" t="s">
        <v>315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51" t="s">
        <v>4895</v>
      </c>
      <c r="D42" s="247"/>
      <c r="E42" s="247"/>
      <c r="F42" s="247"/>
      <c r="G42" s="247"/>
      <c r="H42" s="220"/>
      <c r="I42" s="220"/>
      <c r="J42" s="220"/>
      <c r="K42" s="220"/>
      <c r="L42" s="220"/>
      <c r="M42" s="220"/>
      <c r="N42" s="219"/>
      <c r="O42" s="219"/>
      <c r="P42" s="219"/>
      <c r="Q42" s="219"/>
      <c r="R42" s="220"/>
      <c r="S42" s="220"/>
      <c r="T42" s="220"/>
      <c r="U42" s="220"/>
      <c r="V42" s="220"/>
      <c r="W42" s="220"/>
      <c r="X42" s="220"/>
      <c r="Y42" s="220"/>
      <c r="Z42" s="210"/>
      <c r="AA42" s="210"/>
      <c r="AB42" s="210"/>
      <c r="AC42" s="210"/>
      <c r="AD42" s="210"/>
      <c r="AE42" s="210"/>
      <c r="AF42" s="210"/>
      <c r="AG42" s="210" t="s">
        <v>317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70" t="s">
        <v>4896</v>
      </c>
      <c r="D43" s="264"/>
      <c r="E43" s="264"/>
      <c r="F43" s="264"/>
      <c r="G43" s="264"/>
      <c r="H43" s="220"/>
      <c r="I43" s="220"/>
      <c r="J43" s="220"/>
      <c r="K43" s="220"/>
      <c r="L43" s="220"/>
      <c r="M43" s="220"/>
      <c r="N43" s="219"/>
      <c r="O43" s="219"/>
      <c r="P43" s="219"/>
      <c r="Q43" s="219"/>
      <c r="R43" s="220"/>
      <c r="S43" s="220"/>
      <c r="T43" s="220"/>
      <c r="U43" s="220"/>
      <c r="V43" s="220"/>
      <c r="W43" s="220"/>
      <c r="X43" s="220"/>
      <c r="Y43" s="220"/>
      <c r="Z43" s="210"/>
      <c r="AA43" s="210"/>
      <c r="AB43" s="210"/>
      <c r="AC43" s="210"/>
      <c r="AD43" s="210"/>
      <c r="AE43" s="210"/>
      <c r="AF43" s="210"/>
      <c r="AG43" s="210" t="s">
        <v>317</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9">
        <v>28</v>
      </c>
      <c r="B44" s="240" t="s">
        <v>4897</v>
      </c>
      <c r="C44" s="249" t="s">
        <v>4898</v>
      </c>
      <c r="D44" s="241" t="s">
        <v>3669</v>
      </c>
      <c r="E44" s="242">
        <v>6</v>
      </c>
      <c r="F44" s="243"/>
      <c r="G44" s="244">
        <f>ROUND(E44*F44,2)</f>
        <v>0</v>
      </c>
      <c r="H44" s="243"/>
      <c r="I44" s="244">
        <f>ROUND(E44*H44,2)</f>
        <v>0</v>
      </c>
      <c r="J44" s="243"/>
      <c r="K44" s="244">
        <f>ROUND(E44*J44,2)</f>
        <v>0</v>
      </c>
      <c r="L44" s="244">
        <v>21</v>
      </c>
      <c r="M44" s="244">
        <f>G44*(1+L44/100)</f>
        <v>0</v>
      </c>
      <c r="N44" s="242">
        <v>0</v>
      </c>
      <c r="O44" s="242">
        <f>ROUND(E44*N44,2)</f>
        <v>0</v>
      </c>
      <c r="P44" s="242">
        <v>0</v>
      </c>
      <c r="Q44" s="242">
        <f>ROUND(E44*P44,2)</f>
        <v>0</v>
      </c>
      <c r="R44" s="244"/>
      <c r="S44" s="244" t="s">
        <v>313</v>
      </c>
      <c r="T44" s="245" t="s">
        <v>303</v>
      </c>
      <c r="U44" s="220">
        <v>0</v>
      </c>
      <c r="V44" s="220">
        <f>ROUND(E44*U44,2)</f>
        <v>0</v>
      </c>
      <c r="W44" s="220"/>
      <c r="X44" s="220" t="s">
        <v>314</v>
      </c>
      <c r="Y44" s="220" t="s">
        <v>305</v>
      </c>
      <c r="Z44" s="210"/>
      <c r="AA44" s="210"/>
      <c r="AB44" s="210"/>
      <c r="AC44" s="210"/>
      <c r="AD44" s="210"/>
      <c r="AE44" s="210"/>
      <c r="AF44" s="210"/>
      <c r="AG44" s="210" t="s">
        <v>315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9">
        <v>29</v>
      </c>
      <c r="B45" s="240" t="s">
        <v>4899</v>
      </c>
      <c r="C45" s="249" t="s">
        <v>4237</v>
      </c>
      <c r="D45" s="241" t="s">
        <v>823</v>
      </c>
      <c r="E45" s="242">
        <v>1</v>
      </c>
      <c r="F45" s="243"/>
      <c r="G45" s="244">
        <f>ROUND(E45*F45,2)</f>
        <v>0</v>
      </c>
      <c r="H45" s="243"/>
      <c r="I45" s="244">
        <f>ROUND(E45*H45,2)</f>
        <v>0</v>
      </c>
      <c r="J45" s="243"/>
      <c r="K45" s="244">
        <f>ROUND(E45*J45,2)</f>
        <v>0</v>
      </c>
      <c r="L45" s="244">
        <v>21</v>
      </c>
      <c r="M45" s="244">
        <f>G45*(1+L45/100)</f>
        <v>0</v>
      </c>
      <c r="N45" s="242">
        <v>0</v>
      </c>
      <c r="O45" s="242">
        <f>ROUND(E45*N45,2)</f>
        <v>0</v>
      </c>
      <c r="P45" s="242">
        <v>0</v>
      </c>
      <c r="Q45" s="242">
        <f>ROUND(E45*P45,2)</f>
        <v>0</v>
      </c>
      <c r="R45" s="244"/>
      <c r="S45" s="244" t="s">
        <v>313</v>
      </c>
      <c r="T45" s="245" t="s">
        <v>303</v>
      </c>
      <c r="U45" s="220">
        <v>0</v>
      </c>
      <c r="V45" s="220">
        <f>ROUND(E45*U45,2)</f>
        <v>0</v>
      </c>
      <c r="W45" s="220"/>
      <c r="X45" s="220" t="s">
        <v>314</v>
      </c>
      <c r="Y45" s="220" t="s">
        <v>305</v>
      </c>
      <c r="Z45" s="210"/>
      <c r="AA45" s="210"/>
      <c r="AB45" s="210"/>
      <c r="AC45" s="210"/>
      <c r="AD45" s="210"/>
      <c r="AE45" s="210"/>
      <c r="AF45" s="210"/>
      <c r="AG45" s="210" t="s">
        <v>315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5" t="s">
        <v>297</v>
      </c>
      <c r="B46" s="226" t="s">
        <v>248</v>
      </c>
      <c r="C46" s="248" t="s">
        <v>249</v>
      </c>
      <c r="D46" s="227"/>
      <c r="E46" s="228"/>
      <c r="F46" s="229"/>
      <c r="G46" s="229">
        <f>SUMIF(AG47:AG49,"&lt;&gt;NOR",G47:G49)</f>
        <v>0</v>
      </c>
      <c r="H46" s="229"/>
      <c r="I46" s="229">
        <f>SUM(I47:I49)</f>
        <v>0</v>
      </c>
      <c r="J46" s="229"/>
      <c r="K46" s="229">
        <f>SUM(K47:K49)</f>
        <v>0</v>
      </c>
      <c r="L46" s="229"/>
      <c r="M46" s="229">
        <f>SUM(M47:M49)</f>
        <v>0</v>
      </c>
      <c r="N46" s="228"/>
      <c r="O46" s="228">
        <f>SUM(O47:O49)</f>
        <v>0</v>
      </c>
      <c r="P46" s="228"/>
      <c r="Q46" s="228">
        <f>SUM(Q47:Q49)</f>
        <v>0</v>
      </c>
      <c r="R46" s="229"/>
      <c r="S46" s="229"/>
      <c r="T46" s="230"/>
      <c r="U46" s="224"/>
      <c r="V46" s="224">
        <f>SUM(V47:V49)</f>
        <v>0</v>
      </c>
      <c r="W46" s="224"/>
      <c r="X46" s="224"/>
      <c r="Y46" s="224"/>
      <c r="AG46" t="s">
        <v>298</v>
      </c>
    </row>
    <row r="47" spans="1:60" outlineLevel="1" x14ac:dyDescent="0.2">
      <c r="A47" s="239">
        <v>30</v>
      </c>
      <c r="B47" s="240" t="s">
        <v>4900</v>
      </c>
      <c r="C47" s="249" t="s">
        <v>4901</v>
      </c>
      <c r="D47" s="241" t="s">
        <v>450</v>
      </c>
      <c r="E47" s="242">
        <v>55</v>
      </c>
      <c r="F47" s="243"/>
      <c r="G47" s="244">
        <f>ROUND(E47*F47,2)</f>
        <v>0</v>
      </c>
      <c r="H47" s="243"/>
      <c r="I47" s="244">
        <f>ROUND(E47*H47,2)</f>
        <v>0</v>
      </c>
      <c r="J47" s="243"/>
      <c r="K47" s="244">
        <f>ROUND(E47*J47,2)</f>
        <v>0</v>
      </c>
      <c r="L47" s="244">
        <v>21</v>
      </c>
      <c r="M47" s="244">
        <f>G47*(1+L47/100)</f>
        <v>0</v>
      </c>
      <c r="N47" s="242">
        <v>0</v>
      </c>
      <c r="O47" s="242">
        <f>ROUND(E47*N47,2)</f>
        <v>0</v>
      </c>
      <c r="P47" s="242">
        <v>0</v>
      </c>
      <c r="Q47" s="242">
        <f>ROUND(E47*P47,2)</f>
        <v>0</v>
      </c>
      <c r="R47" s="244"/>
      <c r="S47" s="244" t="s">
        <v>313</v>
      </c>
      <c r="T47" s="245" t="s">
        <v>303</v>
      </c>
      <c r="U47" s="220">
        <v>0</v>
      </c>
      <c r="V47" s="220">
        <f>ROUND(E47*U47,2)</f>
        <v>0</v>
      </c>
      <c r="W47" s="220"/>
      <c r="X47" s="220" t="s">
        <v>314</v>
      </c>
      <c r="Y47" s="220" t="s">
        <v>305</v>
      </c>
      <c r="Z47" s="210"/>
      <c r="AA47" s="210"/>
      <c r="AB47" s="210"/>
      <c r="AC47" s="210"/>
      <c r="AD47" s="210"/>
      <c r="AE47" s="210"/>
      <c r="AF47" s="210"/>
      <c r="AG47" s="210" t="s">
        <v>315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9">
        <v>31</v>
      </c>
      <c r="B48" s="240" t="s">
        <v>4902</v>
      </c>
      <c r="C48" s="249" t="s">
        <v>4903</v>
      </c>
      <c r="D48" s="241" t="s">
        <v>3119</v>
      </c>
      <c r="E48" s="242">
        <v>12</v>
      </c>
      <c r="F48" s="243"/>
      <c r="G48" s="244">
        <f>ROUND(E48*F48,2)</f>
        <v>0</v>
      </c>
      <c r="H48" s="243"/>
      <c r="I48" s="244">
        <f>ROUND(E48*H48,2)</f>
        <v>0</v>
      </c>
      <c r="J48" s="243"/>
      <c r="K48" s="244">
        <f>ROUND(E48*J48,2)</f>
        <v>0</v>
      </c>
      <c r="L48" s="244">
        <v>21</v>
      </c>
      <c r="M48" s="244">
        <f>G48*(1+L48/100)</f>
        <v>0</v>
      </c>
      <c r="N48" s="242">
        <v>0</v>
      </c>
      <c r="O48" s="242">
        <f>ROUND(E48*N48,2)</f>
        <v>0</v>
      </c>
      <c r="P48" s="242">
        <v>0</v>
      </c>
      <c r="Q48" s="242">
        <f>ROUND(E48*P48,2)</f>
        <v>0</v>
      </c>
      <c r="R48" s="244"/>
      <c r="S48" s="244" t="s">
        <v>313</v>
      </c>
      <c r="T48" s="245" t="s">
        <v>303</v>
      </c>
      <c r="U48" s="220">
        <v>0</v>
      </c>
      <c r="V48" s="220">
        <f>ROUND(E48*U48,2)</f>
        <v>0</v>
      </c>
      <c r="W48" s="220"/>
      <c r="X48" s="220" t="s">
        <v>314</v>
      </c>
      <c r="Y48" s="220" t="s">
        <v>305</v>
      </c>
      <c r="Z48" s="210"/>
      <c r="AA48" s="210"/>
      <c r="AB48" s="210"/>
      <c r="AC48" s="210"/>
      <c r="AD48" s="210"/>
      <c r="AE48" s="210"/>
      <c r="AF48" s="210"/>
      <c r="AG48" s="210" t="s">
        <v>315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9">
        <v>32</v>
      </c>
      <c r="B49" s="240" t="s">
        <v>4904</v>
      </c>
      <c r="C49" s="249" t="s">
        <v>4905</v>
      </c>
      <c r="D49" s="241" t="s">
        <v>3669</v>
      </c>
      <c r="E49" s="242">
        <v>1</v>
      </c>
      <c r="F49" s="243"/>
      <c r="G49" s="244">
        <f>ROUND(E49*F49,2)</f>
        <v>0</v>
      </c>
      <c r="H49" s="243"/>
      <c r="I49" s="244">
        <f>ROUND(E49*H49,2)</f>
        <v>0</v>
      </c>
      <c r="J49" s="243"/>
      <c r="K49" s="244">
        <f>ROUND(E49*J49,2)</f>
        <v>0</v>
      </c>
      <c r="L49" s="244">
        <v>21</v>
      </c>
      <c r="M49" s="244">
        <f>G49*(1+L49/100)</f>
        <v>0</v>
      </c>
      <c r="N49" s="242">
        <v>0</v>
      </c>
      <c r="O49" s="242">
        <f>ROUND(E49*N49,2)</f>
        <v>0</v>
      </c>
      <c r="P49" s="242">
        <v>0</v>
      </c>
      <c r="Q49" s="242">
        <f>ROUND(E49*P49,2)</f>
        <v>0</v>
      </c>
      <c r="R49" s="244"/>
      <c r="S49" s="244" t="s">
        <v>313</v>
      </c>
      <c r="T49" s="245" t="s">
        <v>303</v>
      </c>
      <c r="U49" s="220">
        <v>0</v>
      </c>
      <c r="V49" s="220">
        <f>ROUND(E49*U49,2)</f>
        <v>0</v>
      </c>
      <c r="W49" s="220"/>
      <c r="X49" s="220" t="s">
        <v>314</v>
      </c>
      <c r="Y49" s="220" t="s">
        <v>305</v>
      </c>
      <c r="Z49" s="210"/>
      <c r="AA49" s="210"/>
      <c r="AB49" s="210"/>
      <c r="AC49" s="210"/>
      <c r="AD49" s="210"/>
      <c r="AE49" s="210"/>
      <c r="AF49" s="210"/>
      <c r="AG49" s="210" t="s">
        <v>315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5" t="s">
        <v>297</v>
      </c>
      <c r="B50" s="226" t="s">
        <v>256</v>
      </c>
      <c r="C50" s="248" t="s">
        <v>257</v>
      </c>
      <c r="D50" s="227"/>
      <c r="E50" s="228"/>
      <c r="F50" s="229"/>
      <c r="G50" s="229">
        <f>SUMIF(AG51:AG76,"&lt;&gt;NOR",G51:G76)</f>
        <v>0</v>
      </c>
      <c r="H50" s="229"/>
      <c r="I50" s="229">
        <f>SUM(I51:I76)</f>
        <v>0</v>
      </c>
      <c r="J50" s="229"/>
      <c r="K50" s="229">
        <f>SUM(K51:K76)</f>
        <v>0</v>
      </c>
      <c r="L50" s="229"/>
      <c r="M50" s="229">
        <f>SUM(M51:M76)</f>
        <v>0</v>
      </c>
      <c r="N50" s="228"/>
      <c r="O50" s="228">
        <f>SUM(O51:O76)</f>
        <v>0</v>
      </c>
      <c r="P50" s="228"/>
      <c r="Q50" s="228">
        <f>SUM(Q51:Q76)</f>
        <v>0</v>
      </c>
      <c r="R50" s="229"/>
      <c r="S50" s="229"/>
      <c r="T50" s="230"/>
      <c r="U50" s="224"/>
      <c r="V50" s="224">
        <f>SUM(V51:V76)</f>
        <v>0</v>
      </c>
      <c r="W50" s="224"/>
      <c r="X50" s="224"/>
      <c r="Y50" s="224"/>
      <c r="AG50" t="s">
        <v>298</v>
      </c>
    </row>
    <row r="51" spans="1:60" outlineLevel="1" x14ac:dyDescent="0.2">
      <c r="A51" s="239">
        <v>33</v>
      </c>
      <c r="B51" s="240" t="s">
        <v>4906</v>
      </c>
      <c r="C51" s="249" t="s">
        <v>4907</v>
      </c>
      <c r="D51" s="241" t="s">
        <v>4908</v>
      </c>
      <c r="E51" s="242">
        <v>0.2</v>
      </c>
      <c r="F51" s="243"/>
      <c r="G51" s="244">
        <f>ROUND(E51*F51,2)</f>
        <v>0</v>
      </c>
      <c r="H51" s="243"/>
      <c r="I51" s="244">
        <f>ROUND(E51*H51,2)</f>
        <v>0</v>
      </c>
      <c r="J51" s="243"/>
      <c r="K51" s="244">
        <f>ROUND(E51*J51,2)</f>
        <v>0</v>
      </c>
      <c r="L51" s="244">
        <v>21</v>
      </c>
      <c r="M51" s="244">
        <f>G51*(1+L51/100)</f>
        <v>0</v>
      </c>
      <c r="N51" s="242">
        <v>0</v>
      </c>
      <c r="O51" s="242">
        <f>ROUND(E51*N51,2)</f>
        <v>0</v>
      </c>
      <c r="P51" s="242">
        <v>0</v>
      </c>
      <c r="Q51" s="242">
        <f>ROUND(E51*P51,2)</f>
        <v>0</v>
      </c>
      <c r="R51" s="244"/>
      <c r="S51" s="244" t="s">
        <v>313</v>
      </c>
      <c r="T51" s="245" t="s">
        <v>303</v>
      </c>
      <c r="U51" s="220">
        <v>0</v>
      </c>
      <c r="V51" s="220">
        <f>ROUND(E51*U51,2)</f>
        <v>0</v>
      </c>
      <c r="W51" s="220"/>
      <c r="X51" s="220" t="s">
        <v>314</v>
      </c>
      <c r="Y51" s="220" t="s">
        <v>305</v>
      </c>
      <c r="Z51" s="210"/>
      <c r="AA51" s="210"/>
      <c r="AB51" s="210"/>
      <c r="AC51" s="210"/>
      <c r="AD51" s="210"/>
      <c r="AE51" s="210"/>
      <c r="AF51" s="210"/>
      <c r="AG51" s="210" t="s">
        <v>315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2">
        <v>34</v>
      </c>
      <c r="B52" s="233" t="s">
        <v>4909</v>
      </c>
      <c r="C52" s="250" t="s">
        <v>4910</v>
      </c>
      <c r="D52" s="234" t="s">
        <v>3119</v>
      </c>
      <c r="E52" s="235">
        <v>5</v>
      </c>
      <c r="F52" s="236"/>
      <c r="G52" s="237">
        <f>ROUND(E52*F52,2)</f>
        <v>0</v>
      </c>
      <c r="H52" s="236"/>
      <c r="I52" s="237">
        <f>ROUND(E52*H52,2)</f>
        <v>0</v>
      </c>
      <c r="J52" s="236"/>
      <c r="K52" s="237">
        <f>ROUND(E52*J52,2)</f>
        <v>0</v>
      </c>
      <c r="L52" s="237">
        <v>21</v>
      </c>
      <c r="M52" s="237">
        <f>G52*(1+L52/100)</f>
        <v>0</v>
      </c>
      <c r="N52" s="235">
        <v>0</v>
      </c>
      <c r="O52" s="235">
        <f>ROUND(E52*N52,2)</f>
        <v>0</v>
      </c>
      <c r="P52" s="235">
        <v>0</v>
      </c>
      <c r="Q52" s="235">
        <f>ROUND(E52*P52,2)</f>
        <v>0</v>
      </c>
      <c r="R52" s="237"/>
      <c r="S52" s="237" t="s">
        <v>313</v>
      </c>
      <c r="T52" s="238" t="s">
        <v>303</v>
      </c>
      <c r="U52" s="220">
        <v>0</v>
      </c>
      <c r="V52" s="220">
        <f>ROUND(E52*U52,2)</f>
        <v>0</v>
      </c>
      <c r="W52" s="220"/>
      <c r="X52" s="220" t="s">
        <v>314</v>
      </c>
      <c r="Y52" s="220" t="s">
        <v>305</v>
      </c>
      <c r="Z52" s="210"/>
      <c r="AA52" s="210"/>
      <c r="AB52" s="210"/>
      <c r="AC52" s="210"/>
      <c r="AD52" s="210"/>
      <c r="AE52" s="210"/>
      <c r="AF52" s="210"/>
      <c r="AG52" s="210" t="s">
        <v>315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51" t="s">
        <v>4911</v>
      </c>
      <c r="D53" s="247"/>
      <c r="E53" s="247"/>
      <c r="F53" s="247"/>
      <c r="G53" s="247"/>
      <c r="H53" s="220"/>
      <c r="I53" s="220"/>
      <c r="J53" s="220"/>
      <c r="K53" s="220"/>
      <c r="L53" s="220"/>
      <c r="M53" s="220"/>
      <c r="N53" s="219"/>
      <c r="O53" s="219"/>
      <c r="P53" s="219"/>
      <c r="Q53" s="219"/>
      <c r="R53" s="220"/>
      <c r="S53" s="220"/>
      <c r="T53" s="220"/>
      <c r="U53" s="220"/>
      <c r="V53" s="220"/>
      <c r="W53" s="220"/>
      <c r="X53" s="220"/>
      <c r="Y53" s="220"/>
      <c r="Z53" s="210"/>
      <c r="AA53" s="210"/>
      <c r="AB53" s="210"/>
      <c r="AC53" s="210"/>
      <c r="AD53" s="210"/>
      <c r="AE53" s="210"/>
      <c r="AF53" s="210"/>
      <c r="AG53" s="210" t="s">
        <v>317</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70" t="s">
        <v>4912</v>
      </c>
      <c r="D54" s="264"/>
      <c r="E54" s="264"/>
      <c r="F54" s="264"/>
      <c r="G54" s="264"/>
      <c r="H54" s="220"/>
      <c r="I54" s="220"/>
      <c r="J54" s="220"/>
      <c r="K54" s="220"/>
      <c r="L54" s="220"/>
      <c r="M54" s="220"/>
      <c r="N54" s="219"/>
      <c r="O54" s="219"/>
      <c r="P54" s="219"/>
      <c r="Q54" s="219"/>
      <c r="R54" s="220"/>
      <c r="S54" s="220"/>
      <c r="T54" s="220"/>
      <c r="U54" s="220"/>
      <c r="V54" s="220"/>
      <c r="W54" s="220"/>
      <c r="X54" s="220"/>
      <c r="Y54" s="220"/>
      <c r="Z54" s="210"/>
      <c r="AA54" s="210"/>
      <c r="AB54" s="210"/>
      <c r="AC54" s="210"/>
      <c r="AD54" s="210"/>
      <c r="AE54" s="210"/>
      <c r="AF54" s="210"/>
      <c r="AG54" s="210" t="s">
        <v>317</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9">
        <v>35</v>
      </c>
      <c r="B55" s="240" t="s">
        <v>4913</v>
      </c>
      <c r="C55" s="249" t="s">
        <v>4914</v>
      </c>
      <c r="D55" s="241" t="s">
        <v>450</v>
      </c>
      <c r="E55" s="242">
        <v>10</v>
      </c>
      <c r="F55" s="243"/>
      <c r="G55" s="244">
        <f>ROUND(E55*F55,2)</f>
        <v>0</v>
      </c>
      <c r="H55" s="243"/>
      <c r="I55" s="244">
        <f>ROUND(E55*H55,2)</f>
        <v>0</v>
      </c>
      <c r="J55" s="243"/>
      <c r="K55" s="244">
        <f>ROUND(E55*J55,2)</f>
        <v>0</v>
      </c>
      <c r="L55" s="244">
        <v>21</v>
      </c>
      <c r="M55" s="244">
        <f>G55*(1+L55/100)</f>
        <v>0</v>
      </c>
      <c r="N55" s="242">
        <v>0</v>
      </c>
      <c r="O55" s="242">
        <f>ROUND(E55*N55,2)</f>
        <v>0</v>
      </c>
      <c r="P55" s="242">
        <v>0</v>
      </c>
      <c r="Q55" s="242">
        <f>ROUND(E55*P55,2)</f>
        <v>0</v>
      </c>
      <c r="R55" s="244"/>
      <c r="S55" s="244" t="s">
        <v>313</v>
      </c>
      <c r="T55" s="245" t="s">
        <v>303</v>
      </c>
      <c r="U55" s="220">
        <v>0</v>
      </c>
      <c r="V55" s="220">
        <f>ROUND(E55*U55,2)</f>
        <v>0</v>
      </c>
      <c r="W55" s="220"/>
      <c r="X55" s="220" t="s">
        <v>314</v>
      </c>
      <c r="Y55" s="220" t="s">
        <v>305</v>
      </c>
      <c r="Z55" s="210"/>
      <c r="AA55" s="210"/>
      <c r="AB55" s="210"/>
      <c r="AC55" s="210"/>
      <c r="AD55" s="210"/>
      <c r="AE55" s="210"/>
      <c r="AF55" s="210"/>
      <c r="AG55" s="210" t="s">
        <v>315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9">
        <v>36</v>
      </c>
      <c r="B56" s="240" t="s">
        <v>4915</v>
      </c>
      <c r="C56" s="249" t="s">
        <v>4916</v>
      </c>
      <c r="D56" s="241" t="s">
        <v>450</v>
      </c>
      <c r="E56" s="242">
        <v>175</v>
      </c>
      <c r="F56" s="243"/>
      <c r="G56" s="244">
        <f>ROUND(E56*F56,2)</f>
        <v>0</v>
      </c>
      <c r="H56" s="243"/>
      <c r="I56" s="244">
        <f>ROUND(E56*H56,2)</f>
        <v>0</v>
      </c>
      <c r="J56" s="243"/>
      <c r="K56" s="244">
        <f>ROUND(E56*J56,2)</f>
        <v>0</v>
      </c>
      <c r="L56" s="244">
        <v>21</v>
      </c>
      <c r="M56" s="244">
        <f>G56*(1+L56/100)</f>
        <v>0</v>
      </c>
      <c r="N56" s="242">
        <v>0</v>
      </c>
      <c r="O56" s="242">
        <f>ROUND(E56*N56,2)</f>
        <v>0</v>
      </c>
      <c r="P56" s="242">
        <v>0</v>
      </c>
      <c r="Q56" s="242">
        <f>ROUND(E56*P56,2)</f>
        <v>0</v>
      </c>
      <c r="R56" s="244"/>
      <c r="S56" s="244" t="s">
        <v>313</v>
      </c>
      <c r="T56" s="245" t="s">
        <v>303</v>
      </c>
      <c r="U56" s="220">
        <v>0</v>
      </c>
      <c r="V56" s="220">
        <f>ROUND(E56*U56,2)</f>
        <v>0</v>
      </c>
      <c r="W56" s="220"/>
      <c r="X56" s="220" t="s">
        <v>314</v>
      </c>
      <c r="Y56" s="220" t="s">
        <v>305</v>
      </c>
      <c r="Z56" s="210"/>
      <c r="AA56" s="210"/>
      <c r="AB56" s="210"/>
      <c r="AC56" s="210"/>
      <c r="AD56" s="210"/>
      <c r="AE56" s="210"/>
      <c r="AF56" s="210"/>
      <c r="AG56" s="210" t="s">
        <v>315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2">
        <v>37</v>
      </c>
      <c r="B57" s="233" t="s">
        <v>4917</v>
      </c>
      <c r="C57" s="250" t="s">
        <v>4918</v>
      </c>
      <c r="D57" s="234" t="s">
        <v>450</v>
      </c>
      <c r="E57" s="235">
        <v>25</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c r="S57" s="237" t="s">
        <v>313</v>
      </c>
      <c r="T57" s="238" t="s">
        <v>303</v>
      </c>
      <c r="U57" s="220">
        <v>0</v>
      </c>
      <c r="V57" s="220">
        <f>ROUND(E57*U57,2)</f>
        <v>0</v>
      </c>
      <c r="W57" s="220"/>
      <c r="X57" s="220" t="s">
        <v>314</v>
      </c>
      <c r="Y57" s="220" t="s">
        <v>305</v>
      </c>
      <c r="Z57" s="210"/>
      <c r="AA57" s="210"/>
      <c r="AB57" s="210"/>
      <c r="AC57" s="210"/>
      <c r="AD57" s="210"/>
      <c r="AE57" s="210"/>
      <c r="AF57" s="210"/>
      <c r="AG57" s="210" t="s">
        <v>315</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51" t="s">
        <v>4919</v>
      </c>
      <c r="D58" s="247"/>
      <c r="E58" s="247"/>
      <c r="F58" s="247"/>
      <c r="G58" s="247"/>
      <c r="H58" s="220"/>
      <c r="I58" s="220"/>
      <c r="J58" s="220"/>
      <c r="K58" s="220"/>
      <c r="L58" s="220"/>
      <c r="M58" s="220"/>
      <c r="N58" s="219"/>
      <c r="O58" s="219"/>
      <c r="P58" s="219"/>
      <c r="Q58" s="219"/>
      <c r="R58" s="220"/>
      <c r="S58" s="220"/>
      <c r="T58" s="220"/>
      <c r="U58" s="220"/>
      <c r="V58" s="220"/>
      <c r="W58" s="220"/>
      <c r="X58" s="220"/>
      <c r="Y58" s="220"/>
      <c r="Z58" s="210"/>
      <c r="AA58" s="210"/>
      <c r="AB58" s="210"/>
      <c r="AC58" s="210"/>
      <c r="AD58" s="210"/>
      <c r="AE58" s="210"/>
      <c r="AF58" s="210"/>
      <c r="AG58" s="210" t="s">
        <v>317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2">
        <v>38</v>
      </c>
      <c r="B59" s="233" t="s">
        <v>4920</v>
      </c>
      <c r="C59" s="250" t="s">
        <v>4921</v>
      </c>
      <c r="D59" s="234" t="s">
        <v>696</v>
      </c>
      <c r="E59" s="235">
        <v>19.899999999999999</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c r="S59" s="237" t="s">
        <v>313</v>
      </c>
      <c r="T59" s="238" t="s">
        <v>303</v>
      </c>
      <c r="U59" s="220">
        <v>0</v>
      </c>
      <c r="V59" s="220">
        <f>ROUND(E59*U59,2)</f>
        <v>0</v>
      </c>
      <c r="W59" s="220"/>
      <c r="X59" s="220" t="s">
        <v>314</v>
      </c>
      <c r="Y59" s="220" t="s">
        <v>305</v>
      </c>
      <c r="Z59" s="210"/>
      <c r="AA59" s="210"/>
      <c r="AB59" s="210"/>
      <c r="AC59" s="210"/>
      <c r="AD59" s="210"/>
      <c r="AE59" s="210"/>
      <c r="AF59" s="210"/>
      <c r="AG59" s="210" t="s">
        <v>315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1" t="s">
        <v>4922</v>
      </c>
      <c r="D60" s="247"/>
      <c r="E60" s="247"/>
      <c r="F60" s="247"/>
      <c r="G60" s="247"/>
      <c r="H60" s="220"/>
      <c r="I60" s="220"/>
      <c r="J60" s="220"/>
      <c r="K60" s="220"/>
      <c r="L60" s="220"/>
      <c r="M60" s="220"/>
      <c r="N60" s="219"/>
      <c r="O60" s="219"/>
      <c r="P60" s="219"/>
      <c r="Q60" s="219"/>
      <c r="R60" s="220"/>
      <c r="S60" s="220"/>
      <c r="T60" s="220"/>
      <c r="U60" s="220"/>
      <c r="V60" s="220"/>
      <c r="W60" s="220"/>
      <c r="X60" s="220"/>
      <c r="Y60" s="220"/>
      <c r="Z60" s="210"/>
      <c r="AA60" s="210"/>
      <c r="AB60" s="210"/>
      <c r="AC60" s="210"/>
      <c r="AD60" s="210"/>
      <c r="AE60" s="210"/>
      <c r="AF60" s="210"/>
      <c r="AG60" s="210" t="s">
        <v>317</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2">
        <v>39</v>
      </c>
      <c r="B61" s="233" t="s">
        <v>4923</v>
      </c>
      <c r="C61" s="250" t="s">
        <v>4924</v>
      </c>
      <c r="D61" s="234" t="s">
        <v>372</v>
      </c>
      <c r="E61" s="235">
        <v>90</v>
      </c>
      <c r="F61" s="236"/>
      <c r="G61" s="237">
        <f>ROUND(E61*F61,2)</f>
        <v>0</v>
      </c>
      <c r="H61" s="236"/>
      <c r="I61" s="237">
        <f>ROUND(E61*H61,2)</f>
        <v>0</v>
      </c>
      <c r="J61" s="236"/>
      <c r="K61" s="237">
        <f>ROUND(E61*J61,2)</f>
        <v>0</v>
      </c>
      <c r="L61" s="237">
        <v>21</v>
      </c>
      <c r="M61" s="237">
        <f>G61*(1+L61/100)</f>
        <v>0</v>
      </c>
      <c r="N61" s="235">
        <v>0</v>
      </c>
      <c r="O61" s="235">
        <f>ROUND(E61*N61,2)</f>
        <v>0</v>
      </c>
      <c r="P61" s="235">
        <v>0</v>
      </c>
      <c r="Q61" s="235">
        <f>ROUND(E61*P61,2)</f>
        <v>0</v>
      </c>
      <c r="R61" s="237"/>
      <c r="S61" s="237" t="s">
        <v>313</v>
      </c>
      <c r="T61" s="238" t="s">
        <v>303</v>
      </c>
      <c r="U61" s="220">
        <v>0</v>
      </c>
      <c r="V61" s="220">
        <f>ROUND(E61*U61,2)</f>
        <v>0</v>
      </c>
      <c r="W61" s="220"/>
      <c r="X61" s="220" t="s">
        <v>314</v>
      </c>
      <c r="Y61" s="220" t="s">
        <v>305</v>
      </c>
      <c r="Z61" s="210"/>
      <c r="AA61" s="210"/>
      <c r="AB61" s="210"/>
      <c r="AC61" s="210"/>
      <c r="AD61" s="210"/>
      <c r="AE61" s="210"/>
      <c r="AF61" s="210"/>
      <c r="AG61" s="210" t="s">
        <v>315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1" t="s">
        <v>4925</v>
      </c>
      <c r="D62" s="247"/>
      <c r="E62" s="247"/>
      <c r="F62" s="247"/>
      <c r="G62" s="247"/>
      <c r="H62" s="220"/>
      <c r="I62" s="220"/>
      <c r="J62" s="220"/>
      <c r="K62" s="220"/>
      <c r="L62" s="220"/>
      <c r="M62" s="220"/>
      <c r="N62" s="219"/>
      <c r="O62" s="219"/>
      <c r="P62" s="219"/>
      <c r="Q62" s="219"/>
      <c r="R62" s="220"/>
      <c r="S62" s="220"/>
      <c r="T62" s="220"/>
      <c r="U62" s="220"/>
      <c r="V62" s="220"/>
      <c r="W62" s="220"/>
      <c r="X62" s="220"/>
      <c r="Y62" s="220"/>
      <c r="Z62" s="210"/>
      <c r="AA62" s="210"/>
      <c r="AB62" s="210"/>
      <c r="AC62" s="210"/>
      <c r="AD62" s="210"/>
      <c r="AE62" s="210"/>
      <c r="AF62" s="210"/>
      <c r="AG62" s="210" t="s">
        <v>317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70" t="s">
        <v>4926</v>
      </c>
      <c r="D63" s="264"/>
      <c r="E63" s="264"/>
      <c r="F63" s="264"/>
      <c r="G63" s="264"/>
      <c r="H63" s="220"/>
      <c r="I63" s="220"/>
      <c r="J63" s="220"/>
      <c r="K63" s="220"/>
      <c r="L63" s="220"/>
      <c r="M63" s="220"/>
      <c r="N63" s="219"/>
      <c r="O63" s="219"/>
      <c r="P63" s="219"/>
      <c r="Q63" s="219"/>
      <c r="R63" s="220"/>
      <c r="S63" s="220"/>
      <c r="T63" s="220"/>
      <c r="U63" s="220"/>
      <c r="V63" s="220"/>
      <c r="W63" s="220"/>
      <c r="X63" s="220"/>
      <c r="Y63" s="220"/>
      <c r="Z63" s="210"/>
      <c r="AA63" s="210"/>
      <c r="AB63" s="210"/>
      <c r="AC63" s="210"/>
      <c r="AD63" s="210"/>
      <c r="AE63" s="210"/>
      <c r="AF63" s="210"/>
      <c r="AG63" s="210" t="s">
        <v>317</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70" t="s">
        <v>4927</v>
      </c>
      <c r="D64" s="264"/>
      <c r="E64" s="264"/>
      <c r="F64" s="264"/>
      <c r="G64" s="264"/>
      <c r="H64" s="220"/>
      <c r="I64" s="220"/>
      <c r="J64" s="220"/>
      <c r="K64" s="220"/>
      <c r="L64" s="220"/>
      <c r="M64" s="220"/>
      <c r="N64" s="219"/>
      <c r="O64" s="219"/>
      <c r="P64" s="219"/>
      <c r="Q64" s="219"/>
      <c r="R64" s="220"/>
      <c r="S64" s="220"/>
      <c r="T64" s="220"/>
      <c r="U64" s="220"/>
      <c r="V64" s="220"/>
      <c r="W64" s="220"/>
      <c r="X64" s="220"/>
      <c r="Y64" s="220"/>
      <c r="Z64" s="210"/>
      <c r="AA64" s="210"/>
      <c r="AB64" s="210"/>
      <c r="AC64" s="210"/>
      <c r="AD64" s="210"/>
      <c r="AE64" s="210"/>
      <c r="AF64" s="210"/>
      <c r="AG64" s="210" t="s">
        <v>317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70" t="s">
        <v>4928</v>
      </c>
      <c r="D65" s="264"/>
      <c r="E65" s="264"/>
      <c r="F65" s="264"/>
      <c r="G65" s="264"/>
      <c r="H65" s="220"/>
      <c r="I65" s="220"/>
      <c r="J65" s="220"/>
      <c r="K65" s="220"/>
      <c r="L65" s="220"/>
      <c r="M65" s="220"/>
      <c r="N65" s="219"/>
      <c r="O65" s="219"/>
      <c r="P65" s="219"/>
      <c r="Q65" s="219"/>
      <c r="R65" s="220"/>
      <c r="S65" s="220"/>
      <c r="T65" s="220"/>
      <c r="U65" s="220"/>
      <c r="V65" s="220"/>
      <c r="W65" s="220"/>
      <c r="X65" s="220"/>
      <c r="Y65" s="220"/>
      <c r="Z65" s="210"/>
      <c r="AA65" s="210"/>
      <c r="AB65" s="210"/>
      <c r="AC65" s="210"/>
      <c r="AD65" s="210"/>
      <c r="AE65" s="210"/>
      <c r="AF65" s="210"/>
      <c r="AG65" s="210" t="s">
        <v>317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2">
        <v>40</v>
      </c>
      <c r="B66" s="233" t="s">
        <v>4929</v>
      </c>
      <c r="C66" s="250" t="s">
        <v>4930</v>
      </c>
      <c r="D66" s="234" t="s">
        <v>696</v>
      </c>
      <c r="E66" s="235">
        <v>5.6</v>
      </c>
      <c r="F66" s="236"/>
      <c r="G66" s="237">
        <f>ROUND(E66*F66,2)</f>
        <v>0</v>
      </c>
      <c r="H66" s="236"/>
      <c r="I66" s="237">
        <f>ROUND(E66*H66,2)</f>
        <v>0</v>
      </c>
      <c r="J66" s="236"/>
      <c r="K66" s="237">
        <f>ROUND(E66*J66,2)</f>
        <v>0</v>
      </c>
      <c r="L66" s="237">
        <v>21</v>
      </c>
      <c r="M66" s="237">
        <f>G66*(1+L66/100)</f>
        <v>0</v>
      </c>
      <c r="N66" s="235">
        <v>0</v>
      </c>
      <c r="O66" s="235">
        <f>ROUND(E66*N66,2)</f>
        <v>0</v>
      </c>
      <c r="P66" s="235">
        <v>0</v>
      </c>
      <c r="Q66" s="235">
        <f>ROUND(E66*P66,2)</f>
        <v>0</v>
      </c>
      <c r="R66" s="237"/>
      <c r="S66" s="237" t="s">
        <v>313</v>
      </c>
      <c r="T66" s="238" t="s">
        <v>303</v>
      </c>
      <c r="U66" s="220">
        <v>0</v>
      </c>
      <c r="V66" s="220">
        <f>ROUND(E66*U66,2)</f>
        <v>0</v>
      </c>
      <c r="W66" s="220"/>
      <c r="X66" s="220" t="s">
        <v>314</v>
      </c>
      <c r="Y66" s="220" t="s">
        <v>305</v>
      </c>
      <c r="Z66" s="210"/>
      <c r="AA66" s="210"/>
      <c r="AB66" s="210"/>
      <c r="AC66" s="210"/>
      <c r="AD66" s="210"/>
      <c r="AE66" s="210"/>
      <c r="AF66" s="210"/>
      <c r="AG66" s="210" t="s">
        <v>315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51" t="s">
        <v>4931</v>
      </c>
      <c r="D67" s="247"/>
      <c r="E67" s="247"/>
      <c r="F67" s="247"/>
      <c r="G67" s="247"/>
      <c r="H67" s="220"/>
      <c r="I67" s="220"/>
      <c r="J67" s="220"/>
      <c r="K67" s="220"/>
      <c r="L67" s="220"/>
      <c r="M67" s="220"/>
      <c r="N67" s="219"/>
      <c r="O67" s="219"/>
      <c r="P67" s="219"/>
      <c r="Q67" s="219"/>
      <c r="R67" s="220"/>
      <c r="S67" s="220"/>
      <c r="T67" s="220"/>
      <c r="U67" s="220"/>
      <c r="V67" s="220"/>
      <c r="W67" s="220"/>
      <c r="X67" s="220"/>
      <c r="Y67" s="220"/>
      <c r="Z67" s="210"/>
      <c r="AA67" s="210"/>
      <c r="AB67" s="210"/>
      <c r="AC67" s="210"/>
      <c r="AD67" s="210"/>
      <c r="AE67" s="210"/>
      <c r="AF67" s="210"/>
      <c r="AG67" s="210" t="s">
        <v>317</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70" t="s">
        <v>4932</v>
      </c>
      <c r="D68" s="264"/>
      <c r="E68" s="264"/>
      <c r="F68" s="264"/>
      <c r="G68" s="264"/>
      <c r="H68" s="220"/>
      <c r="I68" s="220"/>
      <c r="J68" s="220"/>
      <c r="K68" s="220"/>
      <c r="L68" s="220"/>
      <c r="M68" s="220"/>
      <c r="N68" s="219"/>
      <c r="O68" s="219"/>
      <c r="P68" s="219"/>
      <c r="Q68" s="219"/>
      <c r="R68" s="220"/>
      <c r="S68" s="220"/>
      <c r="T68" s="220"/>
      <c r="U68" s="220"/>
      <c r="V68" s="220"/>
      <c r="W68" s="220"/>
      <c r="X68" s="220"/>
      <c r="Y68" s="220"/>
      <c r="Z68" s="210"/>
      <c r="AA68" s="210"/>
      <c r="AB68" s="210"/>
      <c r="AC68" s="210"/>
      <c r="AD68" s="210"/>
      <c r="AE68" s="210"/>
      <c r="AF68" s="210"/>
      <c r="AG68" s="210" t="s">
        <v>317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2">
        <v>41</v>
      </c>
      <c r="B69" s="233" t="s">
        <v>4933</v>
      </c>
      <c r="C69" s="250" t="s">
        <v>4934</v>
      </c>
      <c r="D69" s="234" t="s">
        <v>696</v>
      </c>
      <c r="E69" s="235">
        <v>2.8</v>
      </c>
      <c r="F69" s="236"/>
      <c r="G69" s="237">
        <f>ROUND(E69*F69,2)</f>
        <v>0</v>
      </c>
      <c r="H69" s="236"/>
      <c r="I69" s="237">
        <f>ROUND(E69*H69,2)</f>
        <v>0</v>
      </c>
      <c r="J69" s="236"/>
      <c r="K69" s="237">
        <f>ROUND(E69*J69,2)</f>
        <v>0</v>
      </c>
      <c r="L69" s="237">
        <v>21</v>
      </c>
      <c r="M69" s="237">
        <f>G69*(1+L69/100)</f>
        <v>0</v>
      </c>
      <c r="N69" s="235">
        <v>0</v>
      </c>
      <c r="O69" s="235">
        <f>ROUND(E69*N69,2)</f>
        <v>0</v>
      </c>
      <c r="P69" s="235">
        <v>0</v>
      </c>
      <c r="Q69" s="235">
        <f>ROUND(E69*P69,2)</f>
        <v>0</v>
      </c>
      <c r="R69" s="237"/>
      <c r="S69" s="237" t="s">
        <v>313</v>
      </c>
      <c r="T69" s="238" t="s">
        <v>303</v>
      </c>
      <c r="U69" s="220">
        <v>0</v>
      </c>
      <c r="V69" s="220">
        <f>ROUND(E69*U69,2)</f>
        <v>0</v>
      </c>
      <c r="W69" s="220"/>
      <c r="X69" s="220" t="s">
        <v>314</v>
      </c>
      <c r="Y69" s="220" t="s">
        <v>305</v>
      </c>
      <c r="Z69" s="210"/>
      <c r="AA69" s="210"/>
      <c r="AB69" s="210"/>
      <c r="AC69" s="210"/>
      <c r="AD69" s="210"/>
      <c r="AE69" s="210"/>
      <c r="AF69" s="210"/>
      <c r="AG69" s="210" t="s">
        <v>315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51" t="s">
        <v>4935</v>
      </c>
      <c r="D70" s="247"/>
      <c r="E70" s="247"/>
      <c r="F70" s="247"/>
      <c r="G70" s="247"/>
      <c r="H70" s="220"/>
      <c r="I70" s="220"/>
      <c r="J70" s="220"/>
      <c r="K70" s="220"/>
      <c r="L70" s="220"/>
      <c r="M70" s="220"/>
      <c r="N70" s="219"/>
      <c r="O70" s="219"/>
      <c r="P70" s="219"/>
      <c r="Q70" s="219"/>
      <c r="R70" s="220"/>
      <c r="S70" s="220"/>
      <c r="T70" s="220"/>
      <c r="U70" s="220"/>
      <c r="V70" s="220"/>
      <c r="W70" s="220"/>
      <c r="X70" s="220"/>
      <c r="Y70" s="220"/>
      <c r="Z70" s="210"/>
      <c r="AA70" s="210"/>
      <c r="AB70" s="210"/>
      <c r="AC70" s="210"/>
      <c r="AD70" s="210"/>
      <c r="AE70" s="210"/>
      <c r="AF70" s="210"/>
      <c r="AG70" s="210" t="s">
        <v>317</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9">
        <v>42</v>
      </c>
      <c r="B71" s="240" t="s">
        <v>4936</v>
      </c>
      <c r="C71" s="249" t="s">
        <v>4937</v>
      </c>
      <c r="D71" s="241" t="s">
        <v>3119</v>
      </c>
      <c r="E71" s="242">
        <v>7</v>
      </c>
      <c r="F71" s="243"/>
      <c r="G71" s="244">
        <f>ROUND(E71*F71,2)</f>
        <v>0</v>
      </c>
      <c r="H71" s="243"/>
      <c r="I71" s="244">
        <f>ROUND(E71*H71,2)</f>
        <v>0</v>
      </c>
      <c r="J71" s="243"/>
      <c r="K71" s="244">
        <f>ROUND(E71*J71,2)</f>
        <v>0</v>
      </c>
      <c r="L71" s="244">
        <v>21</v>
      </c>
      <c r="M71" s="244">
        <f>G71*(1+L71/100)</f>
        <v>0</v>
      </c>
      <c r="N71" s="242">
        <v>0</v>
      </c>
      <c r="O71" s="242">
        <f>ROUND(E71*N71,2)</f>
        <v>0</v>
      </c>
      <c r="P71" s="242">
        <v>0</v>
      </c>
      <c r="Q71" s="242">
        <f>ROUND(E71*P71,2)</f>
        <v>0</v>
      </c>
      <c r="R71" s="244"/>
      <c r="S71" s="244" t="s">
        <v>313</v>
      </c>
      <c r="T71" s="245" t="s">
        <v>303</v>
      </c>
      <c r="U71" s="220">
        <v>0</v>
      </c>
      <c r="V71" s="220">
        <f>ROUND(E71*U71,2)</f>
        <v>0</v>
      </c>
      <c r="W71" s="220"/>
      <c r="X71" s="220" t="s">
        <v>314</v>
      </c>
      <c r="Y71" s="220" t="s">
        <v>305</v>
      </c>
      <c r="Z71" s="210"/>
      <c r="AA71" s="210"/>
      <c r="AB71" s="210"/>
      <c r="AC71" s="210"/>
      <c r="AD71" s="210"/>
      <c r="AE71" s="210"/>
      <c r="AF71" s="210"/>
      <c r="AG71" s="210" t="s">
        <v>315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9">
        <v>43</v>
      </c>
      <c r="B72" s="240" t="s">
        <v>4938</v>
      </c>
      <c r="C72" s="249" t="s">
        <v>4939</v>
      </c>
      <c r="D72" s="241" t="s">
        <v>450</v>
      </c>
      <c r="E72" s="242">
        <v>175</v>
      </c>
      <c r="F72" s="243"/>
      <c r="G72" s="244">
        <f>ROUND(E72*F72,2)</f>
        <v>0</v>
      </c>
      <c r="H72" s="243"/>
      <c r="I72" s="244">
        <f>ROUND(E72*H72,2)</f>
        <v>0</v>
      </c>
      <c r="J72" s="243"/>
      <c r="K72" s="244">
        <f>ROUND(E72*J72,2)</f>
        <v>0</v>
      </c>
      <c r="L72" s="244">
        <v>21</v>
      </c>
      <c r="M72" s="244">
        <f>G72*(1+L72/100)</f>
        <v>0</v>
      </c>
      <c r="N72" s="242">
        <v>0</v>
      </c>
      <c r="O72" s="242">
        <f>ROUND(E72*N72,2)</f>
        <v>0</v>
      </c>
      <c r="P72" s="242">
        <v>0</v>
      </c>
      <c r="Q72" s="242">
        <f>ROUND(E72*P72,2)</f>
        <v>0</v>
      </c>
      <c r="R72" s="244"/>
      <c r="S72" s="244" t="s">
        <v>313</v>
      </c>
      <c r="T72" s="245" t="s">
        <v>303</v>
      </c>
      <c r="U72" s="220">
        <v>0</v>
      </c>
      <c r="V72" s="220">
        <f>ROUND(E72*U72,2)</f>
        <v>0</v>
      </c>
      <c r="W72" s="220"/>
      <c r="X72" s="220" t="s">
        <v>314</v>
      </c>
      <c r="Y72" s="220" t="s">
        <v>305</v>
      </c>
      <c r="Z72" s="210"/>
      <c r="AA72" s="210"/>
      <c r="AB72" s="210"/>
      <c r="AC72" s="210"/>
      <c r="AD72" s="210"/>
      <c r="AE72" s="210"/>
      <c r="AF72" s="210"/>
      <c r="AG72" s="210" t="s">
        <v>315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9">
        <v>44</v>
      </c>
      <c r="B73" s="240" t="s">
        <v>4940</v>
      </c>
      <c r="C73" s="249" t="s">
        <v>4941</v>
      </c>
      <c r="D73" s="241" t="s">
        <v>450</v>
      </c>
      <c r="E73" s="242">
        <v>25</v>
      </c>
      <c r="F73" s="243"/>
      <c r="G73" s="244">
        <f>ROUND(E73*F73,2)</f>
        <v>0</v>
      </c>
      <c r="H73" s="243"/>
      <c r="I73" s="244">
        <f>ROUND(E73*H73,2)</f>
        <v>0</v>
      </c>
      <c r="J73" s="243"/>
      <c r="K73" s="244">
        <f>ROUND(E73*J73,2)</f>
        <v>0</v>
      </c>
      <c r="L73" s="244">
        <v>21</v>
      </c>
      <c r="M73" s="244">
        <f>G73*(1+L73/100)</f>
        <v>0</v>
      </c>
      <c r="N73" s="242">
        <v>0</v>
      </c>
      <c r="O73" s="242">
        <f>ROUND(E73*N73,2)</f>
        <v>0</v>
      </c>
      <c r="P73" s="242">
        <v>0</v>
      </c>
      <c r="Q73" s="242">
        <f>ROUND(E73*P73,2)</f>
        <v>0</v>
      </c>
      <c r="R73" s="244"/>
      <c r="S73" s="244" t="s">
        <v>313</v>
      </c>
      <c r="T73" s="245" t="s">
        <v>303</v>
      </c>
      <c r="U73" s="220">
        <v>0</v>
      </c>
      <c r="V73" s="220">
        <f>ROUND(E73*U73,2)</f>
        <v>0</v>
      </c>
      <c r="W73" s="220"/>
      <c r="X73" s="220" t="s">
        <v>314</v>
      </c>
      <c r="Y73" s="220" t="s">
        <v>305</v>
      </c>
      <c r="Z73" s="210"/>
      <c r="AA73" s="210"/>
      <c r="AB73" s="210"/>
      <c r="AC73" s="210"/>
      <c r="AD73" s="210"/>
      <c r="AE73" s="210"/>
      <c r="AF73" s="210"/>
      <c r="AG73" s="210" t="s">
        <v>315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9">
        <v>45</v>
      </c>
      <c r="B74" s="240" t="s">
        <v>4942</v>
      </c>
      <c r="C74" s="249" t="s">
        <v>4943</v>
      </c>
      <c r="D74" s="241" t="s">
        <v>450</v>
      </c>
      <c r="E74" s="242">
        <v>175</v>
      </c>
      <c r="F74" s="243"/>
      <c r="G74" s="244">
        <f>ROUND(E74*F74,2)</f>
        <v>0</v>
      </c>
      <c r="H74" s="243"/>
      <c r="I74" s="244">
        <f>ROUND(E74*H74,2)</f>
        <v>0</v>
      </c>
      <c r="J74" s="243"/>
      <c r="K74" s="244">
        <f>ROUND(E74*J74,2)</f>
        <v>0</v>
      </c>
      <c r="L74" s="244">
        <v>21</v>
      </c>
      <c r="M74" s="244">
        <f>G74*(1+L74/100)</f>
        <v>0</v>
      </c>
      <c r="N74" s="242">
        <v>0</v>
      </c>
      <c r="O74" s="242">
        <f>ROUND(E74*N74,2)</f>
        <v>0</v>
      </c>
      <c r="P74" s="242">
        <v>0</v>
      </c>
      <c r="Q74" s="242">
        <f>ROUND(E74*P74,2)</f>
        <v>0</v>
      </c>
      <c r="R74" s="244"/>
      <c r="S74" s="244" t="s">
        <v>313</v>
      </c>
      <c r="T74" s="245" t="s">
        <v>303</v>
      </c>
      <c r="U74" s="220">
        <v>0</v>
      </c>
      <c r="V74" s="220">
        <f>ROUND(E74*U74,2)</f>
        <v>0</v>
      </c>
      <c r="W74" s="220"/>
      <c r="X74" s="220" t="s">
        <v>314</v>
      </c>
      <c r="Y74" s="220" t="s">
        <v>305</v>
      </c>
      <c r="Z74" s="210"/>
      <c r="AA74" s="210"/>
      <c r="AB74" s="210"/>
      <c r="AC74" s="210"/>
      <c r="AD74" s="210"/>
      <c r="AE74" s="210"/>
      <c r="AF74" s="210"/>
      <c r="AG74" s="210" t="s">
        <v>315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9">
        <v>46</v>
      </c>
      <c r="B75" s="240" t="s">
        <v>4944</v>
      </c>
      <c r="C75" s="249" t="s">
        <v>4945</v>
      </c>
      <c r="D75" s="241" t="s">
        <v>696</v>
      </c>
      <c r="E75" s="242">
        <v>4.9000000000000004</v>
      </c>
      <c r="F75" s="243"/>
      <c r="G75" s="244">
        <f>ROUND(E75*F75,2)</f>
        <v>0</v>
      </c>
      <c r="H75" s="243"/>
      <c r="I75" s="244">
        <f>ROUND(E75*H75,2)</f>
        <v>0</v>
      </c>
      <c r="J75" s="243"/>
      <c r="K75" s="244">
        <f>ROUND(E75*J75,2)</f>
        <v>0</v>
      </c>
      <c r="L75" s="244">
        <v>21</v>
      </c>
      <c r="M75" s="244">
        <f>G75*(1+L75/100)</f>
        <v>0</v>
      </c>
      <c r="N75" s="242">
        <v>0</v>
      </c>
      <c r="O75" s="242">
        <f>ROUND(E75*N75,2)</f>
        <v>0</v>
      </c>
      <c r="P75" s="242">
        <v>0</v>
      </c>
      <c r="Q75" s="242">
        <f>ROUND(E75*P75,2)</f>
        <v>0</v>
      </c>
      <c r="R75" s="244"/>
      <c r="S75" s="244" t="s">
        <v>313</v>
      </c>
      <c r="T75" s="245" t="s">
        <v>303</v>
      </c>
      <c r="U75" s="220">
        <v>0</v>
      </c>
      <c r="V75" s="220">
        <f>ROUND(E75*U75,2)</f>
        <v>0</v>
      </c>
      <c r="W75" s="220"/>
      <c r="X75" s="220" t="s">
        <v>314</v>
      </c>
      <c r="Y75" s="220" t="s">
        <v>305</v>
      </c>
      <c r="Z75" s="210"/>
      <c r="AA75" s="210"/>
      <c r="AB75" s="210"/>
      <c r="AC75" s="210"/>
      <c r="AD75" s="210"/>
      <c r="AE75" s="210"/>
      <c r="AF75" s="210"/>
      <c r="AG75" s="210" t="s">
        <v>315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9">
        <v>47</v>
      </c>
      <c r="B76" s="240" t="s">
        <v>4946</v>
      </c>
      <c r="C76" s="249" t="s">
        <v>4947</v>
      </c>
      <c r="D76" s="241" t="s">
        <v>450</v>
      </c>
      <c r="E76" s="242">
        <v>175</v>
      </c>
      <c r="F76" s="243"/>
      <c r="G76" s="244">
        <f>ROUND(E76*F76,2)</f>
        <v>0</v>
      </c>
      <c r="H76" s="243"/>
      <c r="I76" s="244">
        <f>ROUND(E76*H76,2)</f>
        <v>0</v>
      </c>
      <c r="J76" s="243"/>
      <c r="K76" s="244">
        <f>ROUND(E76*J76,2)</f>
        <v>0</v>
      </c>
      <c r="L76" s="244">
        <v>21</v>
      </c>
      <c r="M76" s="244">
        <f>G76*(1+L76/100)</f>
        <v>0</v>
      </c>
      <c r="N76" s="242">
        <v>0</v>
      </c>
      <c r="O76" s="242">
        <f>ROUND(E76*N76,2)</f>
        <v>0</v>
      </c>
      <c r="P76" s="242">
        <v>0</v>
      </c>
      <c r="Q76" s="242">
        <f>ROUND(E76*P76,2)</f>
        <v>0</v>
      </c>
      <c r="R76" s="244"/>
      <c r="S76" s="244" t="s">
        <v>313</v>
      </c>
      <c r="T76" s="245" t="s">
        <v>303</v>
      </c>
      <c r="U76" s="220">
        <v>0</v>
      </c>
      <c r="V76" s="220">
        <f>ROUND(E76*U76,2)</f>
        <v>0</v>
      </c>
      <c r="W76" s="220"/>
      <c r="X76" s="220" t="s">
        <v>314</v>
      </c>
      <c r="Y76" s="220" t="s">
        <v>305</v>
      </c>
      <c r="Z76" s="210"/>
      <c r="AA76" s="210"/>
      <c r="AB76" s="210"/>
      <c r="AC76" s="210"/>
      <c r="AD76" s="210"/>
      <c r="AE76" s="210"/>
      <c r="AF76" s="210"/>
      <c r="AG76" s="210" t="s">
        <v>315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5" t="s">
        <v>297</v>
      </c>
      <c r="B77" s="226" t="s">
        <v>264</v>
      </c>
      <c r="C77" s="248" t="s">
        <v>265</v>
      </c>
      <c r="D77" s="227"/>
      <c r="E77" s="228"/>
      <c r="F77" s="229"/>
      <c r="G77" s="229">
        <f>SUMIF(AG78:AG84,"&lt;&gt;NOR",G78:G84)</f>
        <v>0</v>
      </c>
      <c r="H77" s="229"/>
      <c r="I77" s="229">
        <f>SUM(I78:I84)</f>
        <v>0</v>
      </c>
      <c r="J77" s="229"/>
      <c r="K77" s="229">
        <f>SUM(K78:K84)</f>
        <v>0</v>
      </c>
      <c r="L77" s="229"/>
      <c r="M77" s="229">
        <f>SUM(M78:M84)</f>
        <v>0</v>
      </c>
      <c r="N77" s="228"/>
      <c r="O77" s="228">
        <f>SUM(O78:O84)</f>
        <v>0</v>
      </c>
      <c r="P77" s="228"/>
      <c r="Q77" s="228">
        <f>SUM(Q78:Q84)</f>
        <v>0</v>
      </c>
      <c r="R77" s="229"/>
      <c r="S77" s="229"/>
      <c r="T77" s="230"/>
      <c r="U77" s="224"/>
      <c r="V77" s="224">
        <f>SUM(V78:V84)</f>
        <v>0</v>
      </c>
      <c r="W77" s="224"/>
      <c r="X77" s="224"/>
      <c r="Y77" s="224"/>
      <c r="AG77" t="s">
        <v>298</v>
      </c>
    </row>
    <row r="78" spans="1:60" outlineLevel="1" x14ac:dyDescent="0.2">
      <c r="A78" s="239">
        <v>48</v>
      </c>
      <c r="B78" s="240" t="s">
        <v>189</v>
      </c>
      <c r="C78" s="249" t="s">
        <v>4948</v>
      </c>
      <c r="D78" s="241" t="s">
        <v>823</v>
      </c>
      <c r="E78" s="242">
        <v>1</v>
      </c>
      <c r="F78" s="243"/>
      <c r="G78" s="244">
        <f>ROUND(E78*F78,2)</f>
        <v>0</v>
      </c>
      <c r="H78" s="243"/>
      <c r="I78" s="244">
        <f>ROUND(E78*H78,2)</f>
        <v>0</v>
      </c>
      <c r="J78" s="243"/>
      <c r="K78" s="244">
        <f>ROUND(E78*J78,2)</f>
        <v>0</v>
      </c>
      <c r="L78" s="244">
        <v>21</v>
      </c>
      <c r="M78" s="244">
        <f>G78*(1+L78/100)</f>
        <v>0</v>
      </c>
      <c r="N78" s="242">
        <v>0</v>
      </c>
      <c r="O78" s="242">
        <f>ROUND(E78*N78,2)</f>
        <v>0</v>
      </c>
      <c r="P78" s="242">
        <v>0</v>
      </c>
      <c r="Q78" s="242">
        <f>ROUND(E78*P78,2)</f>
        <v>0</v>
      </c>
      <c r="R78" s="244"/>
      <c r="S78" s="244" t="s">
        <v>313</v>
      </c>
      <c r="T78" s="245" t="s">
        <v>303</v>
      </c>
      <c r="U78" s="220">
        <v>0</v>
      </c>
      <c r="V78" s="220">
        <f>ROUND(E78*U78,2)</f>
        <v>0</v>
      </c>
      <c r="W78" s="220"/>
      <c r="X78" s="220" t="s">
        <v>314</v>
      </c>
      <c r="Y78" s="220" t="s">
        <v>305</v>
      </c>
      <c r="Z78" s="210"/>
      <c r="AA78" s="210"/>
      <c r="AB78" s="210"/>
      <c r="AC78" s="210"/>
      <c r="AD78" s="210"/>
      <c r="AE78" s="210"/>
      <c r="AF78" s="210"/>
      <c r="AG78" s="210" t="s">
        <v>315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9">
        <v>49</v>
      </c>
      <c r="B79" s="240" t="s">
        <v>4949</v>
      </c>
      <c r="C79" s="249" t="s">
        <v>4950</v>
      </c>
      <c r="D79" s="241" t="s">
        <v>823</v>
      </c>
      <c r="E79" s="242">
        <v>1</v>
      </c>
      <c r="F79" s="243"/>
      <c r="G79" s="244">
        <f>ROUND(E79*F79,2)</f>
        <v>0</v>
      </c>
      <c r="H79" s="243"/>
      <c r="I79" s="244">
        <f>ROUND(E79*H79,2)</f>
        <v>0</v>
      </c>
      <c r="J79" s="243"/>
      <c r="K79" s="244">
        <f>ROUND(E79*J79,2)</f>
        <v>0</v>
      </c>
      <c r="L79" s="244">
        <v>21</v>
      </c>
      <c r="M79" s="244">
        <f>G79*(1+L79/100)</f>
        <v>0</v>
      </c>
      <c r="N79" s="242">
        <v>0</v>
      </c>
      <c r="O79" s="242">
        <f>ROUND(E79*N79,2)</f>
        <v>0</v>
      </c>
      <c r="P79" s="242">
        <v>0</v>
      </c>
      <c r="Q79" s="242">
        <f>ROUND(E79*P79,2)</f>
        <v>0</v>
      </c>
      <c r="R79" s="244"/>
      <c r="S79" s="244" t="s">
        <v>313</v>
      </c>
      <c r="T79" s="245" t="s">
        <v>303</v>
      </c>
      <c r="U79" s="220">
        <v>0</v>
      </c>
      <c r="V79" s="220">
        <f>ROUND(E79*U79,2)</f>
        <v>0</v>
      </c>
      <c r="W79" s="220"/>
      <c r="X79" s="220" t="s">
        <v>314</v>
      </c>
      <c r="Y79" s="220" t="s">
        <v>305</v>
      </c>
      <c r="Z79" s="210"/>
      <c r="AA79" s="210"/>
      <c r="AB79" s="210"/>
      <c r="AC79" s="210"/>
      <c r="AD79" s="210"/>
      <c r="AE79" s="210"/>
      <c r="AF79" s="210"/>
      <c r="AG79" s="210" t="s">
        <v>315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9">
        <v>50</v>
      </c>
      <c r="B80" s="240" t="s">
        <v>4951</v>
      </c>
      <c r="C80" s="249" t="s">
        <v>4952</v>
      </c>
      <c r="D80" s="241" t="s">
        <v>823</v>
      </c>
      <c r="E80" s="242">
        <v>1</v>
      </c>
      <c r="F80" s="243"/>
      <c r="G80" s="244">
        <f>ROUND(E80*F80,2)</f>
        <v>0</v>
      </c>
      <c r="H80" s="243"/>
      <c r="I80" s="244">
        <f>ROUND(E80*H80,2)</f>
        <v>0</v>
      </c>
      <c r="J80" s="243"/>
      <c r="K80" s="244">
        <f>ROUND(E80*J80,2)</f>
        <v>0</v>
      </c>
      <c r="L80" s="244">
        <v>21</v>
      </c>
      <c r="M80" s="244">
        <f>G80*(1+L80/100)</f>
        <v>0</v>
      </c>
      <c r="N80" s="242">
        <v>0</v>
      </c>
      <c r="O80" s="242">
        <f>ROUND(E80*N80,2)</f>
        <v>0</v>
      </c>
      <c r="P80" s="242">
        <v>0</v>
      </c>
      <c r="Q80" s="242">
        <f>ROUND(E80*P80,2)</f>
        <v>0</v>
      </c>
      <c r="R80" s="244"/>
      <c r="S80" s="244" t="s">
        <v>313</v>
      </c>
      <c r="T80" s="245" t="s">
        <v>303</v>
      </c>
      <c r="U80" s="220">
        <v>0</v>
      </c>
      <c r="V80" s="220">
        <f>ROUND(E80*U80,2)</f>
        <v>0</v>
      </c>
      <c r="W80" s="220"/>
      <c r="X80" s="220" t="s">
        <v>314</v>
      </c>
      <c r="Y80" s="220" t="s">
        <v>305</v>
      </c>
      <c r="Z80" s="210"/>
      <c r="AA80" s="210"/>
      <c r="AB80" s="210"/>
      <c r="AC80" s="210"/>
      <c r="AD80" s="210"/>
      <c r="AE80" s="210"/>
      <c r="AF80" s="210"/>
      <c r="AG80" s="210" t="s">
        <v>315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9">
        <v>51</v>
      </c>
      <c r="B81" s="240" t="s">
        <v>191</v>
      </c>
      <c r="C81" s="249" t="s">
        <v>4953</v>
      </c>
      <c r="D81" s="241" t="s">
        <v>823</v>
      </c>
      <c r="E81" s="242">
        <v>1</v>
      </c>
      <c r="F81" s="243"/>
      <c r="G81" s="244">
        <f>ROUND(E81*F81,2)</f>
        <v>0</v>
      </c>
      <c r="H81" s="243"/>
      <c r="I81" s="244">
        <f>ROUND(E81*H81,2)</f>
        <v>0</v>
      </c>
      <c r="J81" s="243"/>
      <c r="K81" s="244">
        <f>ROUND(E81*J81,2)</f>
        <v>0</v>
      </c>
      <c r="L81" s="244">
        <v>21</v>
      </c>
      <c r="M81" s="244">
        <f>G81*(1+L81/100)</f>
        <v>0</v>
      </c>
      <c r="N81" s="242">
        <v>0</v>
      </c>
      <c r="O81" s="242">
        <f>ROUND(E81*N81,2)</f>
        <v>0</v>
      </c>
      <c r="P81" s="242">
        <v>0</v>
      </c>
      <c r="Q81" s="242">
        <f>ROUND(E81*P81,2)</f>
        <v>0</v>
      </c>
      <c r="R81" s="244"/>
      <c r="S81" s="244" t="s">
        <v>313</v>
      </c>
      <c r="T81" s="245" t="s">
        <v>303</v>
      </c>
      <c r="U81" s="220">
        <v>0</v>
      </c>
      <c r="V81" s="220">
        <f>ROUND(E81*U81,2)</f>
        <v>0</v>
      </c>
      <c r="W81" s="220"/>
      <c r="X81" s="220" t="s">
        <v>314</v>
      </c>
      <c r="Y81" s="220" t="s">
        <v>305</v>
      </c>
      <c r="Z81" s="210"/>
      <c r="AA81" s="210"/>
      <c r="AB81" s="210"/>
      <c r="AC81" s="210"/>
      <c r="AD81" s="210"/>
      <c r="AE81" s="210"/>
      <c r="AF81" s="210"/>
      <c r="AG81" s="210" t="s">
        <v>315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9">
        <v>52</v>
      </c>
      <c r="B82" s="240" t="s">
        <v>193</v>
      </c>
      <c r="C82" s="249" t="s">
        <v>4954</v>
      </c>
      <c r="D82" s="241" t="s">
        <v>823</v>
      </c>
      <c r="E82" s="242">
        <v>1</v>
      </c>
      <c r="F82" s="243"/>
      <c r="G82" s="244">
        <f>ROUND(E82*F82,2)</f>
        <v>0</v>
      </c>
      <c r="H82" s="243"/>
      <c r="I82" s="244">
        <f>ROUND(E82*H82,2)</f>
        <v>0</v>
      </c>
      <c r="J82" s="243"/>
      <c r="K82" s="244">
        <f>ROUND(E82*J82,2)</f>
        <v>0</v>
      </c>
      <c r="L82" s="244">
        <v>21</v>
      </c>
      <c r="M82" s="244">
        <f>G82*(1+L82/100)</f>
        <v>0</v>
      </c>
      <c r="N82" s="242">
        <v>0</v>
      </c>
      <c r="O82" s="242">
        <f>ROUND(E82*N82,2)</f>
        <v>0</v>
      </c>
      <c r="P82" s="242">
        <v>0</v>
      </c>
      <c r="Q82" s="242">
        <f>ROUND(E82*P82,2)</f>
        <v>0</v>
      </c>
      <c r="R82" s="244"/>
      <c r="S82" s="244" t="s">
        <v>313</v>
      </c>
      <c r="T82" s="245" t="s">
        <v>303</v>
      </c>
      <c r="U82" s="220">
        <v>0</v>
      </c>
      <c r="V82" s="220">
        <f>ROUND(E82*U82,2)</f>
        <v>0</v>
      </c>
      <c r="W82" s="220"/>
      <c r="X82" s="220" t="s">
        <v>314</v>
      </c>
      <c r="Y82" s="220" t="s">
        <v>305</v>
      </c>
      <c r="Z82" s="210"/>
      <c r="AA82" s="210"/>
      <c r="AB82" s="210"/>
      <c r="AC82" s="210"/>
      <c r="AD82" s="210"/>
      <c r="AE82" s="210"/>
      <c r="AF82" s="210"/>
      <c r="AG82" s="210" t="s">
        <v>315</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9">
        <v>53</v>
      </c>
      <c r="B83" s="240" t="s">
        <v>195</v>
      </c>
      <c r="C83" s="249" t="s">
        <v>4955</v>
      </c>
      <c r="D83" s="241" t="s">
        <v>823</v>
      </c>
      <c r="E83" s="242">
        <v>1</v>
      </c>
      <c r="F83" s="243"/>
      <c r="G83" s="244">
        <f>ROUND(E83*F83,2)</f>
        <v>0</v>
      </c>
      <c r="H83" s="243"/>
      <c r="I83" s="244">
        <f>ROUND(E83*H83,2)</f>
        <v>0</v>
      </c>
      <c r="J83" s="243"/>
      <c r="K83" s="244">
        <f>ROUND(E83*J83,2)</f>
        <v>0</v>
      </c>
      <c r="L83" s="244">
        <v>21</v>
      </c>
      <c r="M83" s="244">
        <f>G83*(1+L83/100)</f>
        <v>0</v>
      </c>
      <c r="N83" s="242">
        <v>0</v>
      </c>
      <c r="O83" s="242">
        <f>ROUND(E83*N83,2)</f>
        <v>0</v>
      </c>
      <c r="P83" s="242">
        <v>0</v>
      </c>
      <c r="Q83" s="242">
        <f>ROUND(E83*P83,2)</f>
        <v>0</v>
      </c>
      <c r="R83" s="244"/>
      <c r="S83" s="244" t="s">
        <v>313</v>
      </c>
      <c r="T83" s="245" t="s">
        <v>303</v>
      </c>
      <c r="U83" s="220">
        <v>0</v>
      </c>
      <c r="V83" s="220">
        <f>ROUND(E83*U83,2)</f>
        <v>0</v>
      </c>
      <c r="W83" s="220"/>
      <c r="X83" s="220" t="s">
        <v>314</v>
      </c>
      <c r="Y83" s="220" t="s">
        <v>305</v>
      </c>
      <c r="Z83" s="210"/>
      <c r="AA83" s="210"/>
      <c r="AB83" s="210"/>
      <c r="AC83" s="210"/>
      <c r="AD83" s="210"/>
      <c r="AE83" s="210"/>
      <c r="AF83" s="210"/>
      <c r="AG83" s="210" t="s">
        <v>315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2">
        <v>54</v>
      </c>
      <c r="B84" s="233" t="s">
        <v>4956</v>
      </c>
      <c r="C84" s="250" t="s">
        <v>4957</v>
      </c>
      <c r="D84" s="234" t="s">
        <v>301</v>
      </c>
      <c r="E84" s="235">
        <v>1</v>
      </c>
      <c r="F84" s="236"/>
      <c r="G84" s="237">
        <f>ROUND(E84*F84,2)</f>
        <v>0</v>
      </c>
      <c r="H84" s="236"/>
      <c r="I84" s="237">
        <f>ROUND(E84*H84,2)</f>
        <v>0</v>
      </c>
      <c r="J84" s="236"/>
      <c r="K84" s="237">
        <f>ROUND(E84*J84,2)</f>
        <v>0</v>
      </c>
      <c r="L84" s="237">
        <v>21</v>
      </c>
      <c r="M84" s="237">
        <f>G84*(1+L84/100)</f>
        <v>0</v>
      </c>
      <c r="N84" s="235">
        <v>0</v>
      </c>
      <c r="O84" s="235">
        <f>ROUND(E84*N84,2)</f>
        <v>0</v>
      </c>
      <c r="P84" s="235">
        <v>0</v>
      </c>
      <c r="Q84" s="235">
        <f>ROUND(E84*P84,2)</f>
        <v>0</v>
      </c>
      <c r="R84" s="237"/>
      <c r="S84" s="237" t="s">
        <v>302</v>
      </c>
      <c r="T84" s="238" t="s">
        <v>303</v>
      </c>
      <c r="U84" s="220">
        <v>0</v>
      </c>
      <c r="V84" s="220">
        <f>ROUND(E84*U84,2)</f>
        <v>0</v>
      </c>
      <c r="W84" s="220"/>
      <c r="X84" s="220" t="s">
        <v>304</v>
      </c>
      <c r="Y84" s="220" t="s">
        <v>305</v>
      </c>
      <c r="Z84" s="210"/>
      <c r="AA84" s="210"/>
      <c r="AB84" s="210"/>
      <c r="AC84" s="210"/>
      <c r="AD84" s="210"/>
      <c r="AE84" s="210"/>
      <c r="AF84" s="210"/>
      <c r="AG84" s="210" t="s">
        <v>306</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3"/>
      <c r="B85" s="4"/>
      <c r="C85" s="252"/>
      <c r="D85" s="6"/>
      <c r="E85" s="3"/>
      <c r="F85" s="3"/>
      <c r="G85" s="3"/>
      <c r="H85" s="3"/>
      <c r="I85" s="3"/>
      <c r="J85" s="3"/>
      <c r="K85" s="3"/>
      <c r="L85" s="3"/>
      <c r="M85" s="3"/>
      <c r="N85" s="3"/>
      <c r="O85" s="3"/>
      <c r="P85" s="3"/>
      <c r="Q85" s="3"/>
      <c r="R85" s="3"/>
      <c r="S85" s="3"/>
      <c r="T85" s="3"/>
      <c r="U85" s="3"/>
      <c r="V85" s="3"/>
      <c r="W85" s="3"/>
      <c r="X85" s="3"/>
      <c r="Y85" s="3"/>
      <c r="AE85">
        <v>12</v>
      </c>
      <c r="AF85">
        <v>21</v>
      </c>
      <c r="AG85" t="s">
        <v>283</v>
      </c>
    </row>
    <row r="86" spans="1:60" x14ac:dyDescent="0.2">
      <c r="A86" s="213"/>
      <c r="B86" s="214" t="s">
        <v>29</v>
      </c>
      <c r="C86" s="253"/>
      <c r="D86" s="215"/>
      <c r="E86" s="216"/>
      <c r="F86" s="216"/>
      <c r="G86" s="231">
        <f>G8+G46+G50+G77</f>
        <v>0</v>
      </c>
      <c r="H86" s="3"/>
      <c r="I86" s="3"/>
      <c r="J86" s="3"/>
      <c r="K86" s="3"/>
      <c r="L86" s="3"/>
      <c r="M86" s="3"/>
      <c r="N86" s="3"/>
      <c r="O86" s="3"/>
      <c r="P86" s="3"/>
      <c r="Q86" s="3"/>
      <c r="R86" s="3"/>
      <c r="S86" s="3"/>
      <c r="T86" s="3"/>
      <c r="U86" s="3"/>
      <c r="V86" s="3"/>
      <c r="W86" s="3"/>
      <c r="X86" s="3"/>
      <c r="Y86" s="3"/>
      <c r="AE86">
        <f>SUMIF(L7:L84,AE85,G7:G84)</f>
        <v>0</v>
      </c>
      <c r="AF86">
        <f>SUMIF(L7:L84,AF85,G7:G84)</f>
        <v>0</v>
      </c>
      <c r="AG86" t="s">
        <v>349</v>
      </c>
    </row>
    <row r="87" spans="1:60" x14ac:dyDescent="0.2">
      <c r="C87" s="254"/>
      <c r="D87" s="10"/>
      <c r="AG87" t="s">
        <v>350</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uVhnoR2cgnw11VQj2jpE9lP0HeV1t5bHpogS8pp9d5VCUZWBYXIy4qix9ABETU6hhdHx2ytxfUMKCkYPlLkpA==" saltValue="EH1x3iXxYeG7BnwP0TYnjw==" spinCount="100000" sheet="1" formatRows="0"/>
  <mergeCells count="23">
    <mergeCell ref="C64:G64"/>
    <mergeCell ref="C65:G65"/>
    <mergeCell ref="C67:G67"/>
    <mergeCell ref="C68:G68"/>
    <mergeCell ref="C70:G70"/>
    <mergeCell ref="C53:G53"/>
    <mergeCell ref="C54:G54"/>
    <mergeCell ref="C58:G58"/>
    <mergeCell ref="C60:G60"/>
    <mergeCell ref="C62:G62"/>
    <mergeCell ref="C63:G63"/>
    <mergeCell ref="C27:G27"/>
    <mergeCell ref="C29:G29"/>
    <mergeCell ref="C30:G30"/>
    <mergeCell ref="C31:G31"/>
    <mergeCell ref="C42:G42"/>
    <mergeCell ref="C43:G43"/>
    <mergeCell ref="A1:G1"/>
    <mergeCell ref="C2:G2"/>
    <mergeCell ref="C3:G3"/>
    <mergeCell ref="C4:G4"/>
    <mergeCell ref="C25:G25"/>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01 1 Pol</vt:lpstr>
      <vt:lpstr>D 1 D 1.1 Pol</vt:lpstr>
      <vt:lpstr>D 1 D 1.2a Pol</vt:lpstr>
      <vt:lpstr>D 1 D 1.2b Pol</vt:lpstr>
      <vt:lpstr>D 1 D 1.4.1 Pol</vt:lpstr>
      <vt:lpstr>D 1 D 1.4.2 Pol</vt:lpstr>
      <vt:lpstr>D 1 D 1.4.3 Pol</vt:lpstr>
      <vt:lpstr>D 1 D 1.4.4 Pol</vt:lpstr>
      <vt:lpstr>D 1 D 1.4.5-1 Pol</vt:lpstr>
      <vt:lpstr>D 1 D 1.4.5-2 Pol</vt:lpstr>
      <vt:lpstr>D 1 D 1.4.5-3 Pol</vt:lpstr>
      <vt:lpstr>D 1 D 1.4.5-4 Pol</vt:lpstr>
      <vt:lpstr>D 1 D 1.4.5-5 Pol</vt:lpstr>
      <vt:lpstr>D 1 D 1.4.5-6 Pol</vt:lpstr>
      <vt:lpstr>D 2 1 Pol</vt:lpstr>
      <vt:lpstr>D 3 1 Pol</vt:lpstr>
      <vt:lpstr>IO 01 1 Pol</vt:lpstr>
      <vt:lpstr>IO 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'D 1 D 1.1 Pol'!Názvy_tisku</vt:lpstr>
      <vt:lpstr>'D 1 D 1.2a Pol'!Názvy_tisku</vt:lpstr>
      <vt:lpstr>'D 1 D 1.2b Pol'!Názvy_tisku</vt:lpstr>
      <vt:lpstr>'D 1 D 1.4.1 Pol'!Názvy_tisku</vt:lpstr>
      <vt:lpstr>'D 1 D 1.4.2 Pol'!Názvy_tisku</vt:lpstr>
      <vt:lpstr>'D 1 D 1.4.3 Pol'!Názvy_tisku</vt:lpstr>
      <vt:lpstr>'D 1 D 1.4.4 Pol'!Názvy_tisku</vt:lpstr>
      <vt:lpstr>'D 1 D 1.4.5-1 Pol'!Názvy_tisku</vt:lpstr>
      <vt:lpstr>'D 1 D 1.4.5-2 Pol'!Názvy_tisku</vt:lpstr>
      <vt:lpstr>'D 1 D 1.4.5-3 Pol'!Názvy_tisku</vt:lpstr>
      <vt:lpstr>'D 1 D 1.4.5-4 Pol'!Názvy_tisku</vt:lpstr>
      <vt:lpstr>'D 1 D 1.4.5-5 Pol'!Názvy_tisku</vt:lpstr>
      <vt:lpstr>'D 1 D 1.4.5-6 Pol'!Názvy_tisku</vt:lpstr>
      <vt:lpstr>'D 2 1 Pol'!Názvy_tisku</vt:lpstr>
      <vt:lpstr>'D 3 1 Pol'!Názvy_tisku</vt:lpstr>
      <vt:lpstr>'IO 01 1 Pol'!Názvy_tisku</vt:lpstr>
      <vt:lpstr>'IO 02 1 Pol'!Názvy_tisku</vt:lpstr>
      <vt:lpstr>oadresa</vt:lpstr>
      <vt:lpstr>Stavba!Objednatel</vt:lpstr>
      <vt:lpstr>Stavba!Objekt</vt:lpstr>
      <vt:lpstr>'01 1 Pol'!Oblast_tisku</vt:lpstr>
      <vt:lpstr>'D 1 D 1.1 Pol'!Oblast_tisku</vt:lpstr>
      <vt:lpstr>'D 1 D 1.2a Pol'!Oblast_tisku</vt:lpstr>
      <vt:lpstr>'D 1 D 1.2b Pol'!Oblast_tisku</vt:lpstr>
      <vt:lpstr>'D 1 D 1.4.1 Pol'!Oblast_tisku</vt:lpstr>
      <vt:lpstr>'D 1 D 1.4.2 Pol'!Oblast_tisku</vt:lpstr>
      <vt:lpstr>'D 1 D 1.4.3 Pol'!Oblast_tisku</vt:lpstr>
      <vt:lpstr>'D 1 D 1.4.4 Pol'!Oblast_tisku</vt:lpstr>
      <vt:lpstr>'D 1 D 1.4.5-1 Pol'!Oblast_tisku</vt:lpstr>
      <vt:lpstr>'D 1 D 1.4.5-2 Pol'!Oblast_tisku</vt:lpstr>
      <vt:lpstr>'D 1 D 1.4.5-3 Pol'!Oblast_tisku</vt:lpstr>
      <vt:lpstr>'D 1 D 1.4.5-4 Pol'!Oblast_tisku</vt:lpstr>
      <vt:lpstr>'D 1 D 1.4.5-5 Pol'!Oblast_tisku</vt:lpstr>
      <vt:lpstr>'D 1 D 1.4.5-6 Pol'!Oblast_tisku</vt:lpstr>
      <vt:lpstr>'D 2 1 Pol'!Oblast_tisku</vt:lpstr>
      <vt:lpstr>'D 3 1 Pol'!Oblast_tisku</vt:lpstr>
      <vt:lpstr>'IO 01 1 Pol'!Oblast_tisku</vt:lpstr>
      <vt:lpstr>'IO 02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Dvořák</dc:creator>
  <cp:lastModifiedBy>Jaroslav Dvořák</cp:lastModifiedBy>
  <cp:lastPrinted>2019-03-19T12:27:02Z</cp:lastPrinted>
  <dcterms:created xsi:type="dcterms:W3CDTF">2009-04-08T07:15:50Z</dcterms:created>
  <dcterms:modified xsi:type="dcterms:W3CDTF">2024-11-11T16:40:22Z</dcterms:modified>
</cp:coreProperties>
</file>