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avykresy\akce 2016\Kotelna nemocnice\Úprava 2024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Pol'!$A$1:$U$107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3" i="1" l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G39" i="1"/>
  <c r="H39" i="1" s="1"/>
  <c r="I39" i="1" s="1"/>
  <c r="I40" i="1" s="1"/>
  <c r="J39" i="1" s="1"/>
  <c r="J40" i="1" s="1"/>
  <c r="F39" i="1"/>
  <c r="F40" i="1" s="1"/>
  <c r="G97" i="12"/>
  <c r="AC97" i="12"/>
  <c r="AD97" i="12"/>
  <c r="F9" i="12"/>
  <c r="G9" i="12"/>
  <c r="G8" i="12" s="1"/>
  <c r="I9" i="12"/>
  <c r="I8" i="12" s="1"/>
  <c r="K9" i="12"/>
  <c r="K8" i="12" s="1"/>
  <c r="O9" i="12"/>
  <c r="Q9" i="12"/>
  <c r="Q8" i="12" s="1"/>
  <c r="U9" i="12"/>
  <c r="U8" i="12" s="1"/>
  <c r="F10" i="12"/>
  <c r="G10" i="12" s="1"/>
  <c r="M10" i="12" s="1"/>
  <c r="I10" i="12"/>
  <c r="K10" i="12"/>
  <c r="O10" i="12"/>
  <c r="O8" i="12" s="1"/>
  <c r="Q10" i="12"/>
  <c r="U10" i="12"/>
  <c r="F11" i="12"/>
  <c r="G11" i="12"/>
  <c r="I11" i="12"/>
  <c r="K11" i="12"/>
  <c r="M11" i="12"/>
  <c r="O11" i="12"/>
  <c r="Q11" i="12"/>
  <c r="U11" i="12"/>
  <c r="I12" i="12"/>
  <c r="K12" i="12"/>
  <c r="F13" i="12"/>
  <c r="G13" i="12" s="1"/>
  <c r="I13" i="12"/>
  <c r="K13" i="12"/>
  <c r="O13" i="12"/>
  <c r="O12" i="12" s="1"/>
  <c r="Q13" i="12"/>
  <c r="Q12" i="12" s="1"/>
  <c r="U13" i="12"/>
  <c r="U12" i="12" s="1"/>
  <c r="F16" i="12"/>
  <c r="G16" i="12"/>
  <c r="I16" i="12"/>
  <c r="I15" i="12" s="1"/>
  <c r="K16" i="12"/>
  <c r="K15" i="12" s="1"/>
  <c r="M16" i="12"/>
  <c r="O16" i="12"/>
  <c r="O15" i="12" s="1"/>
  <c r="Q16" i="12"/>
  <c r="U16" i="12"/>
  <c r="F18" i="12"/>
  <c r="G18" i="12"/>
  <c r="M18" i="12" s="1"/>
  <c r="I18" i="12"/>
  <c r="K18" i="12"/>
  <c r="O18" i="12"/>
  <c r="Q18" i="12"/>
  <c r="Q15" i="12" s="1"/>
  <c r="U18" i="12"/>
  <c r="U15" i="12" s="1"/>
  <c r="F20" i="12"/>
  <c r="G20" i="12"/>
  <c r="M20" i="12" s="1"/>
  <c r="I20" i="12"/>
  <c r="K20" i="12"/>
  <c r="O20" i="12"/>
  <c r="Q20" i="12"/>
  <c r="U20" i="12"/>
  <c r="F23" i="12"/>
  <c r="G23" i="12"/>
  <c r="G22" i="12" s="1"/>
  <c r="I23" i="12"/>
  <c r="I22" i="12" s="1"/>
  <c r="K23" i="12"/>
  <c r="M23" i="12"/>
  <c r="O23" i="12"/>
  <c r="Q23" i="12"/>
  <c r="U23" i="12"/>
  <c r="U22" i="12" s="1"/>
  <c r="F24" i="12"/>
  <c r="G24" i="12" s="1"/>
  <c r="M24" i="12" s="1"/>
  <c r="I24" i="12"/>
  <c r="K24" i="12"/>
  <c r="O24" i="12"/>
  <c r="O22" i="12" s="1"/>
  <c r="Q24" i="12"/>
  <c r="U24" i="12"/>
  <c r="F25" i="12"/>
  <c r="G25" i="12" s="1"/>
  <c r="M25" i="12" s="1"/>
  <c r="I25" i="12"/>
  <c r="K25" i="12"/>
  <c r="K22" i="12" s="1"/>
  <c r="O25" i="12"/>
  <c r="Q25" i="12"/>
  <c r="Q22" i="12" s="1"/>
  <c r="U25" i="12"/>
  <c r="F26" i="12"/>
  <c r="G26" i="12"/>
  <c r="I26" i="12"/>
  <c r="K26" i="12"/>
  <c r="M26" i="12"/>
  <c r="O26" i="12"/>
  <c r="Q26" i="12"/>
  <c r="U26" i="12"/>
  <c r="F27" i="12"/>
  <c r="G27" i="12"/>
  <c r="M27" i="12" s="1"/>
  <c r="I27" i="12"/>
  <c r="K27" i="12"/>
  <c r="O27" i="12"/>
  <c r="Q27" i="12"/>
  <c r="U27" i="12"/>
  <c r="G28" i="12"/>
  <c r="M28" i="12"/>
  <c r="Q28" i="12"/>
  <c r="U28" i="12"/>
  <c r="F29" i="12"/>
  <c r="G29" i="12"/>
  <c r="I29" i="12"/>
  <c r="I28" i="12" s="1"/>
  <c r="K29" i="12"/>
  <c r="K28" i="12" s="1"/>
  <c r="M29" i="12"/>
  <c r="O29" i="12"/>
  <c r="O28" i="12" s="1"/>
  <c r="Q29" i="12"/>
  <c r="U29" i="12"/>
  <c r="F31" i="12"/>
  <c r="G31" i="12"/>
  <c r="M31" i="12" s="1"/>
  <c r="I31" i="12"/>
  <c r="I30" i="12" s="1"/>
  <c r="K31" i="12"/>
  <c r="O31" i="12"/>
  <c r="O30" i="12" s="1"/>
  <c r="Q31" i="12"/>
  <c r="Q30" i="12" s="1"/>
  <c r="U31" i="12"/>
  <c r="U30" i="12" s="1"/>
  <c r="F33" i="12"/>
  <c r="G33" i="12" s="1"/>
  <c r="I33" i="12"/>
  <c r="K33" i="12"/>
  <c r="K30" i="12" s="1"/>
  <c r="O33" i="12"/>
  <c r="Q33" i="12"/>
  <c r="U33" i="12"/>
  <c r="F34" i="12"/>
  <c r="G34" i="12"/>
  <c r="I34" i="12"/>
  <c r="K34" i="12"/>
  <c r="M34" i="12"/>
  <c r="O34" i="12"/>
  <c r="Q34" i="12"/>
  <c r="U34" i="12"/>
  <c r="I35" i="12"/>
  <c r="K35" i="12"/>
  <c r="Q35" i="12"/>
  <c r="F36" i="12"/>
  <c r="G36" i="12"/>
  <c r="M36" i="12" s="1"/>
  <c r="M35" i="12" s="1"/>
  <c r="I36" i="12"/>
  <c r="K36" i="12"/>
  <c r="O36" i="12"/>
  <c r="O35" i="12" s="1"/>
  <c r="Q36" i="12"/>
  <c r="U36" i="12"/>
  <c r="U35" i="12" s="1"/>
  <c r="F38" i="12"/>
  <c r="G38" i="12"/>
  <c r="G37" i="12" s="1"/>
  <c r="I38" i="12"/>
  <c r="I37" i="12" s="1"/>
  <c r="K38" i="12"/>
  <c r="M38" i="12"/>
  <c r="M37" i="12" s="1"/>
  <c r="O38" i="12"/>
  <c r="Q38" i="12"/>
  <c r="U38" i="12"/>
  <c r="U37" i="12" s="1"/>
  <c r="F39" i="12"/>
  <c r="G39" i="12"/>
  <c r="M39" i="12" s="1"/>
  <c r="I39" i="12"/>
  <c r="K39" i="12"/>
  <c r="O39" i="12"/>
  <c r="O37" i="12" s="1"/>
  <c r="Q39" i="12"/>
  <c r="U39" i="12"/>
  <c r="F40" i="12"/>
  <c r="G40" i="12" s="1"/>
  <c r="M40" i="12" s="1"/>
  <c r="I40" i="12"/>
  <c r="K40" i="12"/>
  <c r="K37" i="12" s="1"/>
  <c r="O40" i="12"/>
  <c r="Q40" i="12"/>
  <c r="Q37" i="12" s="1"/>
  <c r="U40" i="12"/>
  <c r="F42" i="12"/>
  <c r="G42" i="12" s="1"/>
  <c r="I42" i="12"/>
  <c r="I41" i="12" s="1"/>
  <c r="K42" i="12"/>
  <c r="K41" i="12" s="1"/>
  <c r="O42" i="12"/>
  <c r="Q42" i="12"/>
  <c r="Q41" i="12" s="1"/>
  <c r="U42" i="12"/>
  <c r="U41" i="12" s="1"/>
  <c r="F48" i="12"/>
  <c r="G48" i="12"/>
  <c r="M48" i="12" s="1"/>
  <c r="I48" i="12"/>
  <c r="K48" i="12"/>
  <c r="O48" i="12"/>
  <c r="Q48" i="12"/>
  <c r="U48" i="12"/>
  <c r="F50" i="12"/>
  <c r="G50" i="12"/>
  <c r="I50" i="12"/>
  <c r="K50" i="12"/>
  <c r="M50" i="12"/>
  <c r="O50" i="12"/>
  <c r="O41" i="12" s="1"/>
  <c r="Q50" i="12"/>
  <c r="U50" i="12"/>
  <c r="F52" i="12"/>
  <c r="G52" i="12" s="1"/>
  <c r="M52" i="12" s="1"/>
  <c r="I52" i="12"/>
  <c r="K52" i="12"/>
  <c r="O52" i="12"/>
  <c r="Q52" i="12"/>
  <c r="U52" i="12"/>
  <c r="F53" i="12"/>
  <c r="G53" i="12"/>
  <c r="M53" i="12" s="1"/>
  <c r="I53" i="12"/>
  <c r="K53" i="12"/>
  <c r="O53" i="12"/>
  <c r="Q53" i="12"/>
  <c r="U53" i="12"/>
  <c r="F54" i="12"/>
  <c r="G54" i="12"/>
  <c r="I54" i="12"/>
  <c r="K54" i="12"/>
  <c r="M54" i="12"/>
  <c r="O54" i="12"/>
  <c r="Q54" i="12"/>
  <c r="U54" i="12"/>
  <c r="F56" i="12"/>
  <c r="G56" i="12" s="1"/>
  <c r="I56" i="12"/>
  <c r="I55" i="12" s="1"/>
  <c r="K56" i="12"/>
  <c r="O56" i="12"/>
  <c r="O55" i="12" s="1"/>
  <c r="Q56" i="12"/>
  <c r="Q55" i="12" s="1"/>
  <c r="U56" i="12"/>
  <c r="U55" i="12" s="1"/>
  <c r="F58" i="12"/>
  <c r="G58" i="12" s="1"/>
  <c r="M58" i="12" s="1"/>
  <c r="I58" i="12"/>
  <c r="K58" i="12"/>
  <c r="O58" i="12"/>
  <c r="Q58" i="12"/>
  <c r="U58" i="12"/>
  <c r="F59" i="12"/>
  <c r="G59" i="12"/>
  <c r="I59" i="12"/>
  <c r="K59" i="12"/>
  <c r="K55" i="12" s="1"/>
  <c r="M59" i="12"/>
  <c r="O59" i="12"/>
  <c r="Q59" i="12"/>
  <c r="U59" i="12"/>
  <c r="F60" i="12"/>
  <c r="G60" i="12" s="1"/>
  <c r="M60" i="12" s="1"/>
  <c r="I60" i="12"/>
  <c r="K60" i="12"/>
  <c r="O60" i="12"/>
  <c r="Q60" i="12"/>
  <c r="U60" i="12"/>
  <c r="F62" i="12"/>
  <c r="G62" i="12" s="1"/>
  <c r="M62" i="12" s="1"/>
  <c r="I62" i="12"/>
  <c r="K62" i="12"/>
  <c r="O62" i="12"/>
  <c r="Q62" i="12"/>
  <c r="U62" i="12"/>
  <c r="F63" i="12"/>
  <c r="G63" i="12"/>
  <c r="I63" i="12"/>
  <c r="K63" i="12"/>
  <c r="M63" i="12"/>
  <c r="O63" i="12"/>
  <c r="Q63" i="12"/>
  <c r="U63" i="12"/>
  <c r="F64" i="12"/>
  <c r="G64" i="12" s="1"/>
  <c r="M64" i="12" s="1"/>
  <c r="I64" i="12"/>
  <c r="K64" i="12"/>
  <c r="O64" i="12"/>
  <c r="Q64" i="12"/>
  <c r="U64" i="12"/>
  <c r="G65" i="12"/>
  <c r="Q65" i="12"/>
  <c r="U65" i="12"/>
  <c r="F66" i="12"/>
  <c r="G66" i="12"/>
  <c r="I66" i="12"/>
  <c r="I65" i="12" s="1"/>
  <c r="K66" i="12"/>
  <c r="K65" i="12" s="1"/>
  <c r="M66" i="12"/>
  <c r="M65" i="12" s="1"/>
  <c r="O66" i="12"/>
  <c r="O65" i="12" s="1"/>
  <c r="Q66" i="12"/>
  <c r="U66" i="12"/>
  <c r="F69" i="12"/>
  <c r="G69" i="12"/>
  <c r="M69" i="12" s="1"/>
  <c r="I69" i="12"/>
  <c r="I68" i="12" s="1"/>
  <c r="K69" i="12"/>
  <c r="O69" i="12"/>
  <c r="O68" i="12" s="1"/>
  <c r="Q69" i="12"/>
  <c r="Q68" i="12" s="1"/>
  <c r="U69" i="12"/>
  <c r="F71" i="12"/>
  <c r="G71" i="12" s="1"/>
  <c r="I71" i="12"/>
  <c r="K71" i="12"/>
  <c r="K68" i="12" s="1"/>
  <c r="O71" i="12"/>
  <c r="Q71" i="12"/>
  <c r="U71" i="12"/>
  <c r="F72" i="12"/>
  <c r="G72" i="12"/>
  <c r="I72" i="12"/>
  <c r="K72" i="12"/>
  <c r="M72" i="12"/>
  <c r="O72" i="12"/>
  <c r="Q72" i="12"/>
  <c r="U72" i="12"/>
  <c r="U68" i="12" s="1"/>
  <c r="F74" i="12"/>
  <c r="G74" i="12"/>
  <c r="M74" i="12" s="1"/>
  <c r="I74" i="12"/>
  <c r="K74" i="12"/>
  <c r="O74" i="12"/>
  <c r="Q74" i="12"/>
  <c r="U74" i="12"/>
  <c r="F75" i="12"/>
  <c r="G75" i="12" s="1"/>
  <c r="M75" i="12" s="1"/>
  <c r="I75" i="12"/>
  <c r="K75" i="12"/>
  <c r="O75" i="12"/>
  <c r="Q75" i="12"/>
  <c r="U75" i="12"/>
  <c r="F77" i="12"/>
  <c r="G77" i="12" s="1"/>
  <c r="I77" i="12"/>
  <c r="I76" i="12" s="1"/>
  <c r="K77" i="12"/>
  <c r="K76" i="12" s="1"/>
  <c r="O77" i="12"/>
  <c r="Q77" i="12"/>
  <c r="Q76" i="12" s="1"/>
  <c r="U77" i="12"/>
  <c r="U76" i="12" s="1"/>
  <c r="F78" i="12"/>
  <c r="G78" i="12"/>
  <c r="M78" i="12" s="1"/>
  <c r="I78" i="12"/>
  <c r="K78" i="12"/>
  <c r="O78" i="12"/>
  <c r="Q78" i="12"/>
  <c r="U78" i="12"/>
  <c r="F79" i="12"/>
  <c r="G79" i="12"/>
  <c r="I79" i="12"/>
  <c r="K79" i="12"/>
  <c r="M79" i="12"/>
  <c r="O79" i="12"/>
  <c r="O76" i="12" s="1"/>
  <c r="Q79" i="12"/>
  <c r="U79" i="12"/>
  <c r="K80" i="12"/>
  <c r="F81" i="12"/>
  <c r="G81" i="12" s="1"/>
  <c r="I81" i="12"/>
  <c r="I80" i="12" s="1"/>
  <c r="K81" i="12"/>
  <c r="O81" i="12"/>
  <c r="O80" i="12" s="1"/>
  <c r="Q81" i="12"/>
  <c r="Q80" i="12" s="1"/>
  <c r="U81" i="12"/>
  <c r="U80" i="12" s="1"/>
  <c r="F82" i="12"/>
  <c r="G82" i="12" s="1"/>
  <c r="M82" i="12" s="1"/>
  <c r="I82" i="12"/>
  <c r="K82" i="12"/>
  <c r="O82" i="12"/>
  <c r="Q82" i="12"/>
  <c r="U82" i="12"/>
  <c r="F84" i="12"/>
  <c r="G84" i="12"/>
  <c r="M84" i="12" s="1"/>
  <c r="I84" i="12"/>
  <c r="K84" i="12"/>
  <c r="K83" i="12" s="1"/>
  <c r="O84" i="12"/>
  <c r="Q84" i="12"/>
  <c r="Q83" i="12" s="1"/>
  <c r="U84" i="12"/>
  <c r="U83" i="12" s="1"/>
  <c r="F86" i="12"/>
  <c r="G86" i="12"/>
  <c r="M86" i="12" s="1"/>
  <c r="I86" i="12"/>
  <c r="K86" i="12"/>
  <c r="O86" i="12"/>
  <c r="Q86" i="12"/>
  <c r="U86" i="12"/>
  <c r="F87" i="12"/>
  <c r="G87" i="12"/>
  <c r="I87" i="12"/>
  <c r="I83" i="12" s="1"/>
  <c r="K87" i="12"/>
  <c r="M87" i="12"/>
  <c r="O87" i="12"/>
  <c r="O83" i="12" s="1"/>
  <c r="Q87" i="12"/>
  <c r="U87" i="12"/>
  <c r="F89" i="12"/>
  <c r="G89" i="12"/>
  <c r="M89" i="12" s="1"/>
  <c r="I89" i="12"/>
  <c r="K89" i="12"/>
  <c r="O89" i="12"/>
  <c r="Q89" i="12"/>
  <c r="U89" i="12"/>
  <c r="I90" i="12"/>
  <c r="U90" i="12"/>
  <c r="F91" i="12"/>
  <c r="G91" i="12" s="1"/>
  <c r="I91" i="12"/>
  <c r="K91" i="12"/>
  <c r="K90" i="12" s="1"/>
  <c r="O91" i="12"/>
  <c r="O90" i="12" s="1"/>
  <c r="Q91" i="12"/>
  <c r="Q90" i="12" s="1"/>
  <c r="U91" i="12"/>
  <c r="F93" i="12"/>
  <c r="G93" i="12" s="1"/>
  <c r="I93" i="12"/>
  <c r="I92" i="12" s="1"/>
  <c r="K93" i="12"/>
  <c r="K92" i="12" s="1"/>
  <c r="O93" i="12"/>
  <c r="Q93" i="12"/>
  <c r="Q92" i="12" s="1"/>
  <c r="U93" i="12"/>
  <c r="U92" i="12" s="1"/>
  <c r="F94" i="12"/>
  <c r="G94" i="12"/>
  <c r="M94" i="12" s="1"/>
  <c r="I94" i="12"/>
  <c r="K94" i="12"/>
  <c r="O94" i="12"/>
  <c r="Q94" i="12"/>
  <c r="U94" i="12"/>
  <c r="F95" i="12"/>
  <c r="G95" i="12"/>
  <c r="I95" i="12"/>
  <c r="K95" i="12"/>
  <c r="M95" i="12"/>
  <c r="O95" i="12"/>
  <c r="O92" i="12" s="1"/>
  <c r="Q95" i="12"/>
  <c r="U95" i="12"/>
  <c r="I20" i="1"/>
  <c r="I19" i="1"/>
  <c r="I18" i="1"/>
  <c r="I17" i="1"/>
  <c r="I16" i="1"/>
  <c r="I64" i="1"/>
  <c r="G27" i="1"/>
  <c r="G40" i="1"/>
  <c r="G25" i="1" s="1"/>
  <c r="G26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M91" i="12"/>
  <c r="M90" i="12" s="1"/>
  <c r="G90" i="12"/>
  <c r="M56" i="12"/>
  <c r="M55" i="12" s="1"/>
  <c r="G55" i="12"/>
  <c r="M13" i="12"/>
  <c r="M12" i="12" s="1"/>
  <c r="G12" i="12"/>
  <c r="G68" i="12"/>
  <c r="M71" i="12"/>
  <c r="M68" i="12" s="1"/>
  <c r="M33" i="12"/>
  <c r="M30" i="12" s="1"/>
  <c r="G30" i="12"/>
  <c r="M15" i="12"/>
  <c r="M77" i="12"/>
  <c r="M76" i="12" s="1"/>
  <c r="G76" i="12"/>
  <c r="M22" i="12"/>
  <c r="G92" i="12"/>
  <c r="M93" i="12"/>
  <c r="M92" i="12" s="1"/>
  <c r="M83" i="12"/>
  <c r="M42" i="12"/>
  <c r="M41" i="12" s="1"/>
  <c r="G41" i="12"/>
  <c r="G80" i="12"/>
  <c r="M81" i="12"/>
  <c r="M80" i="12" s="1"/>
  <c r="M9" i="12"/>
  <c r="M8" i="12" s="1"/>
  <c r="G15" i="12"/>
  <c r="G83" i="12"/>
  <c r="G35" i="12"/>
  <c r="I21" i="1"/>
  <c r="H40" i="1"/>
  <c r="G29" i="1" l="1"/>
  <c r="G24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<sst xmlns="http://schemas.openxmlformats.org/spreadsheetml/2006/main" count="492" uniqueCount="261">
  <si>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</si>
  <si>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</si>
  <si>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</si>
  <si>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</si>
  <si>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</si>
  <si>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</si>
  <si>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</si>
  <si>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</si>
  <si>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</si>
  <si>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</si>
  <si>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</si>
  <si>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</si>
  <si>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</si>
  <si>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</si>
  <si>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</si>
  <si>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</si>
  <si>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</si>
  <si>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</si>
  <si>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</si>
  <si>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</si>
  <si>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</si>
  <si>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</si>
  <si>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</si>
  <si>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</si>
  <si>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</si>
  <si>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</si>
  <si>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</si>
  <si>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</si>
  <si>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</si>
  <si>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</si>
  <si>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</si>
  <si>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</si>
  <si>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</si>
  <si>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</si>
  <si>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</si>
  <si>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</si>
  <si>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</si>
  <si>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</si>
  <si>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</si>
  <si>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</si>
  <si>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</si>
  <si>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</si>
  <si>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</si>
  <si>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ÚstínadOrlicí</t>
  </si>
  <si>
    <t>Rozpočet:</t>
  </si>
  <si>
    <t>Misto</t>
  </si>
  <si>
    <t>Modernizace plynové kotelny pavilon  "D"</t>
  </si>
  <si>
    <t>Nemocnice Pardubického kraje, a.s.</t>
  </si>
  <si>
    <t>Kyjevská 44</t>
  </si>
  <si>
    <t>Pardubice-Pardubičky</t>
  </si>
  <si>
    <t>53003</t>
  </si>
  <si>
    <t>27520536</t>
  </si>
  <si>
    <t>CZ27520536</t>
  </si>
  <si>
    <t>Ing. Pavel Vacek</t>
  </si>
  <si>
    <t>Vrbova 655</t>
  </si>
  <si>
    <t>Ústí nad Orlicí</t>
  </si>
  <si>
    <t>56201</t>
  </si>
  <si>
    <t>49312570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</si>
  <si>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</si>
  <si>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</si>
  <si>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</si>
  <si>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</si>
  <si>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</si>
  <si>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</si>
  <si>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</si>
  <si>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</si>
  <si>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</si>
  <si>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</si>
  <si>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</si>
  <si>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61</t>
  </si>
  <si>
    <t>Upravy povrchů vnitřní</t>
  </si>
  <si>
    <t>62</t>
  </si>
  <si>
    <t>Upravy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</si>
  <si>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</si>
  <si>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</si>
  <si>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</si>
  <si>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</si>
  <si>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</si>
  <si>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</si>
  <si>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</si>
  <si>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</si>
  <si>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</si>
  <si>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</si>
  <si>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</si>
  <si>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</si>
  <si>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</si>
  <si>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</si>
  <si>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766</t>
  </si>
  <si>
    <t>Konstrukce truhlářské</t>
  </si>
  <si>
    <t>777</t>
  </si>
  <si>
    <t>Podlahy ze syntetických hmot</t>
  </si>
  <si>
    <t>781</t>
  </si>
  <si>
    <t>Obklady keramické</t>
  </si>
  <si>
    <t>784</t>
  </si>
  <si>
    <t>Malby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</si>
  <si>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</si>
  <si>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</si>
  <si>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</si>
  <si>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</si>
  <si>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</si>
  <si>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</si>
  <si>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</si>
  <si>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</si>
  <si>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</si>
  <si>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</si>
  <si>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</si>
  <si>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</si>
  <si>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</si>
  <si>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</si>
  <si>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</si>
  <si>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</si>
  <si>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</si>
  <si>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</si>
  <si>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</si>
  <si>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</si>
  <si>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</si>
  <si>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</si>
  <si>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</si>
  <si>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</si>
  <si>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</si>
  <si>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</si>
  <si>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</si>
  <si>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</si>
  <si>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</si>
  <si>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139601103R00</t>
  </si>
  <si>
    <t>Ruční výkop jam, rýh a šachet v hornině tř. 4</t>
  </si>
  <si>
    <t>m3</t>
  </si>
  <si>
    <t>POL1_0</t>
  </si>
  <si>
    <t>162701105RT3</t>
  </si>
  <si>
    <t>Vodorovné přemístění výkopku z hor.1-4 do 10000 m, nosnost 12 t</t>
  </si>
  <si>
    <t>199000002R00</t>
  </si>
  <si>
    <t>Poplatek za skládku horniny 1- 4, č. dle katal. odpadů 17 05 04</t>
  </si>
  <si>
    <t>275313621R00</t>
  </si>
  <si>
    <t>Beton základových patek prostý C 20/25</t>
  </si>
  <si>
    <t>(1,1*2,05+0,9*0,9+0,75*3,95+0,61*1,0)*0,8+0,68</t>
  </si>
  <si>
    <t>VV</t>
  </si>
  <si>
    <t>310279841R00</t>
  </si>
  <si>
    <t>Zazdívka otvorů pl.do 4 m2 tvárnicemi, tl.zdí 3Ocm</t>
  </si>
  <si>
    <t>1*2*0,3</t>
  </si>
  <si>
    <t>317944313RT3</t>
  </si>
  <si>
    <t>Válcované nosníky č.14-22 do připravených otvorů, včetně dodávky profilu  I č.16</t>
  </si>
  <si>
    <t>t</t>
  </si>
  <si>
    <t>1,4*0,0179</t>
  </si>
  <si>
    <t>346244381RT2</t>
  </si>
  <si>
    <t>Plentování ocelových nosníků výšky do 20 cm, s použitím suché maltové směsi</t>
  </si>
  <si>
    <t>m2</t>
  </si>
  <si>
    <t>1,4*0,25*2</t>
  </si>
  <si>
    <t>612421637R00</t>
  </si>
  <si>
    <t>Omítka vnitřní zdiva, MVC, štuková</t>
  </si>
  <si>
    <t>611421331RT2</t>
  </si>
  <si>
    <t>Oprava váp.omítek stropů do 30% plochy - štukových, s použitím suché maltové směsi</t>
  </si>
  <si>
    <t>612421331RT2</t>
  </si>
  <si>
    <t>Oprava vápen.omítek stěn do 30 % pl. - štukových, s použitím suché maltové směsi</t>
  </si>
  <si>
    <t>611471411R00</t>
  </si>
  <si>
    <t>Úprava stropů aktivovaným štukem tl. 2 - 3 mm</t>
  </si>
  <si>
    <t>612471411R00</t>
  </si>
  <si>
    <t>Úprava vnitřních stěn aktivovaným štukem</t>
  </si>
  <si>
    <t>622319735RT1</t>
  </si>
  <si>
    <t>Zatep. kontaktní sytém fasáda,min.desky KV 160 mm, s omítkou  silikon 3,3 kg/m2</t>
  </si>
  <si>
    <t>631313621R00</t>
  </si>
  <si>
    <t>Mazanina betonová tl. 8 - 12 cm C 20/25</t>
  </si>
  <si>
    <t>(42,23-(1,1*2,05+0,9*0,9+1,75*3,95))*0,1</t>
  </si>
  <si>
    <t>631361921RT5</t>
  </si>
  <si>
    <t>Výztuž mazanin svařovanou sítí, průměr drátu  6,0, oka 150/150 mm</t>
  </si>
  <si>
    <t>631312141R00</t>
  </si>
  <si>
    <t>Doplnění rýh betonem v dosavadních mazaninách</t>
  </si>
  <si>
    <t>642942111RU6</t>
  </si>
  <si>
    <t>Osazení zárubní dveřních ocelových, pl. do 2,5 m2, včetně dodávky zárubně 100 x 197 x 16 cm</t>
  </si>
  <si>
    <t>kus</t>
  </si>
  <si>
    <t>941941052R00</t>
  </si>
  <si>
    <t>Montáž lešení leh.řad.s podlahami,š.1,5 m, H 24 m</t>
  </si>
  <si>
    <t>941941392R00</t>
  </si>
  <si>
    <t>Příplatek za každý měsíc použití lešení k pol.1052</t>
  </si>
  <si>
    <t>941941852R00</t>
  </si>
  <si>
    <t>Demontáž lešení leh.řad.s podlahami,š.1,5 m,H 24 m</t>
  </si>
  <si>
    <t>961044111R00</t>
  </si>
  <si>
    <t>Bourání základů z betonu prostého</t>
  </si>
  <si>
    <t>0,9*1,32*0,2</t>
  </si>
  <si>
    <t>0,51*2,4*0,2</t>
  </si>
  <si>
    <t>1,15*1,34*0,2</t>
  </si>
  <si>
    <t>0,6*0,6*0,2</t>
  </si>
  <si>
    <t>0,4*0,4*0,2</t>
  </si>
  <si>
    <t>965042141RT4</t>
  </si>
  <si>
    <t>Bourání mazanin betonových tl. 10 cm, nad 4 m2, sbíječka tl. mazaniny 8 - 10 cm</t>
  </si>
  <si>
    <t>(42,23-(0,9*1,32+0,51*2,4+1,15*1,34+0,6*0,6+0,4*0,4+3,84))*0,1+0,085</t>
  </si>
  <si>
    <t>965043321R00</t>
  </si>
  <si>
    <t>Bourání podkladů bet., potěr, tl, 10 cm, pl. 1 m2</t>
  </si>
  <si>
    <t>0,15*11,5*0,1+0,085</t>
  </si>
  <si>
    <t>968071125R00</t>
  </si>
  <si>
    <t>Vyvěšení, zavěšení kovových křídel dveří pl. 2 m2</t>
  </si>
  <si>
    <t>968072455R00</t>
  </si>
  <si>
    <t>Vybourání kovových dveřních zárubní pl. do 2 m2</t>
  </si>
  <si>
    <t>979010001</t>
  </si>
  <si>
    <t>Provizorní zástěna pro oddělení staveniště, od ostatních prostor</t>
  </si>
  <si>
    <t>971033631R00</t>
  </si>
  <si>
    <t>Vybourání otv. zeď cihel. pl.4 m2, tl.15 cm, MVC</t>
  </si>
  <si>
    <t>1,1*2,05</t>
  </si>
  <si>
    <t>974031666R00</t>
  </si>
  <si>
    <t>Vysekání rýh zeď cihelná vtah. nosníků 15 x 25 cm</t>
  </si>
  <si>
    <t>m</t>
  </si>
  <si>
    <t>978042110R00</t>
  </si>
  <si>
    <t>Odstranění KZS minerál.izolace tl.100 mm s omítkou</t>
  </si>
  <si>
    <t>979082111R00</t>
  </si>
  <si>
    <t>Vnitrostaveništní doprava suti do 10 m</t>
  </si>
  <si>
    <t>10,126+1,066</t>
  </si>
  <si>
    <t>979081111R00</t>
  </si>
  <si>
    <t>Odvoz suti a vybour. hmot na skládku do 1 km</t>
  </si>
  <si>
    <t>979081121R00</t>
  </si>
  <si>
    <t>Příplatek k odvozu za každý další 1 km</t>
  </si>
  <si>
    <t>979990102R00</t>
  </si>
  <si>
    <t>Poplatek za skládku suti - směs betonu a cihel</t>
  </si>
  <si>
    <t>998011002R00</t>
  </si>
  <si>
    <t>Přesun hmot pro budovy zděné výšky do 12 m</t>
  </si>
  <si>
    <t>15,125+0,798+2,386+0,401+8,735+0,035+1,820+0,002+0,001</t>
  </si>
  <si>
    <t>711111001RZ2</t>
  </si>
  <si>
    <t>Izolace proti vlhkosti vodor. nátěr ALP za studena, 1x nátěr - včetně dodávky penetračního laku ALP-M</t>
  </si>
  <si>
    <t>(42,23-(1,1*2,05+0,9*0,9+1,75*3,95))</t>
  </si>
  <si>
    <t>711141559RT1</t>
  </si>
  <si>
    <t>Izolace proti vlhk. vodorovná pásy přitavením, 1 vrstva - materiál ve specifikaci</t>
  </si>
  <si>
    <t>62836110R</t>
  </si>
  <si>
    <t>Pás asfaltovaný těžký s Al fólií S 40 1x7,5 m</t>
  </si>
  <si>
    <t>POL3_0</t>
  </si>
  <si>
    <t>32,25*1,15</t>
  </si>
  <si>
    <t>711212002R00</t>
  </si>
  <si>
    <t>Hydroizolační povlak - nátěr nebo stěrka</t>
  </si>
  <si>
    <t>998711203R00</t>
  </si>
  <si>
    <t>Přesun hmot pro izolace proti vodě, výšky do 60 m</t>
  </si>
  <si>
    <t>766661422R00</t>
  </si>
  <si>
    <t>Montáž dveří protipožárních 1kříd. nad 80 cm</t>
  </si>
  <si>
    <t>76666 - 1413</t>
  </si>
  <si>
    <t>Vnitřní dveřní křídlo 1000/1970  požární , dle PBŘS</t>
  </si>
  <si>
    <t>998766203R00</t>
  </si>
  <si>
    <t>Přesun hmot pro truhlářské konstr., výšky do 24 m</t>
  </si>
  <si>
    <t>777116041RT1</t>
  </si>
  <si>
    <t>Podlahy lité epoxidové tl. 3 mm</t>
  </si>
  <si>
    <t>998777203R00</t>
  </si>
  <si>
    <t>Přesun hmot pro podlahy syntetické, výšky do 24 m</t>
  </si>
  <si>
    <t>781101210R00</t>
  </si>
  <si>
    <t>Penetrace podkladu pod obklady</t>
  </si>
  <si>
    <t>1,05*1,6</t>
  </si>
  <si>
    <t>781415015RT2</t>
  </si>
  <si>
    <t>Montáž obkladů stěn, porovin.,tmel, 20x20,30x15 cm, Monoflex (lepidlo), ASO-Flexfuge (spár. hmota)</t>
  </si>
  <si>
    <t>597813645R</t>
  </si>
  <si>
    <t>Obkládačka 19,8x19,8 tmavě modrá mat</t>
  </si>
  <si>
    <t>1,68*1,05</t>
  </si>
  <si>
    <t>998781203R00</t>
  </si>
  <si>
    <t>Přesun hmot pro obklady keramické, výšky do 24 m</t>
  </si>
  <si>
    <t>784422271R00</t>
  </si>
  <si>
    <t>Malba vápenná 2x, pačok 2x,1barva, místn. do 3,8 m</t>
  </si>
  <si>
    <t>005121010R</t>
  </si>
  <si>
    <t>Vybudování zařízení staveniště</t>
  </si>
  <si>
    <t>Soubor</t>
  </si>
  <si>
    <t>005241010R</t>
  </si>
  <si>
    <t xml:space="preserve">Dokumentace skutečného provedení </t>
  </si>
  <si>
    <t>005122010R</t>
  </si>
  <si>
    <t xml:space="preserve">Provoz objednatele 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</si>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</sst>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174" fontId="17" fillId="0" borderId="33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7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47</v>
      </c>
      <c r="E5" s="25"/>
      <c r="F5" s="25"/>
      <c r="G5" s="25"/>
      <c r="H5" s="27" t="s">
        <v>33</v>
      </c>
      <c r="I5" s="121" t="s">
        <v>51</v>
      </c>
      <c r="J5" s="11"/>
    </row>
    <row r="6" spans="1:15" ht="15.75" customHeight="1" x14ac:dyDescent="0.2">
      <c r="A6" s="4"/>
      <c r="B6" s="39"/>
      <c r="C6" s="25"/>
      <c r="D6" s="121" t="s">
        <v>48</v>
      </c>
      <c r="E6" s="25"/>
      <c r="F6" s="25"/>
      <c r="G6" s="25"/>
      <c r="H6" s="27" t="s">
        <v>34</v>
      </c>
      <c r="I6" s="121" t="s">
        <v>52</v>
      </c>
      <c r="J6" s="11"/>
    </row>
    <row r="7" spans="1:15" ht="15.75" customHeight="1" x14ac:dyDescent="0.2">
      <c r="A7" s="4"/>
      <c r="B7" s="40"/>
      <c r="C7" s="122" t="s">
        <v>50</v>
      </c>
      <c r="D7" s="104" t="s">
        <v>49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 t="s">
        <v>53</v>
      </c>
      <c r="E11" s="123"/>
      <c r="F11" s="123"/>
      <c r="G11" s="123"/>
      <c r="H11" s="27" t="s">
        <v>33</v>
      </c>
      <c r="I11" s="127" t="s">
        <v>57</v>
      </c>
      <c r="J11" s="11"/>
    </row>
    <row r="12" spans="1:15" ht="15.75" customHeight="1" x14ac:dyDescent="0.2">
      <c r="A12" s="4"/>
      <c r="B12" s="39"/>
      <c r="C12" s="25"/>
      <c r="D12" s="124" t="s">
        <v>54</v>
      </c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 t="s">
        <v>56</v>
      </c>
      <c r="D13" s="125" t="s">
        <v>55</v>
      </c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SUMIF(F47:F63,A16,I47:I63)+SUMIF(F47:F63,"PSU",I47:I63)</f>
        <v>0</v>
      </c>
      <c r="J16" s="82"/>
    </row>
    <row r="17" spans="1:10" ht="23.25" customHeight="1" x14ac:dyDescent="0.2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SUMIF(F47:F63,A17,I47:I63)</f>
        <v>0</v>
      </c>
      <c r="J17" s="82"/>
    </row>
    <row r="18" spans="1:10" ht="23.25" customHeight="1" x14ac:dyDescent="0.2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SUMIF(F47:F63,A18,I47:I63)</f>
        <v>0</v>
      </c>
      <c r="J18" s="82"/>
    </row>
    <row r="19" spans="1:10" ht="23.25" customHeight="1" x14ac:dyDescent="0.2">
      <c r="A19" s="192" t="s">
        <v>95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SUMIF(F47:F63,A19,I47:I63)</f>
        <v>0</v>
      </c>
      <c r="J19" s="82"/>
    </row>
    <row r="20" spans="1:10" ht="23.25" customHeight="1" x14ac:dyDescent="0.2">
      <c r="A20" s="192" t="s">
        <v>96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SUMIF(F47:F63,A20,I47:I63)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60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45373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">
      <c r="A39" s="130">
        <v>1</v>
      </c>
      <c r="B39" s="136" t="s">
        <v>58</v>
      </c>
      <c r="C39" s="137" t="s">
        <v>46</v>
      </c>
      <c r="D39" s="138"/>
      <c r="E39" s="138"/>
      <c r="F39" s="146">
        <f>'Rozpočet Pol'!AC97</f>
        <v>0</v>
      </c>
      <c r="G39" s="147">
        <f>'Rozpočet Pol'!AD97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">
      <c r="A40" s="130"/>
      <c r="B40" s="140" t="s">
        <v>59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75" x14ac:dyDescent="0.25">
      <c r="B44" s="160" t="s">
        <v>61</v>
      </c>
    </row>
    <row r="46" spans="1:10" ht="25.5" customHeight="1" x14ac:dyDescent="0.2">
      <c r="A46" s="161"/>
      <c r="B46" s="167" t="s">
        <v>16</v>
      </c>
      <c r="C46" s="167" t="s">
        <v>5</v>
      </c>
      <c r="D46" s="168"/>
      <c r="E46" s="168"/>
      <c r="F46" s="171" t="s">
        <v>62</v>
      </c>
      <c r="G46" s="171"/>
      <c r="H46" s="171"/>
      <c r="I46" s="172" t="s">
        <v>28</v>
      </c>
      <c r="J46" s="172"/>
    </row>
    <row r="47" spans="1:10" ht="25.5" customHeight="1" x14ac:dyDescent="0.2">
      <c r="A47" s="162"/>
      <c r="B47" s="173" t="s">
        <v>63</v>
      </c>
      <c r="C47" s="174" t="s">
        <v>64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">
      <c r="A48" s="162"/>
      <c r="B48" s="165" t="s">
        <v>65</v>
      </c>
      <c r="C48" s="164" t="s">
        <v>66</v>
      </c>
      <c r="D48" s="166"/>
      <c r="E48" s="166"/>
      <c r="F48" s="182" t="s">
        <v>23</v>
      </c>
      <c r="G48" s="183"/>
      <c r="H48" s="183"/>
      <c r="I48" s="184">
        <f>'Rozpočet Pol'!G12</f>
        <v>0</v>
      </c>
      <c r="J48" s="184"/>
    </row>
    <row r="49" spans="1:10" ht="25.5" customHeight="1" x14ac:dyDescent="0.2">
      <c r="A49" s="162"/>
      <c r="B49" s="165" t="s">
        <v>67</v>
      </c>
      <c r="C49" s="164" t="s">
        <v>68</v>
      </c>
      <c r="D49" s="166"/>
      <c r="E49" s="166"/>
      <c r="F49" s="182" t="s">
        <v>23</v>
      </c>
      <c r="G49" s="183"/>
      <c r="H49" s="183"/>
      <c r="I49" s="184">
        <f>'Rozpočet Pol'!G15</f>
        <v>0</v>
      </c>
      <c r="J49" s="184"/>
    </row>
    <row r="50" spans="1:10" ht="25.5" customHeight="1" x14ac:dyDescent="0.2">
      <c r="A50" s="162"/>
      <c r="B50" s="165" t="s">
        <v>69</v>
      </c>
      <c r="C50" s="164" t="s">
        <v>70</v>
      </c>
      <c r="D50" s="166"/>
      <c r="E50" s="166"/>
      <c r="F50" s="182" t="s">
        <v>23</v>
      </c>
      <c r="G50" s="183"/>
      <c r="H50" s="183"/>
      <c r="I50" s="184">
        <f>'Rozpočet Pol'!G22</f>
        <v>0</v>
      </c>
      <c r="J50" s="184"/>
    </row>
    <row r="51" spans="1:10" ht="25.5" customHeight="1" x14ac:dyDescent="0.2">
      <c r="A51" s="162"/>
      <c r="B51" s="165" t="s">
        <v>71</v>
      </c>
      <c r="C51" s="164" t="s">
        <v>72</v>
      </c>
      <c r="D51" s="166"/>
      <c r="E51" s="166"/>
      <c r="F51" s="182" t="s">
        <v>23</v>
      </c>
      <c r="G51" s="183"/>
      <c r="H51" s="183"/>
      <c r="I51" s="184">
        <f>'Rozpočet Pol'!G28</f>
        <v>0</v>
      </c>
      <c r="J51" s="184"/>
    </row>
    <row r="52" spans="1:10" ht="25.5" customHeight="1" x14ac:dyDescent="0.2">
      <c r="A52" s="162"/>
      <c r="B52" s="165" t="s">
        <v>73</v>
      </c>
      <c r="C52" s="164" t="s">
        <v>74</v>
      </c>
      <c r="D52" s="166"/>
      <c r="E52" s="166"/>
      <c r="F52" s="182" t="s">
        <v>23</v>
      </c>
      <c r="G52" s="183"/>
      <c r="H52" s="183"/>
      <c r="I52" s="184">
        <f>'Rozpočet Pol'!G30</f>
        <v>0</v>
      </c>
      <c r="J52" s="184"/>
    </row>
    <row r="53" spans="1:10" ht="25.5" customHeight="1" x14ac:dyDescent="0.2">
      <c r="A53" s="162"/>
      <c r="B53" s="165" t="s">
        <v>75</v>
      </c>
      <c r="C53" s="164" t="s">
        <v>76</v>
      </c>
      <c r="D53" s="166"/>
      <c r="E53" s="166"/>
      <c r="F53" s="182" t="s">
        <v>23</v>
      </c>
      <c r="G53" s="183"/>
      <c r="H53" s="183"/>
      <c r="I53" s="184">
        <f>'Rozpočet Pol'!G35</f>
        <v>0</v>
      </c>
      <c r="J53" s="184"/>
    </row>
    <row r="54" spans="1:10" ht="25.5" customHeight="1" x14ac:dyDescent="0.2">
      <c r="A54" s="162"/>
      <c r="B54" s="165" t="s">
        <v>77</v>
      </c>
      <c r="C54" s="164" t="s">
        <v>78</v>
      </c>
      <c r="D54" s="166"/>
      <c r="E54" s="166"/>
      <c r="F54" s="182" t="s">
        <v>23</v>
      </c>
      <c r="G54" s="183"/>
      <c r="H54" s="183"/>
      <c r="I54" s="184">
        <f>'Rozpočet Pol'!G37</f>
        <v>0</v>
      </c>
      <c r="J54" s="184"/>
    </row>
    <row r="55" spans="1:10" ht="25.5" customHeight="1" x14ac:dyDescent="0.2">
      <c r="A55" s="162"/>
      <c r="B55" s="165" t="s">
        <v>79</v>
      </c>
      <c r="C55" s="164" t="s">
        <v>80</v>
      </c>
      <c r="D55" s="166"/>
      <c r="E55" s="166"/>
      <c r="F55" s="182" t="s">
        <v>23</v>
      </c>
      <c r="G55" s="183"/>
      <c r="H55" s="183"/>
      <c r="I55" s="184">
        <f>'Rozpočet Pol'!G41</f>
        <v>0</v>
      </c>
      <c r="J55" s="184"/>
    </row>
    <row r="56" spans="1:10" ht="25.5" customHeight="1" x14ac:dyDescent="0.2">
      <c r="A56" s="162"/>
      <c r="B56" s="165" t="s">
        <v>81</v>
      </c>
      <c r="C56" s="164" t="s">
        <v>82</v>
      </c>
      <c r="D56" s="166"/>
      <c r="E56" s="166"/>
      <c r="F56" s="182" t="s">
        <v>23</v>
      </c>
      <c r="G56" s="183"/>
      <c r="H56" s="183"/>
      <c r="I56" s="184">
        <f>'Rozpočet Pol'!G55</f>
        <v>0</v>
      </c>
      <c r="J56" s="184"/>
    </row>
    <row r="57" spans="1:10" ht="25.5" customHeight="1" x14ac:dyDescent="0.2">
      <c r="A57" s="162"/>
      <c r="B57" s="165" t="s">
        <v>83</v>
      </c>
      <c r="C57" s="164" t="s">
        <v>84</v>
      </c>
      <c r="D57" s="166"/>
      <c r="E57" s="166"/>
      <c r="F57" s="182" t="s">
        <v>23</v>
      </c>
      <c r="G57" s="183"/>
      <c r="H57" s="183"/>
      <c r="I57" s="184">
        <f>'Rozpočet Pol'!G65</f>
        <v>0</v>
      </c>
      <c r="J57" s="184"/>
    </row>
    <row r="58" spans="1:10" ht="25.5" customHeight="1" x14ac:dyDescent="0.2">
      <c r="A58" s="162"/>
      <c r="B58" s="165" t="s">
        <v>85</v>
      </c>
      <c r="C58" s="164" t="s">
        <v>86</v>
      </c>
      <c r="D58" s="166"/>
      <c r="E58" s="166"/>
      <c r="F58" s="182" t="s">
        <v>24</v>
      </c>
      <c r="G58" s="183"/>
      <c r="H58" s="183"/>
      <c r="I58" s="184">
        <f>'Rozpočet Pol'!G68</f>
        <v>0</v>
      </c>
      <c r="J58" s="184"/>
    </row>
    <row r="59" spans="1:10" ht="25.5" customHeight="1" x14ac:dyDescent="0.2">
      <c r="A59" s="162"/>
      <c r="B59" s="165" t="s">
        <v>87</v>
      </c>
      <c r="C59" s="164" t="s">
        <v>88</v>
      </c>
      <c r="D59" s="166"/>
      <c r="E59" s="166"/>
      <c r="F59" s="182" t="s">
        <v>24</v>
      </c>
      <c r="G59" s="183"/>
      <c r="H59" s="183"/>
      <c r="I59" s="184">
        <f>'Rozpočet Pol'!G76</f>
        <v>0</v>
      </c>
      <c r="J59" s="184"/>
    </row>
    <row r="60" spans="1:10" ht="25.5" customHeight="1" x14ac:dyDescent="0.2">
      <c r="A60" s="162"/>
      <c r="B60" s="165" t="s">
        <v>89</v>
      </c>
      <c r="C60" s="164" t="s">
        <v>90</v>
      </c>
      <c r="D60" s="166"/>
      <c r="E60" s="166"/>
      <c r="F60" s="182" t="s">
        <v>24</v>
      </c>
      <c r="G60" s="183"/>
      <c r="H60" s="183"/>
      <c r="I60" s="184">
        <f>'Rozpočet Pol'!G80</f>
        <v>0</v>
      </c>
      <c r="J60" s="184"/>
    </row>
    <row r="61" spans="1:10" ht="25.5" customHeight="1" x14ac:dyDescent="0.2">
      <c r="A61" s="162"/>
      <c r="B61" s="165" t="s">
        <v>91</v>
      </c>
      <c r="C61" s="164" t="s">
        <v>92</v>
      </c>
      <c r="D61" s="166"/>
      <c r="E61" s="166"/>
      <c r="F61" s="182" t="s">
        <v>24</v>
      </c>
      <c r="G61" s="183"/>
      <c r="H61" s="183"/>
      <c r="I61" s="184">
        <f>'Rozpočet Pol'!G83</f>
        <v>0</v>
      </c>
      <c r="J61" s="184"/>
    </row>
    <row r="62" spans="1:10" ht="25.5" customHeight="1" x14ac:dyDescent="0.2">
      <c r="A62" s="162"/>
      <c r="B62" s="165" t="s">
        <v>93</v>
      </c>
      <c r="C62" s="164" t="s">
        <v>94</v>
      </c>
      <c r="D62" s="166"/>
      <c r="E62" s="166"/>
      <c r="F62" s="182" t="s">
        <v>24</v>
      </c>
      <c r="G62" s="183"/>
      <c r="H62" s="183"/>
      <c r="I62" s="184">
        <f>'Rozpočet Pol'!G90</f>
        <v>0</v>
      </c>
      <c r="J62" s="184"/>
    </row>
    <row r="63" spans="1:10" ht="25.5" customHeight="1" x14ac:dyDescent="0.2">
      <c r="A63" s="162"/>
      <c r="B63" s="176" t="s">
        <v>95</v>
      </c>
      <c r="C63" s="177" t="s">
        <v>26</v>
      </c>
      <c r="D63" s="178"/>
      <c r="E63" s="178"/>
      <c r="F63" s="185" t="s">
        <v>95</v>
      </c>
      <c r="G63" s="186"/>
      <c r="H63" s="186"/>
      <c r="I63" s="187">
        <f>'Rozpočet Pol'!G92</f>
        <v>0</v>
      </c>
      <c r="J63" s="187"/>
    </row>
    <row r="64" spans="1:10" ht="25.5" customHeight="1" x14ac:dyDescent="0.2">
      <c r="A64" s="163"/>
      <c r="B64" s="169" t="s">
        <v>1</v>
      </c>
      <c r="C64" s="169"/>
      <c r="D64" s="170"/>
      <c r="E64" s="170"/>
      <c r="F64" s="188"/>
      <c r="G64" s="189"/>
      <c r="H64" s="189"/>
      <c r="I64" s="190">
        <f>SUM(I47:I63)</f>
        <v>0</v>
      </c>
      <c r="J64" s="190"/>
    </row>
    <row r="65" spans="6:10" x14ac:dyDescent="0.2">
      <c r="F65" s="191"/>
      <c r="G65" s="129"/>
      <c r="H65" s="191"/>
      <c r="I65" s="129"/>
      <c r="J65" s="129"/>
    </row>
    <row r="66" spans="6:10" x14ac:dyDescent="0.2">
      <c r="F66" s="191"/>
      <c r="G66" s="129"/>
      <c r="H66" s="191"/>
      <c r="I66" s="129"/>
      <c r="J66" s="129"/>
    </row>
    <row r="67" spans="6:10" x14ac:dyDescent="0.2">
      <c r="F67" s="191"/>
      <c r="G67" s="129"/>
      <c r="H67" s="191"/>
      <c r="I67" s="129"/>
      <c r="J67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5">
    <mergeCell ref="I63:J63"/>
    <mergeCell ref="C63:E63"/>
    <mergeCell ref="I64:J64"/>
    <mergeCell ref="I60:J60"/>
    <mergeCell ref="C60:E60"/>
    <mergeCell ref="I61:J61"/>
    <mergeCell ref="C61:E61"/>
    <mergeCell ref="I62:J62"/>
    <mergeCell ref="C62:E62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07"/>
  <sheetViews>
    <sheetView tabSelected="1" topLeftCell="A65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94" t="s">
        <v>6</v>
      </c>
      <c r="B1" s="194"/>
      <c r="C1" s="194"/>
      <c r="D1" s="194"/>
      <c r="E1" s="194"/>
      <c r="F1" s="194"/>
      <c r="G1" s="194"/>
      <c r="AE1" t="s">
        <v>98</v>
      </c>
    </row>
    <row r="2" spans="1:60" ht="24.95" customHeight="1" x14ac:dyDescent="0.2">
      <c r="A2" s="201" t="s">
        <v>97</v>
      </c>
      <c r="B2" s="195"/>
      <c r="C2" s="196" t="s">
        <v>46</v>
      </c>
      <c r="D2" s="197"/>
      <c r="E2" s="197"/>
      <c r="F2" s="197"/>
      <c r="G2" s="203"/>
      <c r="AE2" t="s">
        <v>99</v>
      </c>
    </row>
    <row r="3" spans="1:60" ht="24.95" customHeight="1" x14ac:dyDescent="0.2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100</v>
      </c>
    </row>
    <row r="4" spans="1:60" ht="24.95" hidden="1" customHeight="1" x14ac:dyDescent="0.2">
      <c r="A4" s="202" t="s">
        <v>8</v>
      </c>
      <c r="B4" s="200"/>
      <c r="C4" s="198"/>
      <c r="D4" s="199"/>
      <c r="E4" s="199"/>
      <c r="F4" s="199"/>
      <c r="G4" s="204"/>
      <c r="AE4" t="s">
        <v>101</v>
      </c>
    </row>
    <row r="5" spans="1:60" hidden="1" x14ac:dyDescent="0.2">
      <c r="A5" s="205" t="s">
        <v>102</v>
      </c>
      <c r="B5" s="206"/>
      <c r="C5" s="207"/>
      <c r="D5" s="208"/>
      <c r="E5" s="208"/>
      <c r="F5" s="208"/>
      <c r="G5" s="209"/>
      <c r="AE5" t="s">
        <v>103</v>
      </c>
    </row>
    <row r="7" spans="1:60" ht="38.25" x14ac:dyDescent="0.2">
      <c r="A7" s="214" t="s">
        <v>104</v>
      </c>
      <c r="B7" s="215" t="s">
        <v>105</v>
      </c>
      <c r="C7" s="215" t="s">
        <v>106</v>
      </c>
      <c r="D7" s="214" t="s">
        <v>107</v>
      </c>
      <c r="E7" s="214" t="s">
        <v>108</v>
      </c>
      <c r="F7" s="210" t="s">
        <v>109</v>
      </c>
      <c r="G7" s="233" t="s">
        <v>28</v>
      </c>
      <c r="H7" s="234" t="s">
        <v>29</v>
      </c>
      <c r="I7" s="234" t="s">
        <v>110</v>
      </c>
      <c r="J7" s="234" t="s">
        <v>30</v>
      </c>
      <c r="K7" s="234" t="s">
        <v>111</v>
      </c>
      <c r="L7" s="234" t="s">
        <v>112</v>
      </c>
      <c r="M7" s="234" t="s">
        <v>113</v>
      </c>
      <c r="N7" s="234" t="s">
        <v>114</v>
      </c>
      <c r="O7" s="234" t="s">
        <v>115</v>
      </c>
      <c r="P7" s="234" t="s">
        <v>116</v>
      </c>
      <c r="Q7" s="234" t="s">
        <v>117</v>
      </c>
      <c r="R7" s="234" t="s">
        <v>118</v>
      </c>
      <c r="S7" s="234" t="s">
        <v>119</v>
      </c>
      <c r="T7" s="234" t="s">
        <v>120</v>
      </c>
      <c r="U7" s="217" t="s">
        <v>121</v>
      </c>
    </row>
    <row r="8" spans="1:60" x14ac:dyDescent="0.2">
      <c r="A8" s="235" t="s">
        <v>122</v>
      </c>
      <c r="B8" s="236" t="s">
        <v>63</v>
      </c>
      <c r="C8" s="237" t="s">
        <v>64</v>
      </c>
      <c r="D8" s="238"/>
      <c r="E8" s="239"/>
      <c r="F8" s="240"/>
      <c r="G8" s="240">
        <f>SUMIF(AE9:AE11,"&lt;&gt;NOR",G9:G11)</f>
        <v>0</v>
      </c>
      <c r="H8" s="240"/>
      <c r="I8" s="240">
        <f>SUM(I9:I11)</f>
        <v>0</v>
      </c>
      <c r="J8" s="240"/>
      <c r="K8" s="240">
        <f>SUM(K9:K11)</f>
        <v>0</v>
      </c>
      <c r="L8" s="240"/>
      <c r="M8" s="240">
        <f>SUM(M9:M11)</f>
        <v>0</v>
      </c>
      <c r="N8" s="216"/>
      <c r="O8" s="216">
        <f>SUM(O9:O11)</f>
        <v>0</v>
      </c>
      <c r="P8" s="216"/>
      <c r="Q8" s="216">
        <f>SUM(Q9:Q11)</f>
        <v>0</v>
      </c>
      <c r="R8" s="216"/>
      <c r="S8" s="216"/>
      <c r="T8" s="235"/>
      <c r="U8" s="216">
        <f>SUM(U9:U11)</f>
        <v>13.28</v>
      </c>
      <c r="AE8" t="s">
        <v>123</v>
      </c>
    </row>
    <row r="9" spans="1:60" outlineLevel="1" x14ac:dyDescent="0.2">
      <c r="A9" s="212">
        <v>1</v>
      </c>
      <c r="B9" s="218" t="s">
        <v>124</v>
      </c>
      <c r="C9" s="263" t="s">
        <v>125</v>
      </c>
      <c r="D9" s="220" t="s">
        <v>126</v>
      </c>
      <c r="E9" s="227">
        <v>2.85</v>
      </c>
      <c r="F9" s="230">
        <f>H9+J9</f>
        <v>0</v>
      </c>
      <c r="G9" s="231">
        <f>ROUND(E9*F9,2)</f>
        <v>0</v>
      </c>
      <c r="H9" s="231"/>
      <c r="I9" s="231">
        <f>ROUND(E9*H9,2)</f>
        <v>0</v>
      </c>
      <c r="J9" s="231"/>
      <c r="K9" s="231">
        <f>ROUND(E9*J9,2)</f>
        <v>0</v>
      </c>
      <c r="L9" s="231">
        <v>21</v>
      </c>
      <c r="M9" s="231">
        <f>G9*(1+L9/100)</f>
        <v>0</v>
      </c>
      <c r="N9" s="221">
        <v>0</v>
      </c>
      <c r="O9" s="221">
        <f>ROUND(E9*N9,5)</f>
        <v>0</v>
      </c>
      <c r="P9" s="221">
        <v>0</v>
      </c>
      <c r="Q9" s="221">
        <f>ROUND(E9*P9,5)</f>
        <v>0</v>
      </c>
      <c r="R9" s="221"/>
      <c r="S9" s="221"/>
      <c r="T9" s="222">
        <v>4.6550000000000002</v>
      </c>
      <c r="U9" s="221">
        <f>ROUND(E9*T9,2)</f>
        <v>13.27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127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ht="22.5" outlineLevel="1" x14ac:dyDescent="0.2">
      <c r="A10" s="212">
        <v>2</v>
      </c>
      <c r="B10" s="218" t="s">
        <v>128</v>
      </c>
      <c r="C10" s="263" t="s">
        <v>129</v>
      </c>
      <c r="D10" s="220" t="s">
        <v>126</v>
      </c>
      <c r="E10" s="227">
        <v>2.85</v>
      </c>
      <c r="F10" s="230">
        <f>H10+J10</f>
        <v>0</v>
      </c>
      <c r="G10" s="231">
        <f>ROUND(E10*F10,2)</f>
        <v>0</v>
      </c>
      <c r="H10" s="231"/>
      <c r="I10" s="231">
        <f>ROUND(E10*H10,2)</f>
        <v>0</v>
      </c>
      <c r="J10" s="231"/>
      <c r="K10" s="231">
        <f>ROUND(E10*J10,2)</f>
        <v>0</v>
      </c>
      <c r="L10" s="231">
        <v>21</v>
      </c>
      <c r="M10" s="231">
        <f>G10*(1+L10/100)</f>
        <v>0</v>
      </c>
      <c r="N10" s="221">
        <v>0</v>
      </c>
      <c r="O10" s="221">
        <f>ROUND(E10*N10,5)</f>
        <v>0</v>
      </c>
      <c r="P10" s="221">
        <v>0</v>
      </c>
      <c r="Q10" s="221">
        <f>ROUND(E10*P10,5)</f>
        <v>0</v>
      </c>
      <c r="R10" s="221"/>
      <c r="S10" s="221"/>
      <c r="T10" s="222">
        <v>5.1999999999999998E-3</v>
      </c>
      <c r="U10" s="221">
        <f>ROUND(E10*T10,2)</f>
        <v>0.01</v>
      </c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127</v>
      </c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ht="22.5" outlineLevel="1" x14ac:dyDescent="0.2">
      <c r="A11" s="212">
        <v>3</v>
      </c>
      <c r="B11" s="218" t="s">
        <v>130</v>
      </c>
      <c r="C11" s="263" t="s">
        <v>131</v>
      </c>
      <c r="D11" s="220" t="s">
        <v>126</v>
      </c>
      <c r="E11" s="227">
        <v>2.85</v>
      </c>
      <c r="F11" s="230">
        <f>H11+J11</f>
        <v>0</v>
      </c>
      <c r="G11" s="231">
        <f>ROUND(E11*F11,2)</f>
        <v>0</v>
      </c>
      <c r="H11" s="231"/>
      <c r="I11" s="231">
        <f>ROUND(E11*H11,2)</f>
        <v>0</v>
      </c>
      <c r="J11" s="231"/>
      <c r="K11" s="231">
        <f>ROUND(E11*J11,2)</f>
        <v>0</v>
      </c>
      <c r="L11" s="231">
        <v>21</v>
      </c>
      <c r="M11" s="231">
        <f>G11*(1+L11/100)</f>
        <v>0</v>
      </c>
      <c r="N11" s="221">
        <v>0</v>
      </c>
      <c r="O11" s="221">
        <f>ROUND(E11*N11,5)</f>
        <v>0</v>
      </c>
      <c r="P11" s="221">
        <v>0</v>
      </c>
      <c r="Q11" s="221">
        <f>ROUND(E11*P11,5)</f>
        <v>0</v>
      </c>
      <c r="R11" s="221"/>
      <c r="S11" s="221"/>
      <c r="T11" s="222">
        <v>0</v>
      </c>
      <c r="U11" s="221">
        <f>ROUND(E11*T11,2)</f>
        <v>0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127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x14ac:dyDescent="0.2">
      <c r="A12" s="213" t="s">
        <v>122</v>
      </c>
      <c r="B12" s="219" t="s">
        <v>65</v>
      </c>
      <c r="C12" s="264" t="s">
        <v>66</v>
      </c>
      <c r="D12" s="223"/>
      <c r="E12" s="228"/>
      <c r="F12" s="232"/>
      <c r="G12" s="232">
        <f>SUMIF(AE13:AE14,"&lt;&gt;NOR",G13:G14)</f>
        <v>0</v>
      </c>
      <c r="H12" s="232"/>
      <c r="I12" s="232">
        <f>SUM(I13:I14)</f>
        <v>0</v>
      </c>
      <c r="J12" s="232"/>
      <c r="K12" s="232">
        <f>SUM(K13:K14)</f>
        <v>0</v>
      </c>
      <c r="L12" s="232"/>
      <c r="M12" s="232">
        <f>SUM(M13:M14)</f>
        <v>0</v>
      </c>
      <c r="N12" s="224"/>
      <c r="O12" s="224">
        <f>SUM(O13:O14)</f>
        <v>15.124750000000001</v>
      </c>
      <c r="P12" s="224"/>
      <c r="Q12" s="224">
        <f>SUM(Q13:Q14)</f>
        <v>0</v>
      </c>
      <c r="R12" s="224"/>
      <c r="S12" s="224"/>
      <c r="T12" s="225"/>
      <c r="U12" s="224">
        <f>SUM(U13:U14)</f>
        <v>2.86</v>
      </c>
      <c r="AE12" t="s">
        <v>123</v>
      </c>
    </row>
    <row r="13" spans="1:60" outlineLevel="1" x14ac:dyDescent="0.2">
      <c r="A13" s="212">
        <v>4</v>
      </c>
      <c r="B13" s="218" t="s">
        <v>132</v>
      </c>
      <c r="C13" s="263" t="s">
        <v>133</v>
      </c>
      <c r="D13" s="220" t="s">
        <v>126</v>
      </c>
      <c r="E13" s="227">
        <v>5.99</v>
      </c>
      <c r="F13" s="230">
        <f>H13+J13</f>
        <v>0</v>
      </c>
      <c r="G13" s="231">
        <f>ROUND(E13*F13,2)</f>
        <v>0</v>
      </c>
      <c r="H13" s="231"/>
      <c r="I13" s="231">
        <f>ROUND(E13*H13,2)</f>
        <v>0</v>
      </c>
      <c r="J13" s="231"/>
      <c r="K13" s="231">
        <f>ROUND(E13*J13,2)</f>
        <v>0</v>
      </c>
      <c r="L13" s="231">
        <v>21</v>
      </c>
      <c r="M13" s="231">
        <f>G13*(1+L13/100)</f>
        <v>0</v>
      </c>
      <c r="N13" s="221">
        <v>2.5249999999999999</v>
      </c>
      <c r="O13" s="221">
        <f>ROUND(E13*N13,5)</f>
        <v>15.124750000000001</v>
      </c>
      <c r="P13" s="221">
        <v>0</v>
      </c>
      <c r="Q13" s="221">
        <f>ROUND(E13*P13,5)</f>
        <v>0</v>
      </c>
      <c r="R13" s="221"/>
      <c r="S13" s="221"/>
      <c r="T13" s="222">
        <v>0.47699999999999998</v>
      </c>
      <c r="U13" s="221">
        <f>ROUND(E13*T13,2)</f>
        <v>2.86</v>
      </c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127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2"/>
      <c r="B14" s="218"/>
      <c r="C14" s="265" t="s">
        <v>134</v>
      </c>
      <c r="D14" s="226"/>
      <c r="E14" s="229">
        <v>5.99</v>
      </c>
      <c r="F14" s="231"/>
      <c r="G14" s="231"/>
      <c r="H14" s="231"/>
      <c r="I14" s="231"/>
      <c r="J14" s="231"/>
      <c r="K14" s="231"/>
      <c r="L14" s="231"/>
      <c r="M14" s="231"/>
      <c r="N14" s="221"/>
      <c r="O14" s="221"/>
      <c r="P14" s="221"/>
      <c r="Q14" s="221"/>
      <c r="R14" s="221"/>
      <c r="S14" s="221"/>
      <c r="T14" s="222"/>
      <c r="U14" s="221"/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135</v>
      </c>
      <c r="AF14" s="211">
        <v>0</v>
      </c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x14ac:dyDescent="0.2">
      <c r="A15" s="213" t="s">
        <v>122</v>
      </c>
      <c r="B15" s="219" t="s">
        <v>67</v>
      </c>
      <c r="C15" s="264" t="s">
        <v>68</v>
      </c>
      <c r="D15" s="223"/>
      <c r="E15" s="228"/>
      <c r="F15" s="232"/>
      <c r="G15" s="232">
        <f>SUMIF(AE16:AE21,"&lt;&gt;NOR",G16:G21)</f>
        <v>0</v>
      </c>
      <c r="H15" s="232"/>
      <c r="I15" s="232">
        <f>SUM(I16:I21)</f>
        <v>0</v>
      </c>
      <c r="J15" s="232"/>
      <c r="K15" s="232">
        <f>SUM(K16:K21)</f>
        <v>0</v>
      </c>
      <c r="L15" s="232"/>
      <c r="M15" s="232">
        <f>SUM(M16:M21)</f>
        <v>0</v>
      </c>
      <c r="N15" s="224"/>
      <c r="O15" s="224">
        <f>SUM(O16:O21)</f>
        <v>0.79777000000000009</v>
      </c>
      <c r="P15" s="224"/>
      <c r="Q15" s="224">
        <f>SUM(Q16:Q21)</f>
        <v>0</v>
      </c>
      <c r="R15" s="224"/>
      <c r="S15" s="224"/>
      <c r="T15" s="225"/>
      <c r="U15" s="224">
        <f>SUM(U16:U21)</f>
        <v>3.5500000000000003</v>
      </c>
      <c r="AE15" t="s">
        <v>123</v>
      </c>
    </row>
    <row r="16" spans="1:60" outlineLevel="1" x14ac:dyDescent="0.2">
      <c r="A16" s="212">
        <v>5</v>
      </c>
      <c r="B16" s="218" t="s">
        <v>136</v>
      </c>
      <c r="C16" s="263" t="s">
        <v>137</v>
      </c>
      <c r="D16" s="220" t="s">
        <v>126</v>
      </c>
      <c r="E16" s="227">
        <v>0.6</v>
      </c>
      <c r="F16" s="230">
        <f>H16+J16</f>
        <v>0</v>
      </c>
      <c r="G16" s="231">
        <f>ROUND(E16*F16,2)</f>
        <v>0</v>
      </c>
      <c r="H16" s="231"/>
      <c r="I16" s="231">
        <f>ROUND(E16*H16,2)</f>
        <v>0</v>
      </c>
      <c r="J16" s="231"/>
      <c r="K16" s="231">
        <f>ROUND(E16*J16,2)</f>
        <v>0</v>
      </c>
      <c r="L16" s="231">
        <v>21</v>
      </c>
      <c r="M16" s="231">
        <f>G16*(1+L16/100)</f>
        <v>0</v>
      </c>
      <c r="N16" s="221">
        <v>1.0908100000000001</v>
      </c>
      <c r="O16" s="221">
        <f>ROUND(E16*N16,5)</f>
        <v>0.65449000000000002</v>
      </c>
      <c r="P16" s="221">
        <v>0</v>
      </c>
      <c r="Q16" s="221">
        <f>ROUND(E16*P16,5)</f>
        <v>0</v>
      </c>
      <c r="R16" s="221"/>
      <c r="S16" s="221"/>
      <c r="T16" s="222">
        <v>3.6989999999999998</v>
      </c>
      <c r="U16" s="221">
        <f>ROUND(E16*T16,2)</f>
        <v>2.2200000000000002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127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12"/>
      <c r="B17" s="218"/>
      <c r="C17" s="265" t="s">
        <v>138</v>
      </c>
      <c r="D17" s="226"/>
      <c r="E17" s="229">
        <v>0.6</v>
      </c>
      <c r="F17" s="231"/>
      <c r="G17" s="231"/>
      <c r="H17" s="231"/>
      <c r="I17" s="231"/>
      <c r="J17" s="231"/>
      <c r="K17" s="231"/>
      <c r="L17" s="231"/>
      <c r="M17" s="231"/>
      <c r="N17" s="221"/>
      <c r="O17" s="221"/>
      <c r="P17" s="221"/>
      <c r="Q17" s="221"/>
      <c r="R17" s="221"/>
      <c r="S17" s="221"/>
      <c r="T17" s="222"/>
      <c r="U17" s="221"/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135</v>
      </c>
      <c r="AF17" s="211">
        <v>0</v>
      </c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ht="22.5" outlineLevel="1" x14ac:dyDescent="0.2">
      <c r="A18" s="212">
        <v>6</v>
      </c>
      <c r="B18" s="218" t="s">
        <v>139</v>
      </c>
      <c r="C18" s="263" t="s">
        <v>140</v>
      </c>
      <c r="D18" s="220" t="s">
        <v>141</v>
      </c>
      <c r="E18" s="227">
        <v>2.5100000000000001E-2</v>
      </c>
      <c r="F18" s="230">
        <f>H18+J18</f>
        <v>0</v>
      </c>
      <c r="G18" s="231">
        <f>ROUND(E18*F18,2)</f>
        <v>0</v>
      </c>
      <c r="H18" s="231"/>
      <c r="I18" s="231">
        <f>ROUND(E18*H18,2)</f>
        <v>0</v>
      </c>
      <c r="J18" s="231"/>
      <c r="K18" s="231">
        <f>ROUND(E18*J18,2)</f>
        <v>0</v>
      </c>
      <c r="L18" s="231">
        <v>21</v>
      </c>
      <c r="M18" s="231">
        <f>G18*(1+L18/100)</f>
        <v>0</v>
      </c>
      <c r="N18" s="221">
        <v>1.0900000000000001</v>
      </c>
      <c r="O18" s="221">
        <f>ROUND(E18*N18,5)</f>
        <v>2.7359999999999999E-2</v>
      </c>
      <c r="P18" s="221">
        <v>0</v>
      </c>
      <c r="Q18" s="221">
        <f>ROUND(E18*P18,5)</f>
        <v>0</v>
      </c>
      <c r="R18" s="221"/>
      <c r="S18" s="221"/>
      <c r="T18" s="222">
        <v>18.8</v>
      </c>
      <c r="U18" s="221">
        <f>ROUND(E18*T18,2)</f>
        <v>0.47</v>
      </c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127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12"/>
      <c r="B19" s="218"/>
      <c r="C19" s="265" t="s">
        <v>142</v>
      </c>
      <c r="D19" s="226"/>
      <c r="E19" s="229">
        <v>2.5100000000000001E-2</v>
      </c>
      <c r="F19" s="231"/>
      <c r="G19" s="231"/>
      <c r="H19" s="231"/>
      <c r="I19" s="231"/>
      <c r="J19" s="231"/>
      <c r="K19" s="231"/>
      <c r="L19" s="231"/>
      <c r="M19" s="231"/>
      <c r="N19" s="221"/>
      <c r="O19" s="221"/>
      <c r="P19" s="221"/>
      <c r="Q19" s="221"/>
      <c r="R19" s="221"/>
      <c r="S19" s="221"/>
      <c r="T19" s="222"/>
      <c r="U19" s="221"/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135</v>
      </c>
      <c r="AF19" s="211">
        <v>0</v>
      </c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ht="22.5" outlineLevel="1" x14ac:dyDescent="0.2">
      <c r="A20" s="212">
        <v>7</v>
      </c>
      <c r="B20" s="218" t="s">
        <v>143</v>
      </c>
      <c r="C20" s="263" t="s">
        <v>144</v>
      </c>
      <c r="D20" s="220" t="s">
        <v>145</v>
      </c>
      <c r="E20" s="227">
        <v>0.7</v>
      </c>
      <c r="F20" s="230">
        <f>H20+J20</f>
        <v>0</v>
      </c>
      <c r="G20" s="231">
        <f>ROUND(E20*F20,2)</f>
        <v>0</v>
      </c>
      <c r="H20" s="231"/>
      <c r="I20" s="231">
        <f>ROUND(E20*H20,2)</f>
        <v>0</v>
      </c>
      <c r="J20" s="231"/>
      <c r="K20" s="231">
        <f>ROUND(E20*J20,2)</f>
        <v>0</v>
      </c>
      <c r="L20" s="231">
        <v>21</v>
      </c>
      <c r="M20" s="231">
        <f>G20*(1+L20/100)</f>
        <v>0</v>
      </c>
      <c r="N20" s="221">
        <v>0.1656</v>
      </c>
      <c r="O20" s="221">
        <f>ROUND(E20*N20,5)</f>
        <v>0.11592</v>
      </c>
      <c r="P20" s="221">
        <v>0</v>
      </c>
      <c r="Q20" s="221">
        <f>ROUND(E20*P20,5)</f>
        <v>0</v>
      </c>
      <c r="R20" s="221"/>
      <c r="S20" s="221"/>
      <c r="T20" s="222">
        <v>1.2225999999999999</v>
      </c>
      <c r="U20" s="221">
        <f>ROUND(E20*T20,2)</f>
        <v>0.86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127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12"/>
      <c r="B21" s="218"/>
      <c r="C21" s="265" t="s">
        <v>146</v>
      </c>
      <c r="D21" s="226"/>
      <c r="E21" s="229">
        <v>0.7</v>
      </c>
      <c r="F21" s="231"/>
      <c r="G21" s="231"/>
      <c r="H21" s="231"/>
      <c r="I21" s="231"/>
      <c r="J21" s="231"/>
      <c r="K21" s="231"/>
      <c r="L21" s="231"/>
      <c r="M21" s="231"/>
      <c r="N21" s="221"/>
      <c r="O21" s="221"/>
      <c r="P21" s="221"/>
      <c r="Q21" s="221"/>
      <c r="R21" s="221"/>
      <c r="S21" s="221"/>
      <c r="T21" s="222"/>
      <c r="U21" s="221"/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135</v>
      </c>
      <c r="AF21" s="211">
        <v>0</v>
      </c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x14ac:dyDescent="0.2">
      <c r="A22" s="213" t="s">
        <v>122</v>
      </c>
      <c r="B22" s="219" t="s">
        <v>69</v>
      </c>
      <c r="C22" s="264" t="s">
        <v>70</v>
      </c>
      <c r="D22" s="223"/>
      <c r="E22" s="228"/>
      <c r="F22" s="232"/>
      <c r="G22" s="232">
        <f>SUMIF(AE23:AE27,"&lt;&gt;NOR",G23:G27)</f>
        <v>0</v>
      </c>
      <c r="H22" s="232"/>
      <c r="I22" s="232">
        <f>SUM(I23:I27)</f>
        <v>0</v>
      </c>
      <c r="J22" s="232"/>
      <c r="K22" s="232">
        <f>SUM(K23:K27)</f>
        <v>0</v>
      </c>
      <c r="L22" s="232"/>
      <c r="M22" s="232">
        <f>SUM(M23:M27)</f>
        <v>0</v>
      </c>
      <c r="N22" s="224"/>
      <c r="O22" s="224">
        <f>SUM(O23:O27)</f>
        <v>2.3859900000000001</v>
      </c>
      <c r="P22" s="224"/>
      <c r="Q22" s="224">
        <f>SUM(Q23:Q27)</f>
        <v>0</v>
      </c>
      <c r="R22" s="224"/>
      <c r="S22" s="224"/>
      <c r="T22" s="225"/>
      <c r="U22" s="224">
        <f>SUM(U23:U27)</f>
        <v>88.91</v>
      </c>
      <c r="AE22" t="s">
        <v>123</v>
      </c>
    </row>
    <row r="23" spans="1:60" outlineLevel="1" x14ac:dyDescent="0.2">
      <c r="A23" s="212">
        <v>8</v>
      </c>
      <c r="B23" s="218" t="s">
        <v>147</v>
      </c>
      <c r="C23" s="263" t="s">
        <v>148</v>
      </c>
      <c r="D23" s="220" t="s">
        <v>145</v>
      </c>
      <c r="E23" s="227">
        <v>4</v>
      </c>
      <c r="F23" s="230">
        <f>H23+J23</f>
        <v>0</v>
      </c>
      <c r="G23" s="231">
        <f>ROUND(E23*F23,2)</f>
        <v>0</v>
      </c>
      <c r="H23" s="231"/>
      <c r="I23" s="231">
        <f>ROUND(E23*H23,2)</f>
        <v>0</v>
      </c>
      <c r="J23" s="231"/>
      <c r="K23" s="231">
        <f>ROUND(E23*J23,2)</f>
        <v>0</v>
      </c>
      <c r="L23" s="231">
        <v>21</v>
      </c>
      <c r="M23" s="231">
        <f>G23*(1+L23/100)</f>
        <v>0</v>
      </c>
      <c r="N23" s="221">
        <v>4.7660000000000001E-2</v>
      </c>
      <c r="O23" s="221">
        <f>ROUND(E23*N23,5)</f>
        <v>0.19064</v>
      </c>
      <c r="P23" s="221">
        <v>0</v>
      </c>
      <c r="Q23" s="221">
        <f>ROUND(E23*P23,5)</f>
        <v>0</v>
      </c>
      <c r="R23" s="221"/>
      <c r="S23" s="221"/>
      <c r="T23" s="222">
        <v>0.65600000000000003</v>
      </c>
      <c r="U23" s="221">
        <f>ROUND(E23*T23,2)</f>
        <v>2.62</v>
      </c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127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ht="22.5" outlineLevel="1" x14ac:dyDescent="0.2">
      <c r="A24" s="212">
        <v>9</v>
      </c>
      <c r="B24" s="218" t="s">
        <v>149</v>
      </c>
      <c r="C24" s="263" t="s">
        <v>150</v>
      </c>
      <c r="D24" s="220" t="s">
        <v>145</v>
      </c>
      <c r="E24" s="227">
        <v>42.23</v>
      </c>
      <c r="F24" s="230">
        <f>H24+J24</f>
        <v>0</v>
      </c>
      <c r="G24" s="231">
        <f>ROUND(E24*F24,2)</f>
        <v>0</v>
      </c>
      <c r="H24" s="231"/>
      <c r="I24" s="231">
        <f>ROUND(E24*H24,2)</f>
        <v>0</v>
      </c>
      <c r="J24" s="231"/>
      <c r="K24" s="231">
        <f>ROUND(E24*J24,2)</f>
        <v>0</v>
      </c>
      <c r="L24" s="231">
        <v>21</v>
      </c>
      <c r="M24" s="231">
        <f>G24*(1+L24/100)</f>
        <v>0</v>
      </c>
      <c r="N24" s="221">
        <v>1.184E-2</v>
      </c>
      <c r="O24" s="221">
        <f>ROUND(E24*N24,5)</f>
        <v>0.5</v>
      </c>
      <c r="P24" s="221">
        <v>0</v>
      </c>
      <c r="Q24" s="221">
        <f>ROUND(E24*P24,5)</f>
        <v>0</v>
      </c>
      <c r="R24" s="221"/>
      <c r="S24" s="221"/>
      <c r="T24" s="222">
        <v>0.38947999999999999</v>
      </c>
      <c r="U24" s="221">
        <f>ROUND(E24*T24,2)</f>
        <v>16.45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127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ht="22.5" outlineLevel="1" x14ac:dyDescent="0.2">
      <c r="A25" s="212">
        <v>10</v>
      </c>
      <c r="B25" s="218" t="s">
        <v>151</v>
      </c>
      <c r="C25" s="263" t="s">
        <v>152</v>
      </c>
      <c r="D25" s="220" t="s">
        <v>145</v>
      </c>
      <c r="E25" s="227">
        <v>81.95</v>
      </c>
      <c r="F25" s="230">
        <f>H25+J25</f>
        <v>0</v>
      </c>
      <c r="G25" s="231">
        <f>ROUND(E25*F25,2)</f>
        <v>0</v>
      </c>
      <c r="H25" s="231"/>
      <c r="I25" s="231">
        <f>ROUND(E25*H25,2)</f>
        <v>0</v>
      </c>
      <c r="J25" s="231"/>
      <c r="K25" s="231">
        <f>ROUND(E25*J25,2)</f>
        <v>0</v>
      </c>
      <c r="L25" s="231">
        <v>21</v>
      </c>
      <c r="M25" s="231">
        <f>G25*(1+L25/100)</f>
        <v>0</v>
      </c>
      <c r="N25" s="221">
        <v>1.038E-2</v>
      </c>
      <c r="O25" s="221">
        <f>ROUND(E25*N25,5)</f>
        <v>0.85063999999999995</v>
      </c>
      <c r="P25" s="221">
        <v>0</v>
      </c>
      <c r="Q25" s="221">
        <f>ROUND(E25*P25,5)</f>
        <v>0</v>
      </c>
      <c r="R25" s="221"/>
      <c r="S25" s="221"/>
      <c r="T25" s="222">
        <v>0.33688000000000001</v>
      </c>
      <c r="U25" s="221">
        <f>ROUND(E25*T25,2)</f>
        <v>27.61</v>
      </c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127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12">
        <v>11</v>
      </c>
      <c r="B26" s="218" t="s">
        <v>153</v>
      </c>
      <c r="C26" s="263" t="s">
        <v>154</v>
      </c>
      <c r="D26" s="220" t="s">
        <v>145</v>
      </c>
      <c r="E26" s="227">
        <v>42.23</v>
      </c>
      <c r="F26" s="230">
        <f>H26+J26</f>
        <v>0</v>
      </c>
      <c r="G26" s="231">
        <f>ROUND(E26*F26,2)</f>
        <v>0</v>
      </c>
      <c r="H26" s="231"/>
      <c r="I26" s="231">
        <f>ROUND(E26*H26,2)</f>
        <v>0</v>
      </c>
      <c r="J26" s="231"/>
      <c r="K26" s="231">
        <f>ROUND(E26*J26,2)</f>
        <v>0</v>
      </c>
      <c r="L26" s="231">
        <v>21</v>
      </c>
      <c r="M26" s="231">
        <f>G26*(1+L26/100)</f>
        <v>0</v>
      </c>
      <c r="N26" s="221">
        <v>7.6800000000000002E-3</v>
      </c>
      <c r="O26" s="221">
        <f>ROUND(E26*N26,5)</f>
        <v>0.32433000000000001</v>
      </c>
      <c r="P26" s="221">
        <v>0</v>
      </c>
      <c r="Q26" s="221">
        <f>ROUND(E26*P26,5)</f>
        <v>0</v>
      </c>
      <c r="R26" s="221"/>
      <c r="S26" s="221"/>
      <c r="T26" s="222">
        <v>0.38100000000000001</v>
      </c>
      <c r="U26" s="221">
        <f>ROUND(E26*T26,2)</f>
        <v>16.09</v>
      </c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127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12">
        <v>12</v>
      </c>
      <c r="B27" s="218" t="s">
        <v>155</v>
      </c>
      <c r="C27" s="263" t="s">
        <v>156</v>
      </c>
      <c r="D27" s="220" t="s">
        <v>145</v>
      </c>
      <c r="E27" s="227">
        <v>81.95</v>
      </c>
      <c r="F27" s="230">
        <f>H27+J27</f>
        <v>0</v>
      </c>
      <c r="G27" s="231">
        <f>ROUND(E27*F27,2)</f>
        <v>0</v>
      </c>
      <c r="H27" s="231"/>
      <c r="I27" s="231">
        <f>ROUND(E27*H27,2)</f>
        <v>0</v>
      </c>
      <c r="J27" s="231"/>
      <c r="K27" s="231">
        <f>ROUND(E27*J27,2)</f>
        <v>0</v>
      </c>
      <c r="L27" s="231">
        <v>21</v>
      </c>
      <c r="M27" s="231">
        <f>G27*(1+L27/100)</f>
        <v>0</v>
      </c>
      <c r="N27" s="221">
        <v>6.3499999999999997E-3</v>
      </c>
      <c r="O27" s="221">
        <f>ROUND(E27*N27,5)</f>
        <v>0.52037999999999995</v>
      </c>
      <c r="P27" s="221">
        <v>0</v>
      </c>
      <c r="Q27" s="221">
        <f>ROUND(E27*P27,5)</f>
        <v>0</v>
      </c>
      <c r="R27" s="221"/>
      <c r="S27" s="221"/>
      <c r="T27" s="222">
        <v>0.31900000000000001</v>
      </c>
      <c r="U27" s="221">
        <f>ROUND(E27*T27,2)</f>
        <v>26.14</v>
      </c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127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x14ac:dyDescent="0.2">
      <c r="A28" s="213" t="s">
        <v>122</v>
      </c>
      <c r="B28" s="219" t="s">
        <v>71</v>
      </c>
      <c r="C28" s="264" t="s">
        <v>72</v>
      </c>
      <c r="D28" s="223"/>
      <c r="E28" s="228"/>
      <c r="F28" s="232"/>
      <c r="G28" s="232">
        <f>SUMIF(AE29:AE29,"&lt;&gt;NOR",G29:G29)</f>
        <v>0</v>
      </c>
      <c r="H28" s="232"/>
      <c r="I28" s="232">
        <f>SUM(I29:I29)</f>
        <v>0</v>
      </c>
      <c r="J28" s="232"/>
      <c r="K28" s="232">
        <f>SUM(K29:K29)</f>
        <v>0</v>
      </c>
      <c r="L28" s="232"/>
      <c r="M28" s="232">
        <f>SUM(M29:M29)</f>
        <v>0</v>
      </c>
      <c r="N28" s="224"/>
      <c r="O28" s="224">
        <f>SUM(O29:O29)</f>
        <v>0.40109</v>
      </c>
      <c r="P28" s="224"/>
      <c r="Q28" s="224">
        <f>SUM(Q29:Q29)</f>
        <v>0</v>
      </c>
      <c r="R28" s="224"/>
      <c r="S28" s="224"/>
      <c r="T28" s="225"/>
      <c r="U28" s="224">
        <f>SUM(U29:U29)</f>
        <v>17.22</v>
      </c>
      <c r="AE28" t="s">
        <v>123</v>
      </c>
    </row>
    <row r="29" spans="1:60" ht="22.5" outlineLevel="1" x14ac:dyDescent="0.2">
      <c r="A29" s="212">
        <v>13</v>
      </c>
      <c r="B29" s="218" t="s">
        <v>157</v>
      </c>
      <c r="C29" s="263" t="s">
        <v>158</v>
      </c>
      <c r="D29" s="220" t="s">
        <v>145</v>
      </c>
      <c r="E29" s="227">
        <v>13.5</v>
      </c>
      <c r="F29" s="230">
        <f>H29+J29</f>
        <v>0</v>
      </c>
      <c r="G29" s="231">
        <f>ROUND(E29*F29,2)</f>
        <v>0</v>
      </c>
      <c r="H29" s="231"/>
      <c r="I29" s="231">
        <f>ROUND(E29*H29,2)</f>
        <v>0</v>
      </c>
      <c r="J29" s="231"/>
      <c r="K29" s="231">
        <f>ROUND(E29*J29,2)</f>
        <v>0</v>
      </c>
      <c r="L29" s="231">
        <v>21</v>
      </c>
      <c r="M29" s="231">
        <f>G29*(1+L29/100)</f>
        <v>0</v>
      </c>
      <c r="N29" s="221">
        <v>2.971E-2</v>
      </c>
      <c r="O29" s="221">
        <f>ROUND(E29*N29,5)</f>
        <v>0.40109</v>
      </c>
      <c r="P29" s="221">
        <v>0</v>
      </c>
      <c r="Q29" s="221">
        <f>ROUND(E29*P29,5)</f>
        <v>0</v>
      </c>
      <c r="R29" s="221"/>
      <c r="S29" s="221"/>
      <c r="T29" s="222">
        <v>1.2758</v>
      </c>
      <c r="U29" s="221">
        <f>ROUND(E29*T29,2)</f>
        <v>17.22</v>
      </c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127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x14ac:dyDescent="0.2">
      <c r="A30" s="213" t="s">
        <v>122</v>
      </c>
      <c r="B30" s="219" t="s">
        <v>73</v>
      </c>
      <c r="C30" s="264" t="s">
        <v>74</v>
      </c>
      <c r="D30" s="223"/>
      <c r="E30" s="228"/>
      <c r="F30" s="232"/>
      <c r="G30" s="232">
        <f>SUMIF(AE31:AE34,"&lt;&gt;NOR",G31:G34)</f>
        <v>0</v>
      </c>
      <c r="H30" s="232"/>
      <c r="I30" s="232">
        <f>SUM(I31:I34)</f>
        <v>0</v>
      </c>
      <c r="J30" s="232"/>
      <c r="K30" s="232">
        <f>SUM(K31:K34)</f>
        <v>0</v>
      </c>
      <c r="L30" s="232"/>
      <c r="M30" s="232">
        <f>SUM(M31:M34)</f>
        <v>0</v>
      </c>
      <c r="N30" s="224"/>
      <c r="O30" s="224">
        <f>SUM(O31:O34)</f>
        <v>8.7350700000000003</v>
      </c>
      <c r="P30" s="224"/>
      <c r="Q30" s="224">
        <f>SUM(Q31:Q34)</f>
        <v>0</v>
      </c>
      <c r="R30" s="224"/>
      <c r="S30" s="224"/>
      <c r="T30" s="225"/>
      <c r="U30" s="224">
        <f>SUM(U31:U34)</f>
        <v>11.52</v>
      </c>
      <c r="AE30" t="s">
        <v>123</v>
      </c>
    </row>
    <row r="31" spans="1:60" outlineLevel="1" x14ac:dyDescent="0.2">
      <c r="A31" s="212">
        <v>14</v>
      </c>
      <c r="B31" s="218" t="s">
        <v>159</v>
      </c>
      <c r="C31" s="263" t="s">
        <v>160</v>
      </c>
      <c r="D31" s="220" t="s">
        <v>126</v>
      </c>
      <c r="E31" s="227">
        <v>3.2252999999999998</v>
      </c>
      <c r="F31" s="230">
        <f>H31+J31</f>
        <v>0</v>
      </c>
      <c r="G31" s="231">
        <f>ROUND(E31*F31,2)</f>
        <v>0</v>
      </c>
      <c r="H31" s="231"/>
      <c r="I31" s="231">
        <f>ROUND(E31*H31,2)</f>
        <v>0</v>
      </c>
      <c r="J31" s="231"/>
      <c r="K31" s="231">
        <f>ROUND(E31*J31,2)</f>
        <v>0</v>
      </c>
      <c r="L31" s="231">
        <v>21</v>
      </c>
      <c r="M31" s="231">
        <f>G31*(1+L31/100)</f>
        <v>0</v>
      </c>
      <c r="N31" s="221">
        <v>2.5249999999999999</v>
      </c>
      <c r="O31" s="221">
        <f>ROUND(E31*N31,5)</f>
        <v>8.1438799999999993</v>
      </c>
      <c r="P31" s="221">
        <v>0</v>
      </c>
      <c r="Q31" s="221">
        <f>ROUND(E31*P31,5)</f>
        <v>0</v>
      </c>
      <c r="R31" s="221"/>
      <c r="S31" s="221"/>
      <c r="T31" s="222">
        <v>2.58</v>
      </c>
      <c r="U31" s="221">
        <f>ROUND(E31*T31,2)</f>
        <v>8.32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127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12"/>
      <c r="B32" s="218"/>
      <c r="C32" s="265" t="s">
        <v>161</v>
      </c>
      <c r="D32" s="226"/>
      <c r="E32" s="229">
        <v>3.2252999999999998</v>
      </c>
      <c r="F32" s="231"/>
      <c r="G32" s="231"/>
      <c r="H32" s="231"/>
      <c r="I32" s="231"/>
      <c r="J32" s="231"/>
      <c r="K32" s="231"/>
      <c r="L32" s="231"/>
      <c r="M32" s="231"/>
      <c r="N32" s="221"/>
      <c r="O32" s="221"/>
      <c r="P32" s="221"/>
      <c r="Q32" s="221"/>
      <c r="R32" s="221"/>
      <c r="S32" s="221"/>
      <c r="T32" s="222"/>
      <c r="U32" s="221"/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135</v>
      </c>
      <c r="AF32" s="211">
        <v>0</v>
      </c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ht="22.5" outlineLevel="1" x14ac:dyDescent="0.2">
      <c r="A33" s="212">
        <v>15</v>
      </c>
      <c r="B33" s="218" t="s">
        <v>162</v>
      </c>
      <c r="C33" s="263" t="s">
        <v>163</v>
      </c>
      <c r="D33" s="220" t="s">
        <v>141</v>
      </c>
      <c r="E33" s="227">
        <v>0.15</v>
      </c>
      <c r="F33" s="230">
        <f>H33+J33</f>
        <v>0</v>
      </c>
      <c r="G33" s="231">
        <f>ROUND(E33*F33,2)</f>
        <v>0</v>
      </c>
      <c r="H33" s="231"/>
      <c r="I33" s="231">
        <f>ROUND(E33*H33,2)</f>
        <v>0</v>
      </c>
      <c r="J33" s="231"/>
      <c r="K33" s="231">
        <f>ROUND(E33*J33,2)</f>
        <v>0</v>
      </c>
      <c r="L33" s="231">
        <v>21</v>
      </c>
      <c r="M33" s="231">
        <f>G33*(1+L33/100)</f>
        <v>0</v>
      </c>
      <c r="N33" s="221">
        <v>1.0662499999999999</v>
      </c>
      <c r="O33" s="221">
        <f>ROUND(E33*N33,5)</f>
        <v>0.15994</v>
      </c>
      <c r="P33" s="221">
        <v>0</v>
      </c>
      <c r="Q33" s="221">
        <f>ROUND(E33*P33,5)</f>
        <v>0</v>
      </c>
      <c r="R33" s="221"/>
      <c r="S33" s="221"/>
      <c r="T33" s="222">
        <v>15.231</v>
      </c>
      <c r="U33" s="221">
        <f>ROUND(E33*T33,2)</f>
        <v>2.2799999999999998</v>
      </c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127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12">
        <v>16</v>
      </c>
      <c r="B34" s="218" t="s">
        <v>164</v>
      </c>
      <c r="C34" s="263" t="s">
        <v>165</v>
      </c>
      <c r="D34" s="220" t="s">
        <v>126</v>
      </c>
      <c r="E34" s="227">
        <v>0.17249999999999999</v>
      </c>
      <c r="F34" s="230">
        <f>H34+J34</f>
        <v>0</v>
      </c>
      <c r="G34" s="231">
        <f>ROUND(E34*F34,2)</f>
        <v>0</v>
      </c>
      <c r="H34" s="231"/>
      <c r="I34" s="231">
        <f>ROUND(E34*H34,2)</f>
        <v>0</v>
      </c>
      <c r="J34" s="231"/>
      <c r="K34" s="231">
        <f>ROUND(E34*J34,2)</f>
        <v>0</v>
      </c>
      <c r="L34" s="231">
        <v>21</v>
      </c>
      <c r="M34" s="231">
        <f>G34*(1+L34/100)</f>
        <v>0</v>
      </c>
      <c r="N34" s="221">
        <v>2.5</v>
      </c>
      <c r="O34" s="221">
        <f>ROUND(E34*N34,5)</f>
        <v>0.43125000000000002</v>
      </c>
      <c r="P34" s="221">
        <v>0</v>
      </c>
      <c r="Q34" s="221">
        <f>ROUND(E34*P34,5)</f>
        <v>0</v>
      </c>
      <c r="R34" s="221"/>
      <c r="S34" s="221"/>
      <c r="T34" s="222">
        <v>5.33</v>
      </c>
      <c r="U34" s="221">
        <f>ROUND(E34*T34,2)</f>
        <v>0.92</v>
      </c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127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x14ac:dyDescent="0.2">
      <c r="A35" s="213" t="s">
        <v>122</v>
      </c>
      <c r="B35" s="219" t="s">
        <v>75</v>
      </c>
      <c r="C35" s="264" t="s">
        <v>76</v>
      </c>
      <c r="D35" s="223"/>
      <c r="E35" s="228"/>
      <c r="F35" s="232"/>
      <c r="G35" s="232">
        <f>SUMIF(AE36:AE36,"&lt;&gt;NOR",G36:G36)</f>
        <v>0</v>
      </c>
      <c r="H35" s="232"/>
      <c r="I35" s="232">
        <f>SUM(I36:I36)</f>
        <v>0</v>
      </c>
      <c r="J35" s="232"/>
      <c r="K35" s="232">
        <f>SUM(K36:K36)</f>
        <v>0</v>
      </c>
      <c r="L35" s="232"/>
      <c r="M35" s="232">
        <f>SUM(M36:M36)</f>
        <v>0</v>
      </c>
      <c r="N35" s="224"/>
      <c r="O35" s="224">
        <f>SUM(O36:O36)</f>
        <v>3.4729999999999997E-2</v>
      </c>
      <c r="P35" s="224"/>
      <c r="Q35" s="224">
        <f>SUM(Q36:Q36)</f>
        <v>0</v>
      </c>
      <c r="R35" s="224"/>
      <c r="S35" s="224"/>
      <c r="T35" s="225"/>
      <c r="U35" s="224">
        <f>SUM(U36:U36)</f>
        <v>1.86</v>
      </c>
      <c r="AE35" t="s">
        <v>123</v>
      </c>
    </row>
    <row r="36" spans="1:60" ht="22.5" outlineLevel="1" x14ac:dyDescent="0.2">
      <c r="A36" s="212">
        <v>17</v>
      </c>
      <c r="B36" s="218" t="s">
        <v>166</v>
      </c>
      <c r="C36" s="263" t="s">
        <v>167</v>
      </c>
      <c r="D36" s="220" t="s">
        <v>168</v>
      </c>
      <c r="E36" s="227">
        <v>1</v>
      </c>
      <c r="F36" s="230">
        <f>H36+J36</f>
        <v>0</v>
      </c>
      <c r="G36" s="231">
        <f>ROUND(E36*F36,2)</f>
        <v>0</v>
      </c>
      <c r="H36" s="231"/>
      <c r="I36" s="231">
        <f>ROUND(E36*H36,2)</f>
        <v>0</v>
      </c>
      <c r="J36" s="231"/>
      <c r="K36" s="231">
        <f>ROUND(E36*J36,2)</f>
        <v>0</v>
      </c>
      <c r="L36" s="231">
        <v>21</v>
      </c>
      <c r="M36" s="231">
        <f>G36*(1+L36/100)</f>
        <v>0</v>
      </c>
      <c r="N36" s="221">
        <v>3.4729999999999997E-2</v>
      </c>
      <c r="O36" s="221">
        <f>ROUND(E36*N36,5)</f>
        <v>3.4729999999999997E-2</v>
      </c>
      <c r="P36" s="221">
        <v>0</v>
      </c>
      <c r="Q36" s="221">
        <f>ROUND(E36*P36,5)</f>
        <v>0</v>
      </c>
      <c r="R36" s="221"/>
      <c r="S36" s="221"/>
      <c r="T36" s="222">
        <v>1.86</v>
      </c>
      <c r="U36" s="221">
        <f>ROUND(E36*T36,2)</f>
        <v>1.86</v>
      </c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127</v>
      </c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x14ac:dyDescent="0.2">
      <c r="A37" s="213" t="s">
        <v>122</v>
      </c>
      <c r="B37" s="219" t="s">
        <v>77</v>
      </c>
      <c r="C37" s="264" t="s">
        <v>78</v>
      </c>
      <c r="D37" s="223"/>
      <c r="E37" s="228"/>
      <c r="F37" s="232"/>
      <c r="G37" s="232">
        <f>SUMIF(AE38:AE40,"&lt;&gt;NOR",G38:G40)</f>
        <v>0</v>
      </c>
      <c r="H37" s="232"/>
      <c r="I37" s="232">
        <f>SUM(I38:I40)</f>
        <v>0</v>
      </c>
      <c r="J37" s="232"/>
      <c r="K37" s="232">
        <f>SUM(K38:K40)</f>
        <v>0</v>
      </c>
      <c r="L37" s="232"/>
      <c r="M37" s="232">
        <f>SUM(M38:M40)</f>
        <v>0</v>
      </c>
      <c r="N37" s="224"/>
      <c r="O37" s="224">
        <f>SUM(O38:O40)</f>
        <v>1.82016</v>
      </c>
      <c r="P37" s="224"/>
      <c r="Q37" s="224">
        <f>SUM(Q38:Q40)</f>
        <v>0</v>
      </c>
      <c r="R37" s="224"/>
      <c r="S37" s="224"/>
      <c r="T37" s="225"/>
      <c r="U37" s="224">
        <f>SUM(U38:U40)</f>
        <v>19.36</v>
      </c>
      <c r="AE37" t="s">
        <v>123</v>
      </c>
    </row>
    <row r="38" spans="1:60" outlineLevel="1" x14ac:dyDescent="0.2">
      <c r="A38" s="212">
        <v>18</v>
      </c>
      <c r="B38" s="218" t="s">
        <v>169</v>
      </c>
      <c r="C38" s="263" t="s">
        <v>170</v>
      </c>
      <c r="D38" s="220" t="s">
        <v>145</v>
      </c>
      <c r="E38" s="227">
        <v>72</v>
      </c>
      <c r="F38" s="230">
        <f>H38+J38</f>
        <v>0</v>
      </c>
      <c r="G38" s="231">
        <f>ROUND(E38*F38,2)</f>
        <v>0</v>
      </c>
      <c r="H38" s="231"/>
      <c r="I38" s="231">
        <f>ROUND(E38*H38,2)</f>
        <v>0</v>
      </c>
      <c r="J38" s="231"/>
      <c r="K38" s="231">
        <f>ROUND(E38*J38,2)</f>
        <v>0</v>
      </c>
      <c r="L38" s="231">
        <v>21</v>
      </c>
      <c r="M38" s="231">
        <f>G38*(1+L38/100)</f>
        <v>0</v>
      </c>
      <c r="N38" s="221">
        <v>2.426E-2</v>
      </c>
      <c r="O38" s="221">
        <f>ROUND(E38*N38,5)</f>
        <v>1.7467200000000001</v>
      </c>
      <c r="P38" s="221">
        <v>0</v>
      </c>
      <c r="Q38" s="221">
        <f>ROUND(E38*P38,5)</f>
        <v>0</v>
      </c>
      <c r="R38" s="221"/>
      <c r="S38" s="221"/>
      <c r="T38" s="222">
        <v>0.14199999999999999</v>
      </c>
      <c r="U38" s="221">
        <f>ROUND(E38*T38,2)</f>
        <v>10.220000000000001</v>
      </c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127</v>
      </c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12">
        <v>19</v>
      </c>
      <c r="B39" s="218" t="s">
        <v>171</v>
      </c>
      <c r="C39" s="263" t="s">
        <v>172</v>
      </c>
      <c r="D39" s="220" t="s">
        <v>145</v>
      </c>
      <c r="E39" s="227">
        <v>72</v>
      </c>
      <c r="F39" s="230">
        <f>H39+J39</f>
        <v>0</v>
      </c>
      <c r="G39" s="231">
        <f>ROUND(E39*F39,2)</f>
        <v>0</v>
      </c>
      <c r="H39" s="231"/>
      <c r="I39" s="231">
        <f>ROUND(E39*H39,2)</f>
        <v>0</v>
      </c>
      <c r="J39" s="231"/>
      <c r="K39" s="231">
        <f>ROUND(E39*J39,2)</f>
        <v>0</v>
      </c>
      <c r="L39" s="231">
        <v>21</v>
      </c>
      <c r="M39" s="231">
        <f>G39*(1+L39/100)</f>
        <v>0</v>
      </c>
      <c r="N39" s="221">
        <v>1.0200000000000001E-3</v>
      </c>
      <c r="O39" s="221">
        <f>ROUND(E39*N39,5)</f>
        <v>7.3440000000000005E-2</v>
      </c>
      <c r="P39" s="221">
        <v>0</v>
      </c>
      <c r="Q39" s="221">
        <f>ROUND(E39*P39,5)</f>
        <v>0</v>
      </c>
      <c r="R39" s="221"/>
      <c r="S39" s="221"/>
      <c r="T39" s="222">
        <v>7.0000000000000001E-3</v>
      </c>
      <c r="U39" s="221">
        <f>ROUND(E39*T39,2)</f>
        <v>0.5</v>
      </c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127</v>
      </c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12">
        <v>20</v>
      </c>
      <c r="B40" s="218" t="s">
        <v>173</v>
      </c>
      <c r="C40" s="263" t="s">
        <v>174</v>
      </c>
      <c r="D40" s="220" t="s">
        <v>145</v>
      </c>
      <c r="E40" s="227">
        <v>72</v>
      </c>
      <c r="F40" s="230">
        <f>H40+J40</f>
        <v>0</v>
      </c>
      <c r="G40" s="231">
        <f>ROUND(E40*F40,2)</f>
        <v>0</v>
      </c>
      <c r="H40" s="231"/>
      <c r="I40" s="231">
        <f>ROUND(E40*H40,2)</f>
        <v>0</v>
      </c>
      <c r="J40" s="231"/>
      <c r="K40" s="231">
        <f>ROUND(E40*J40,2)</f>
        <v>0</v>
      </c>
      <c r="L40" s="231">
        <v>21</v>
      </c>
      <c r="M40" s="231">
        <f>G40*(1+L40/100)</f>
        <v>0</v>
      </c>
      <c r="N40" s="221">
        <v>0</v>
      </c>
      <c r="O40" s="221">
        <f>ROUND(E40*N40,5)</f>
        <v>0</v>
      </c>
      <c r="P40" s="221">
        <v>0</v>
      </c>
      <c r="Q40" s="221">
        <f>ROUND(E40*P40,5)</f>
        <v>0</v>
      </c>
      <c r="R40" s="221"/>
      <c r="S40" s="221"/>
      <c r="T40" s="222">
        <v>0.12</v>
      </c>
      <c r="U40" s="221">
        <f>ROUND(E40*T40,2)</f>
        <v>8.64</v>
      </c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127</v>
      </c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x14ac:dyDescent="0.2">
      <c r="A41" s="213" t="s">
        <v>122</v>
      </c>
      <c r="B41" s="219" t="s">
        <v>79</v>
      </c>
      <c r="C41" s="264" t="s">
        <v>80</v>
      </c>
      <c r="D41" s="223"/>
      <c r="E41" s="228"/>
      <c r="F41" s="232"/>
      <c r="G41" s="232">
        <f>SUMIF(AE42:AE54,"&lt;&gt;NOR",G42:G54)</f>
        <v>0</v>
      </c>
      <c r="H41" s="232"/>
      <c r="I41" s="232">
        <f>SUM(I42:I54)</f>
        <v>0</v>
      </c>
      <c r="J41" s="232"/>
      <c r="K41" s="232">
        <f>SUM(K42:K54)</f>
        <v>0</v>
      </c>
      <c r="L41" s="232"/>
      <c r="M41" s="232">
        <f>SUM(M42:M54)</f>
        <v>0</v>
      </c>
      <c r="N41" s="224"/>
      <c r="O41" s="224">
        <f>SUM(O42:O54)</f>
        <v>1.8699999999999999E-3</v>
      </c>
      <c r="P41" s="224"/>
      <c r="Q41" s="224">
        <f>SUM(Q42:Q54)</f>
        <v>10.12604</v>
      </c>
      <c r="R41" s="224"/>
      <c r="S41" s="224"/>
      <c r="T41" s="225"/>
      <c r="U41" s="224">
        <f>SUM(U42:U54)</f>
        <v>27.199999999999996</v>
      </c>
      <c r="AE41" t="s">
        <v>123</v>
      </c>
    </row>
    <row r="42" spans="1:60" outlineLevel="1" x14ac:dyDescent="0.2">
      <c r="A42" s="212">
        <v>21</v>
      </c>
      <c r="B42" s="218" t="s">
        <v>175</v>
      </c>
      <c r="C42" s="263" t="s">
        <v>176</v>
      </c>
      <c r="D42" s="220" t="s">
        <v>126</v>
      </c>
      <c r="E42" s="227">
        <v>0.89459999999999995</v>
      </c>
      <c r="F42" s="230">
        <f>H42+J42</f>
        <v>0</v>
      </c>
      <c r="G42" s="231">
        <f>ROUND(E42*F42,2)</f>
        <v>0</v>
      </c>
      <c r="H42" s="231"/>
      <c r="I42" s="231">
        <f>ROUND(E42*H42,2)</f>
        <v>0</v>
      </c>
      <c r="J42" s="231"/>
      <c r="K42" s="231">
        <f>ROUND(E42*J42,2)</f>
        <v>0</v>
      </c>
      <c r="L42" s="231">
        <v>21</v>
      </c>
      <c r="M42" s="231">
        <f>G42*(1+L42/100)</f>
        <v>0</v>
      </c>
      <c r="N42" s="221">
        <v>0</v>
      </c>
      <c r="O42" s="221">
        <f>ROUND(E42*N42,5)</f>
        <v>0</v>
      </c>
      <c r="P42" s="221">
        <v>2</v>
      </c>
      <c r="Q42" s="221">
        <f>ROUND(E42*P42,5)</f>
        <v>1.7891999999999999</v>
      </c>
      <c r="R42" s="221"/>
      <c r="S42" s="221"/>
      <c r="T42" s="222">
        <v>6.4359999999999999</v>
      </c>
      <c r="U42" s="221">
        <f>ROUND(E42*T42,2)</f>
        <v>5.76</v>
      </c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127</v>
      </c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12"/>
      <c r="B43" s="218"/>
      <c r="C43" s="265" t="s">
        <v>177</v>
      </c>
      <c r="D43" s="226"/>
      <c r="E43" s="229">
        <v>0.23760000000000001</v>
      </c>
      <c r="F43" s="231"/>
      <c r="G43" s="231"/>
      <c r="H43" s="231"/>
      <c r="I43" s="231"/>
      <c r="J43" s="231"/>
      <c r="K43" s="231"/>
      <c r="L43" s="231"/>
      <c r="M43" s="231"/>
      <c r="N43" s="221"/>
      <c r="O43" s="221"/>
      <c r="P43" s="221"/>
      <c r="Q43" s="221"/>
      <c r="R43" s="221"/>
      <c r="S43" s="221"/>
      <c r="T43" s="222"/>
      <c r="U43" s="221"/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135</v>
      </c>
      <c r="AF43" s="211">
        <v>0</v>
      </c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12"/>
      <c r="B44" s="218"/>
      <c r="C44" s="265" t="s">
        <v>178</v>
      </c>
      <c r="D44" s="226"/>
      <c r="E44" s="229">
        <v>0.24479999999999999</v>
      </c>
      <c r="F44" s="231"/>
      <c r="G44" s="231"/>
      <c r="H44" s="231"/>
      <c r="I44" s="231"/>
      <c r="J44" s="231"/>
      <c r="K44" s="231"/>
      <c r="L44" s="231"/>
      <c r="M44" s="231"/>
      <c r="N44" s="221"/>
      <c r="O44" s="221"/>
      <c r="P44" s="221"/>
      <c r="Q44" s="221"/>
      <c r="R44" s="221"/>
      <c r="S44" s="221"/>
      <c r="T44" s="222"/>
      <c r="U44" s="221"/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135</v>
      </c>
      <c r="AF44" s="211">
        <v>0</v>
      </c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12"/>
      <c r="B45" s="218"/>
      <c r="C45" s="265" t="s">
        <v>179</v>
      </c>
      <c r="D45" s="226"/>
      <c r="E45" s="229">
        <v>0.30819999999999997</v>
      </c>
      <c r="F45" s="231"/>
      <c r="G45" s="231"/>
      <c r="H45" s="231"/>
      <c r="I45" s="231"/>
      <c r="J45" s="231"/>
      <c r="K45" s="231"/>
      <c r="L45" s="231"/>
      <c r="M45" s="231"/>
      <c r="N45" s="221"/>
      <c r="O45" s="221"/>
      <c r="P45" s="221"/>
      <c r="Q45" s="221"/>
      <c r="R45" s="221"/>
      <c r="S45" s="221"/>
      <c r="T45" s="222"/>
      <c r="U45" s="221"/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135</v>
      </c>
      <c r="AF45" s="211">
        <v>0</v>
      </c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12"/>
      <c r="B46" s="218"/>
      <c r="C46" s="265" t="s">
        <v>180</v>
      </c>
      <c r="D46" s="226"/>
      <c r="E46" s="229">
        <v>7.1999999999999995E-2</v>
      </c>
      <c r="F46" s="231"/>
      <c r="G46" s="231"/>
      <c r="H46" s="231"/>
      <c r="I46" s="231"/>
      <c r="J46" s="231"/>
      <c r="K46" s="231"/>
      <c r="L46" s="231"/>
      <c r="M46" s="231"/>
      <c r="N46" s="221"/>
      <c r="O46" s="221"/>
      <c r="P46" s="221"/>
      <c r="Q46" s="221"/>
      <c r="R46" s="221"/>
      <c r="S46" s="221"/>
      <c r="T46" s="222"/>
      <c r="U46" s="221"/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135</v>
      </c>
      <c r="AF46" s="211">
        <v>0</v>
      </c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12"/>
      <c r="B47" s="218"/>
      <c r="C47" s="265" t="s">
        <v>181</v>
      </c>
      <c r="D47" s="226"/>
      <c r="E47" s="229">
        <v>3.2000000000000001E-2</v>
      </c>
      <c r="F47" s="231"/>
      <c r="G47" s="231"/>
      <c r="H47" s="231"/>
      <c r="I47" s="231"/>
      <c r="J47" s="231"/>
      <c r="K47" s="231"/>
      <c r="L47" s="231"/>
      <c r="M47" s="231"/>
      <c r="N47" s="221"/>
      <c r="O47" s="221"/>
      <c r="P47" s="221"/>
      <c r="Q47" s="221"/>
      <c r="R47" s="221"/>
      <c r="S47" s="221"/>
      <c r="T47" s="222"/>
      <c r="U47" s="221"/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135</v>
      </c>
      <c r="AF47" s="211">
        <v>0</v>
      </c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ht="22.5" outlineLevel="1" x14ac:dyDescent="0.2">
      <c r="A48" s="212">
        <v>22</v>
      </c>
      <c r="B48" s="218" t="s">
        <v>182</v>
      </c>
      <c r="C48" s="263" t="s">
        <v>183</v>
      </c>
      <c r="D48" s="220" t="s">
        <v>126</v>
      </c>
      <c r="E48" s="227">
        <v>3.4766999999999997</v>
      </c>
      <c r="F48" s="230">
        <f>H48+J48</f>
        <v>0</v>
      </c>
      <c r="G48" s="231">
        <f>ROUND(E48*F48,2)</f>
        <v>0</v>
      </c>
      <c r="H48" s="231"/>
      <c r="I48" s="231">
        <f>ROUND(E48*H48,2)</f>
        <v>0</v>
      </c>
      <c r="J48" s="231"/>
      <c r="K48" s="231">
        <f>ROUND(E48*J48,2)</f>
        <v>0</v>
      </c>
      <c r="L48" s="231">
        <v>21</v>
      </c>
      <c r="M48" s="231">
        <f>G48*(1+L48/100)</f>
        <v>0</v>
      </c>
      <c r="N48" s="221">
        <v>0</v>
      </c>
      <c r="O48" s="221">
        <f>ROUND(E48*N48,5)</f>
        <v>0</v>
      </c>
      <c r="P48" s="221">
        <v>2.2000000000000002</v>
      </c>
      <c r="Q48" s="221">
        <f>ROUND(E48*P48,5)</f>
        <v>7.6487400000000001</v>
      </c>
      <c r="R48" s="221"/>
      <c r="S48" s="221"/>
      <c r="T48" s="222">
        <v>4.6550000000000002</v>
      </c>
      <c r="U48" s="221">
        <f>ROUND(E48*T48,2)</f>
        <v>16.18</v>
      </c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127</v>
      </c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ht="33.75" outlineLevel="1" x14ac:dyDescent="0.2">
      <c r="A49" s="212"/>
      <c r="B49" s="218"/>
      <c r="C49" s="265" t="s">
        <v>184</v>
      </c>
      <c r="D49" s="226"/>
      <c r="E49" s="229">
        <v>3.4767000000000001</v>
      </c>
      <c r="F49" s="231"/>
      <c r="G49" s="231"/>
      <c r="H49" s="231"/>
      <c r="I49" s="231"/>
      <c r="J49" s="231"/>
      <c r="K49" s="231"/>
      <c r="L49" s="231"/>
      <c r="M49" s="231"/>
      <c r="N49" s="221"/>
      <c r="O49" s="221"/>
      <c r="P49" s="221"/>
      <c r="Q49" s="221"/>
      <c r="R49" s="221"/>
      <c r="S49" s="221"/>
      <c r="T49" s="222"/>
      <c r="U49" s="221"/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135</v>
      </c>
      <c r="AF49" s="211">
        <v>0</v>
      </c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12">
        <v>23</v>
      </c>
      <c r="B50" s="218" t="s">
        <v>185</v>
      </c>
      <c r="C50" s="263" t="s">
        <v>186</v>
      </c>
      <c r="D50" s="220" t="s">
        <v>126</v>
      </c>
      <c r="E50" s="227">
        <v>0.25750000000000001</v>
      </c>
      <c r="F50" s="230">
        <f>H50+J50</f>
        <v>0</v>
      </c>
      <c r="G50" s="231">
        <f>ROUND(E50*F50,2)</f>
        <v>0</v>
      </c>
      <c r="H50" s="231"/>
      <c r="I50" s="231">
        <f>ROUND(E50*H50,2)</f>
        <v>0</v>
      </c>
      <c r="J50" s="231"/>
      <c r="K50" s="231">
        <f>ROUND(E50*J50,2)</f>
        <v>0</v>
      </c>
      <c r="L50" s="231">
        <v>21</v>
      </c>
      <c r="M50" s="231">
        <f>G50*(1+L50/100)</f>
        <v>0</v>
      </c>
      <c r="N50" s="221">
        <v>0</v>
      </c>
      <c r="O50" s="221">
        <f>ROUND(E50*N50,5)</f>
        <v>0</v>
      </c>
      <c r="P50" s="221">
        <v>2.2000000000000002</v>
      </c>
      <c r="Q50" s="221">
        <f>ROUND(E50*P50,5)</f>
        <v>0.5665</v>
      </c>
      <c r="R50" s="221"/>
      <c r="S50" s="221"/>
      <c r="T50" s="222">
        <v>14.31</v>
      </c>
      <c r="U50" s="221">
        <f>ROUND(E50*T50,2)</f>
        <v>3.68</v>
      </c>
      <c r="V50" s="211"/>
      <c r="W50" s="211"/>
      <c r="X50" s="211"/>
      <c r="Y50" s="211"/>
      <c r="Z50" s="211"/>
      <c r="AA50" s="211"/>
      <c r="AB50" s="211"/>
      <c r="AC50" s="211"/>
      <c r="AD50" s="211"/>
      <c r="AE50" s="211" t="s">
        <v>127</v>
      </c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12"/>
      <c r="B51" s="218"/>
      <c r="C51" s="265" t="s">
        <v>187</v>
      </c>
      <c r="D51" s="226"/>
      <c r="E51" s="229">
        <v>0.25750000000000001</v>
      </c>
      <c r="F51" s="231"/>
      <c r="G51" s="231"/>
      <c r="H51" s="231"/>
      <c r="I51" s="231"/>
      <c r="J51" s="231"/>
      <c r="K51" s="231"/>
      <c r="L51" s="231"/>
      <c r="M51" s="231"/>
      <c r="N51" s="221"/>
      <c r="O51" s="221"/>
      <c r="P51" s="221"/>
      <c r="Q51" s="221"/>
      <c r="R51" s="221"/>
      <c r="S51" s="221"/>
      <c r="T51" s="222"/>
      <c r="U51" s="221"/>
      <c r="V51" s="211"/>
      <c r="W51" s="211"/>
      <c r="X51" s="211"/>
      <c r="Y51" s="211"/>
      <c r="Z51" s="211"/>
      <c r="AA51" s="211"/>
      <c r="AB51" s="211"/>
      <c r="AC51" s="211"/>
      <c r="AD51" s="211"/>
      <c r="AE51" s="211" t="s">
        <v>135</v>
      </c>
      <c r="AF51" s="211">
        <v>0</v>
      </c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12">
        <v>24</v>
      </c>
      <c r="B52" s="218" t="s">
        <v>188</v>
      </c>
      <c r="C52" s="263" t="s">
        <v>189</v>
      </c>
      <c r="D52" s="220" t="s">
        <v>168</v>
      </c>
      <c r="E52" s="227">
        <v>1</v>
      </c>
      <c r="F52" s="230">
        <f>H52+J52</f>
        <v>0</v>
      </c>
      <c r="G52" s="231">
        <f>ROUND(E52*F52,2)</f>
        <v>0</v>
      </c>
      <c r="H52" s="231"/>
      <c r="I52" s="231">
        <f>ROUND(E52*H52,2)</f>
        <v>0</v>
      </c>
      <c r="J52" s="231"/>
      <c r="K52" s="231">
        <f>ROUND(E52*J52,2)</f>
        <v>0</v>
      </c>
      <c r="L52" s="231">
        <v>21</v>
      </c>
      <c r="M52" s="231">
        <f>G52*(1+L52/100)</f>
        <v>0</v>
      </c>
      <c r="N52" s="221">
        <v>0</v>
      </c>
      <c r="O52" s="221">
        <f>ROUND(E52*N52,5)</f>
        <v>0</v>
      </c>
      <c r="P52" s="221">
        <v>0</v>
      </c>
      <c r="Q52" s="221">
        <f>ROUND(E52*P52,5)</f>
        <v>0</v>
      </c>
      <c r="R52" s="221"/>
      <c r="S52" s="221"/>
      <c r="T52" s="222">
        <v>0.08</v>
      </c>
      <c r="U52" s="221">
        <f>ROUND(E52*T52,2)</f>
        <v>0.08</v>
      </c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127</v>
      </c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12">
        <v>25</v>
      </c>
      <c r="B53" s="218" t="s">
        <v>190</v>
      </c>
      <c r="C53" s="263" t="s">
        <v>191</v>
      </c>
      <c r="D53" s="220" t="s">
        <v>145</v>
      </c>
      <c r="E53" s="227">
        <v>1.6</v>
      </c>
      <c r="F53" s="230">
        <f>H53+J53</f>
        <v>0</v>
      </c>
      <c r="G53" s="231">
        <f>ROUND(E53*F53,2)</f>
        <v>0</v>
      </c>
      <c r="H53" s="231"/>
      <c r="I53" s="231">
        <f>ROUND(E53*H53,2)</f>
        <v>0</v>
      </c>
      <c r="J53" s="231"/>
      <c r="K53" s="231">
        <f>ROUND(E53*J53,2)</f>
        <v>0</v>
      </c>
      <c r="L53" s="231">
        <v>21</v>
      </c>
      <c r="M53" s="231">
        <f>G53*(1+L53/100)</f>
        <v>0</v>
      </c>
      <c r="N53" s="221">
        <v>1.17E-3</v>
      </c>
      <c r="O53" s="221">
        <f>ROUND(E53*N53,5)</f>
        <v>1.8699999999999999E-3</v>
      </c>
      <c r="P53" s="221">
        <v>7.5999999999999998E-2</v>
      </c>
      <c r="Q53" s="221">
        <f>ROUND(E53*P53,5)</f>
        <v>0.1216</v>
      </c>
      <c r="R53" s="221"/>
      <c r="S53" s="221"/>
      <c r="T53" s="222">
        <v>0.93899999999999995</v>
      </c>
      <c r="U53" s="221">
        <f>ROUND(E53*T53,2)</f>
        <v>1.5</v>
      </c>
      <c r="V53" s="211"/>
      <c r="W53" s="211"/>
      <c r="X53" s="211"/>
      <c r="Y53" s="211"/>
      <c r="Z53" s="211"/>
      <c r="AA53" s="211"/>
      <c r="AB53" s="211"/>
      <c r="AC53" s="211"/>
      <c r="AD53" s="211"/>
      <c r="AE53" s="211" t="s">
        <v>127</v>
      </c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ht="22.5" outlineLevel="1" x14ac:dyDescent="0.2">
      <c r="A54" s="212">
        <v>26</v>
      </c>
      <c r="B54" s="218" t="s">
        <v>192</v>
      </c>
      <c r="C54" s="263" t="s">
        <v>193</v>
      </c>
      <c r="D54" s="220" t="s">
        <v>145</v>
      </c>
      <c r="E54" s="227">
        <v>62</v>
      </c>
      <c r="F54" s="230">
        <f>H54+J54</f>
        <v>0</v>
      </c>
      <c r="G54" s="231">
        <f>ROUND(E54*F54,2)</f>
        <v>0</v>
      </c>
      <c r="H54" s="231"/>
      <c r="I54" s="231">
        <f>ROUND(E54*H54,2)</f>
        <v>0</v>
      </c>
      <c r="J54" s="231"/>
      <c r="K54" s="231">
        <f>ROUND(E54*J54,2)</f>
        <v>0</v>
      </c>
      <c r="L54" s="231">
        <v>21</v>
      </c>
      <c r="M54" s="231">
        <f>G54*(1+L54/100)</f>
        <v>0</v>
      </c>
      <c r="N54" s="221">
        <v>0</v>
      </c>
      <c r="O54" s="221">
        <f>ROUND(E54*N54,5)</f>
        <v>0</v>
      </c>
      <c r="P54" s="221">
        <v>0</v>
      </c>
      <c r="Q54" s="221">
        <f>ROUND(E54*P54,5)</f>
        <v>0</v>
      </c>
      <c r="R54" s="221"/>
      <c r="S54" s="221"/>
      <c r="T54" s="222">
        <v>0</v>
      </c>
      <c r="U54" s="221">
        <f>ROUND(E54*T54,2)</f>
        <v>0</v>
      </c>
      <c r="V54" s="211"/>
      <c r="W54" s="211"/>
      <c r="X54" s="211"/>
      <c r="Y54" s="211"/>
      <c r="Z54" s="211"/>
      <c r="AA54" s="211"/>
      <c r="AB54" s="211"/>
      <c r="AC54" s="211"/>
      <c r="AD54" s="211"/>
      <c r="AE54" s="211" t="s">
        <v>127</v>
      </c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x14ac:dyDescent="0.2">
      <c r="A55" s="213" t="s">
        <v>122</v>
      </c>
      <c r="B55" s="219" t="s">
        <v>81</v>
      </c>
      <c r="C55" s="264" t="s">
        <v>82</v>
      </c>
      <c r="D55" s="223"/>
      <c r="E55" s="228"/>
      <c r="F55" s="232"/>
      <c r="G55" s="232">
        <f>SUMIF(AE56:AE64,"&lt;&gt;NOR",G56:G64)</f>
        <v>0</v>
      </c>
      <c r="H55" s="232"/>
      <c r="I55" s="232">
        <f>SUM(I56:I64)</f>
        <v>0</v>
      </c>
      <c r="J55" s="232"/>
      <c r="K55" s="232">
        <f>SUM(K56:K64)</f>
        <v>0</v>
      </c>
      <c r="L55" s="232"/>
      <c r="M55" s="232">
        <f>SUM(M56:M64)</f>
        <v>0</v>
      </c>
      <c r="N55" s="224"/>
      <c r="O55" s="224">
        <f>SUM(O56:O64)</f>
        <v>1.2199999999999999E-3</v>
      </c>
      <c r="P55" s="224"/>
      <c r="Q55" s="224">
        <f>SUM(Q56:Q64)</f>
        <v>1.0659700000000001</v>
      </c>
      <c r="R55" s="224"/>
      <c r="S55" s="224"/>
      <c r="T55" s="225"/>
      <c r="U55" s="224">
        <f>SUM(U56:U64)</f>
        <v>24.24</v>
      </c>
      <c r="AE55" t="s">
        <v>123</v>
      </c>
    </row>
    <row r="56" spans="1:60" outlineLevel="1" x14ac:dyDescent="0.2">
      <c r="A56" s="212">
        <v>27</v>
      </c>
      <c r="B56" s="218" t="s">
        <v>194</v>
      </c>
      <c r="C56" s="263" t="s">
        <v>195</v>
      </c>
      <c r="D56" s="220" t="s">
        <v>145</v>
      </c>
      <c r="E56" s="227">
        <v>2.2549999999999999</v>
      </c>
      <c r="F56" s="230">
        <f>H56+J56</f>
        <v>0</v>
      </c>
      <c r="G56" s="231">
        <f>ROUND(E56*F56,2)</f>
        <v>0</v>
      </c>
      <c r="H56" s="231"/>
      <c r="I56" s="231">
        <f>ROUND(E56*H56,2)</f>
        <v>0</v>
      </c>
      <c r="J56" s="231"/>
      <c r="K56" s="231">
        <f>ROUND(E56*J56,2)</f>
        <v>0</v>
      </c>
      <c r="L56" s="231">
        <v>21</v>
      </c>
      <c r="M56" s="231">
        <f>G56*(1+L56/100)</f>
        <v>0</v>
      </c>
      <c r="N56" s="221">
        <v>5.4000000000000001E-4</v>
      </c>
      <c r="O56" s="221">
        <f>ROUND(E56*N56,5)</f>
        <v>1.2199999999999999E-3</v>
      </c>
      <c r="P56" s="221">
        <v>0.27</v>
      </c>
      <c r="Q56" s="221">
        <f>ROUND(E56*P56,5)</f>
        <v>0.60885</v>
      </c>
      <c r="R56" s="221"/>
      <c r="S56" s="221"/>
      <c r="T56" s="222">
        <v>0.43</v>
      </c>
      <c r="U56" s="221">
        <f>ROUND(E56*T56,2)</f>
        <v>0.97</v>
      </c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127</v>
      </c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12"/>
      <c r="B57" s="218"/>
      <c r="C57" s="265" t="s">
        <v>196</v>
      </c>
      <c r="D57" s="226"/>
      <c r="E57" s="229">
        <v>2.2549999999999999</v>
      </c>
      <c r="F57" s="231"/>
      <c r="G57" s="231"/>
      <c r="H57" s="231"/>
      <c r="I57" s="231"/>
      <c r="J57" s="231"/>
      <c r="K57" s="231"/>
      <c r="L57" s="231"/>
      <c r="M57" s="231"/>
      <c r="N57" s="221"/>
      <c r="O57" s="221"/>
      <c r="P57" s="221"/>
      <c r="Q57" s="221"/>
      <c r="R57" s="221"/>
      <c r="S57" s="221"/>
      <c r="T57" s="222"/>
      <c r="U57" s="221"/>
      <c r="V57" s="211"/>
      <c r="W57" s="211"/>
      <c r="X57" s="211"/>
      <c r="Y57" s="211"/>
      <c r="Z57" s="211"/>
      <c r="AA57" s="211"/>
      <c r="AB57" s="211"/>
      <c r="AC57" s="211"/>
      <c r="AD57" s="211"/>
      <c r="AE57" s="211" t="s">
        <v>135</v>
      </c>
      <c r="AF57" s="211">
        <v>0</v>
      </c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12">
        <v>28</v>
      </c>
      <c r="B58" s="218" t="s">
        <v>197</v>
      </c>
      <c r="C58" s="263" t="s">
        <v>198</v>
      </c>
      <c r="D58" s="220" t="s">
        <v>199</v>
      </c>
      <c r="E58" s="227">
        <v>1.4</v>
      </c>
      <c r="F58" s="230">
        <f>H58+J58</f>
        <v>0</v>
      </c>
      <c r="G58" s="231">
        <f>ROUND(E58*F58,2)</f>
        <v>0</v>
      </c>
      <c r="H58" s="231"/>
      <c r="I58" s="231">
        <f>ROUND(E58*H58,2)</f>
        <v>0</v>
      </c>
      <c r="J58" s="231"/>
      <c r="K58" s="231">
        <f>ROUND(E58*J58,2)</f>
        <v>0</v>
      </c>
      <c r="L58" s="231">
        <v>21</v>
      </c>
      <c r="M58" s="231">
        <f>G58*(1+L58/100)</f>
        <v>0</v>
      </c>
      <c r="N58" s="221">
        <v>0</v>
      </c>
      <c r="O58" s="221">
        <f>ROUND(E58*N58,5)</f>
        <v>0</v>
      </c>
      <c r="P58" s="221">
        <v>6.5000000000000002E-2</v>
      </c>
      <c r="Q58" s="221">
        <f>ROUND(E58*P58,5)</f>
        <v>9.0999999999999998E-2</v>
      </c>
      <c r="R58" s="221"/>
      <c r="S58" s="221"/>
      <c r="T58" s="222">
        <v>0.93</v>
      </c>
      <c r="U58" s="221">
        <f>ROUND(E58*T58,2)</f>
        <v>1.3</v>
      </c>
      <c r="V58" s="211"/>
      <c r="W58" s="211"/>
      <c r="X58" s="211"/>
      <c r="Y58" s="211"/>
      <c r="Z58" s="211"/>
      <c r="AA58" s="211"/>
      <c r="AB58" s="211"/>
      <c r="AC58" s="211"/>
      <c r="AD58" s="211"/>
      <c r="AE58" s="211" t="s">
        <v>127</v>
      </c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12">
        <v>29</v>
      </c>
      <c r="B59" s="218" t="s">
        <v>200</v>
      </c>
      <c r="C59" s="263" t="s">
        <v>201</v>
      </c>
      <c r="D59" s="220" t="s">
        <v>145</v>
      </c>
      <c r="E59" s="227">
        <v>13.5</v>
      </c>
      <c r="F59" s="230">
        <f>H59+J59</f>
        <v>0</v>
      </c>
      <c r="G59" s="231">
        <f>ROUND(E59*F59,2)</f>
        <v>0</v>
      </c>
      <c r="H59" s="231"/>
      <c r="I59" s="231">
        <f>ROUND(E59*H59,2)</f>
        <v>0</v>
      </c>
      <c r="J59" s="231"/>
      <c r="K59" s="231">
        <f>ROUND(E59*J59,2)</f>
        <v>0</v>
      </c>
      <c r="L59" s="231">
        <v>21</v>
      </c>
      <c r="M59" s="231">
        <f>G59*(1+L59/100)</f>
        <v>0</v>
      </c>
      <c r="N59" s="221">
        <v>0</v>
      </c>
      <c r="O59" s="221">
        <f>ROUND(E59*N59,5)</f>
        <v>0</v>
      </c>
      <c r="P59" s="221">
        <v>2.7119999999999998E-2</v>
      </c>
      <c r="Q59" s="221">
        <f>ROUND(E59*P59,5)</f>
        <v>0.36612</v>
      </c>
      <c r="R59" s="221"/>
      <c r="S59" s="221"/>
      <c r="T59" s="222">
        <v>0.441</v>
      </c>
      <c r="U59" s="221">
        <f>ROUND(E59*T59,2)</f>
        <v>5.95</v>
      </c>
      <c r="V59" s="211"/>
      <c r="W59" s="211"/>
      <c r="X59" s="211"/>
      <c r="Y59" s="211"/>
      <c r="Z59" s="211"/>
      <c r="AA59" s="211"/>
      <c r="AB59" s="211"/>
      <c r="AC59" s="211"/>
      <c r="AD59" s="211"/>
      <c r="AE59" s="211" t="s">
        <v>127</v>
      </c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12">
        <v>30</v>
      </c>
      <c r="B60" s="218" t="s">
        <v>202</v>
      </c>
      <c r="C60" s="263" t="s">
        <v>203</v>
      </c>
      <c r="D60" s="220" t="s">
        <v>141</v>
      </c>
      <c r="E60" s="227">
        <v>11.192</v>
      </c>
      <c r="F60" s="230">
        <f>H60+J60</f>
        <v>0</v>
      </c>
      <c r="G60" s="231">
        <f>ROUND(E60*F60,2)</f>
        <v>0</v>
      </c>
      <c r="H60" s="231"/>
      <c r="I60" s="231">
        <f>ROUND(E60*H60,2)</f>
        <v>0</v>
      </c>
      <c r="J60" s="231"/>
      <c r="K60" s="231">
        <f>ROUND(E60*J60,2)</f>
        <v>0</v>
      </c>
      <c r="L60" s="231">
        <v>21</v>
      </c>
      <c r="M60" s="231">
        <f>G60*(1+L60/100)</f>
        <v>0</v>
      </c>
      <c r="N60" s="221">
        <v>0</v>
      </c>
      <c r="O60" s="221">
        <f>ROUND(E60*N60,5)</f>
        <v>0</v>
      </c>
      <c r="P60" s="221">
        <v>0</v>
      </c>
      <c r="Q60" s="221">
        <f>ROUND(E60*P60,5)</f>
        <v>0</v>
      </c>
      <c r="R60" s="221"/>
      <c r="S60" s="221"/>
      <c r="T60" s="222">
        <v>0.94199999999999995</v>
      </c>
      <c r="U60" s="221">
        <f>ROUND(E60*T60,2)</f>
        <v>10.54</v>
      </c>
      <c r="V60" s="211"/>
      <c r="W60" s="211"/>
      <c r="X60" s="211"/>
      <c r="Y60" s="211"/>
      <c r="Z60" s="211"/>
      <c r="AA60" s="211"/>
      <c r="AB60" s="211"/>
      <c r="AC60" s="211"/>
      <c r="AD60" s="211"/>
      <c r="AE60" s="211" t="s">
        <v>127</v>
      </c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12"/>
      <c r="B61" s="218"/>
      <c r="C61" s="265" t="s">
        <v>204</v>
      </c>
      <c r="D61" s="226"/>
      <c r="E61" s="229">
        <v>11.192</v>
      </c>
      <c r="F61" s="231"/>
      <c r="G61" s="231"/>
      <c r="H61" s="231"/>
      <c r="I61" s="231"/>
      <c r="J61" s="231"/>
      <c r="K61" s="231"/>
      <c r="L61" s="231"/>
      <c r="M61" s="231"/>
      <c r="N61" s="221"/>
      <c r="O61" s="221"/>
      <c r="P61" s="221"/>
      <c r="Q61" s="221"/>
      <c r="R61" s="221"/>
      <c r="S61" s="221"/>
      <c r="T61" s="222"/>
      <c r="U61" s="221"/>
      <c r="V61" s="211"/>
      <c r="W61" s="211"/>
      <c r="X61" s="211"/>
      <c r="Y61" s="211"/>
      <c r="Z61" s="211"/>
      <c r="AA61" s="211"/>
      <c r="AB61" s="211"/>
      <c r="AC61" s="211"/>
      <c r="AD61" s="211"/>
      <c r="AE61" s="211" t="s">
        <v>135</v>
      </c>
      <c r="AF61" s="211">
        <v>0</v>
      </c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12">
        <v>31</v>
      </c>
      <c r="B62" s="218" t="s">
        <v>205</v>
      </c>
      <c r="C62" s="263" t="s">
        <v>206</v>
      </c>
      <c r="D62" s="220" t="s">
        <v>141</v>
      </c>
      <c r="E62" s="227">
        <v>11.192</v>
      </c>
      <c r="F62" s="230">
        <f>H62+J62</f>
        <v>0</v>
      </c>
      <c r="G62" s="231">
        <f>ROUND(E62*F62,2)</f>
        <v>0</v>
      </c>
      <c r="H62" s="231"/>
      <c r="I62" s="231">
        <f>ROUND(E62*H62,2)</f>
        <v>0</v>
      </c>
      <c r="J62" s="231"/>
      <c r="K62" s="231">
        <f>ROUND(E62*J62,2)</f>
        <v>0</v>
      </c>
      <c r="L62" s="231">
        <v>21</v>
      </c>
      <c r="M62" s="231">
        <f>G62*(1+L62/100)</f>
        <v>0</v>
      </c>
      <c r="N62" s="221">
        <v>0</v>
      </c>
      <c r="O62" s="221">
        <f>ROUND(E62*N62,5)</f>
        <v>0</v>
      </c>
      <c r="P62" s="221">
        <v>0</v>
      </c>
      <c r="Q62" s="221">
        <f>ROUND(E62*P62,5)</f>
        <v>0</v>
      </c>
      <c r="R62" s="221"/>
      <c r="S62" s="221"/>
      <c r="T62" s="222">
        <v>0.49</v>
      </c>
      <c r="U62" s="221">
        <f>ROUND(E62*T62,2)</f>
        <v>5.48</v>
      </c>
      <c r="V62" s="211"/>
      <c r="W62" s="211"/>
      <c r="X62" s="211"/>
      <c r="Y62" s="211"/>
      <c r="Z62" s="211"/>
      <c r="AA62" s="211"/>
      <c r="AB62" s="211"/>
      <c r="AC62" s="211"/>
      <c r="AD62" s="211"/>
      <c r="AE62" s="211" t="s">
        <v>127</v>
      </c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12">
        <v>32</v>
      </c>
      <c r="B63" s="218" t="s">
        <v>207</v>
      </c>
      <c r="C63" s="263" t="s">
        <v>208</v>
      </c>
      <c r="D63" s="220" t="s">
        <v>141</v>
      </c>
      <c r="E63" s="227">
        <v>111.92</v>
      </c>
      <c r="F63" s="230">
        <f>H63+J63</f>
        <v>0</v>
      </c>
      <c r="G63" s="231">
        <f>ROUND(E63*F63,2)</f>
        <v>0</v>
      </c>
      <c r="H63" s="231"/>
      <c r="I63" s="231">
        <f>ROUND(E63*H63,2)</f>
        <v>0</v>
      </c>
      <c r="J63" s="231"/>
      <c r="K63" s="231">
        <f>ROUND(E63*J63,2)</f>
        <v>0</v>
      </c>
      <c r="L63" s="231">
        <v>21</v>
      </c>
      <c r="M63" s="231">
        <f>G63*(1+L63/100)</f>
        <v>0</v>
      </c>
      <c r="N63" s="221">
        <v>0</v>
      </c>
      <c r="O63" s="221">
        <f>ROUND(E63*N63,5)</f>
        <v>0</v>
      </c>
      <c r="P63" s="221">
        <v>0</v>
      </c>
      <c r="Q63" s="221">
        <f>ROUND(E63*P63,5)</f>
        <v>0</v>
      </c>
      <c r="R63" s="221"/>
      <c r="S63" s="221"/>
      <c r="T63" s="222">
        <v>0</v>
      </c>
      <c r="U63" s="221">
        <f>ROUND(E63*T63,2)</f>
        <v>0</v>
      </c>
      <c r="V63" s="211"/>
      <c r="W63" s="211"/>
      <c r="X63" s="211"/>
      <c r="Y63" s="211"/>
      <c r="Z63" s="211"/>
      <c r="AA63" s="211"/>
      <c r="AB63" s="211"/>
      <c r="AC63" s="211"/>
      <c r="AD63" s="211"/>
      <c r="AE63" s="211" t="s">
        <v>127</v>
      </c>
      <c r="AF63" s="211"/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12">
        <v>33</v>
      </c>
      <c r="B64" s="218" t="s">
        <v>209</v>
      </c>
      <c r="C64" s="263" t="s">
        <v>210</v>
      </c>
      <c r="D64" s="220" t="s">
        <v>141</v>
      </c>
      <c r="E64" s="227">
        <v>11.19</v>
      </c>
      <c r="F64" s="230">
        <f>H64+J64</f>
        <v>0</v>
      </c>
      <c r="G64" s="231">
        <f>ROUND(E64*F64,2)</f>
        <v>0</v>
      </c>
      <c r="H64" s="231"/>
      <c r="I64" s="231">
        <f>ROUND(E64*H64,2)</f>
        <v>0</v>
      </c>
      <c r="J64" s="231"/>
      <c r="K64" s="231">
        <f>ROUND(E64*J64,2)</f>
        <v>0</v>
      </c>
      <c r="L64" s="231">
        <v>21</v>
      </c>
      <c r="M64" s="231">
        <f>G64*(1+L64/100)</f>
        <v>0</v>
      </c>
      <c r="N64" s="221">
        <v>0</v>
      </c>
      <c r="O64" s="221">
        <f>ROUND(E64*N64,5)</f>
        <v>0</v>
      </c>
      <c r="P64" s="221">
        <v>0</v>
      </c>
      <c r="Q64" s="221">
        <f>ROUND(E64*P64,5)</f>
        <v>0</v>
      </c>
      <c r="R64" s="221"/>
      <c r="S64" s="221"/>
      <c r="T64" s="222">
        <v>0</v>
      </c>
      <c r="U64" s="221">
        <f>ROUND(E64*T64,2)</f>
        <v>0</v>
      </c>
      <c r="V64" s="211"/>
      <c r="W64" s="211"/>
      <c r="X64" s="211"/>
      <c r="Y64" s="211"/>
      <c r="Z64" s="211"/>
      <c r="AA64" s="211"/>
      <c r="AB64" s="211"/>
      <c r="AC64" s="211"/>
      <c r="AD64" s="211"/>
      <c r="AE64" s="211" t="s">
        <v>127</v>
      </c>
      <c r="AF64" s="211"/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x14ac:dyDescent="0.2">
      <c r="A65" s="213" t="s">
        <v>122</v>
      </c>
      <c r="B65" s="219" t="s">
        <v>83</v>
      </c>
      <c r="C65" s="264" t="s">
        <v>84</v>
      </c>
      <c r="D65" s="223"/>
      <c r="E65" s="228"/>
      <c r="F65" s="232"/>
      <c r="G65" s="232">
        <f>SUMIF(AE66:AE67,"&lt;&gt;NOR",G66:G67)</f>
        <v>0</v>
      </c>
      <c r="H65" s="232"/>
      <c r="I65" s="232">
        <f>SUM(I66:I67)</f>
        <v>0</v>
      </c>
      <c r="J65" s="232"/>
      <c r="K65" s="232">
        <f>SUM(K66:K67)</f>
        <v>0</v>
      </c>
      <c r="L65" s="232"/>
      <c r="M65" s="232">
        <f>SUM(M66:M67)</f>
        <v>0</v>
      </c>
      <c r="N65" s="224"/>
      <c r="O65" s="224">
        <f>SUM(O66:O67)</f>
        <v>0</v>
      </c>
      <c r="P65" s="224"/>
      <c r="Q65" s="224">
        <f>SUM(Q66:Q67)</f>
        <v>0</v>
      </c>
      <c r="R65" s="224"/>
      <c r="S65" s="224"/>
      <c r="T65" s="225"/>
      <c r="U65" s="224">
        <f>SUM(U66:U67)</f>
        <v>9</v>
      </c>
      <c r="AE65" t="s">
        <v>123</v>
      </c>
    </row>
    <row r="66" spans="1:60" outlineLevel="1" x14ac:dyDescent="0.2">
      <c r="A66" s="212">
        <v>34</v>
      </c>
      <c r="B66" s="218" t="s">
        <v>211</v>
      </c>
      <c r="C66" s="263" t="s">
        <v>212</v>
      </c>
      <c r="D66" s="220" t="s">
        <v>141</v>
      </c>
      <c r="E66" s="227">
        <v>29.302999999999997</v>
      </c>
      <c r="F66" s="230">
        <f>H66+J66</f>
        <v>0</v>
      </c>
      <c r="G66" s="231">
        <f>ROUND(E66*F66,2)</f>
        <v>0</v>
      </c>
      <c r="H66" s="231"/>
      <c r="I66" s="231">
        <f>ROUND(E66*H66,2)</f>
        <v>0</v>
      </c>
      <c r="J66" s="231"/>
      <c r="K66" s="231">
        <f>ROUND(E66*J66,2)</f>
        <v>0</v>
      </c>
      <c r="L66" s="231">
        <v>21</v>
      </c>
      <c r="M66" s="231">
        <f>G66*(1+L66/100)</f>
        <v>0</v>
      </c>
      <c r="N66" s="221">
        <v>0</v>
      </c>
      <c r="O66" s="221">
        <f>ROUND(E66*N66,5)</f>
        <v>0</v>
      </c>
      <c r="P66" s="221">
        <v>0</v>
      </c>
      <c r="Q66" s="221">
        <f>ROUND(E66*P66,5)</f>
        <v>0</v>
      </c>
      <c r="R66" s="221"/>
      <c r="S66" s="221"/>
      <c r="T66" s="222">
        <v>0.307</v>
      </c>
      <c r="U66" s="221">
        <f>ROUND(E66*T66,2)</f>
        <v>9</v>
      </c>
      <c r="V66" s="211"/>
      <c r="W66" s="211"/>
      <c r="X66" s="211"/>
      <c r="Y66" s="211"/>
      <c r="Z66" s="211"/>
      <c r="AA66" s="211"/>
      <c r="AB66" s="211"/>
      <c r="AC66" s="211"/>
      <c r="AD66" s="211"/>
      <c r="AE66" s="211" t="s">
        <v>127</v>
      </c>
      <c r="AF66" s="211"/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ht="22.5" outlineLevel="1" x14ac:dyDescent="0.2">
      <c r="A67" s="212"/>
      <c r="B67" s="218"/>
      <c r="C67" s="265" t="s">
        <v>213</v>
      </c>
      <c r="D67" s="226"/>
      <c r="E67" s="229">
        <v>29.303000000000001</v>
      </c>
      <c r="F67" s="231"/>
      <c r="G67" s="231"/>
      <c r="H67" s="231"/>
      <c r="I67" s="231"/>
      <c r="J67" s="231"/>
      <c r="K67" s="231"/>
      <c r="L67" s="231"/>
      <c r="M67" s="231"/>
      <c r="N67" s="221"/>
      <c r="O67" s="221"/>
      <c r="P67" s="221"/>
      <c r="Q67" s="221"/>
      <c r="R67" s="221"/>
      <c r="S67" s="221"/>
      <c r="T67" s="222"/>
      <c r="U67" s="221"/>
      <c r="V67" s="211"/>
      <c r="W67" s="211"/>
      <c r="X67" s="211"/>
      <c r="Y67" s="211"/>
      <c r="Z67" s="211"/>
      <c r="AA67" s="211"/>
      <c r="AB67" s="211"/>
      <c r="AC67" s="211"/>
      <c r="AD67" s="211"/>
      <c r="AE67" s="211" t="s">
        <v>135</v>
      </c>
      <c r="AF67" s="211">
        <v>0</v>
      </c>
      <c r="AG67" s="211"/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x14ac:dyDescent="0.2">
      <c r="A68" s="213" t="s">
        <v>122</v>
      </c>
      <c r="B68" s="219" t="s">
        <v>85</v>
      </c>
      <c r="C68" s="264" t="s">
        <v>86</v>
      </c>
      <c r="D68" s="223"/>
      <c r="E68" s="228"/>
      <c r="F68" s="232"/>
      <c r="G68" s="232">
        <f>SUMIF(AE69:AE75,"&lt;&gt;NOR",G69:G75)</f>
        <v>0</v>
      </c>
      <c r="H68" s="232"/>
      <c r="I68" s="232">
        <f>SUM(I69:I75)</f>
        <v>0</v>
      </c>
      <c r="J68" s="232"/>
      <c r="K68" s="232">
        <f>SUM(K69:K75)</f>
        <v>0</v>
      </c>
      <c r="L68" s="232"/>
      <c r="M68" s="232">
        <f>SUM(M69:M75)</f>
        <v>0</v>
      </c>
      <c r="N68" s="224"/>
      <c r="O68" s="224">
        <f>SUM(O69:O75)</f>
        <v>0.2021</v>
      </c>
      <c r="P68" s="224"/>
      <c r="Q68" s="224">
        <f>SUM(Q69:Q75)</f>
        <v>0</v>
      </c>
      <c r="R68" s="224"/>
      <c r="S68" s="224"/>
      <c r="T68" s="225"/>
      <c r="U68" s="224">
        <f>SUM(U69:U75)</f>
        <v>8.9600000000000009</v>
      </c>
      <c r="AE68" t="s">
        <v>123</v>
      </c>
    </row>
    <row r="69" spans="1:60" ht="22.5" outlineLevel="1" x14ac:dyDescent="0.2">
      <c r="A69" s="212">
        <v>35</v>
      </c>
      <c r="B69" s="218" t="s">
        <v>214</v>
      </c>
      <c r="C69" s="263" t="s">
        <v>215</v>
      </c>
      <c r="D69" s="220" t="s">
        <v>145</v>
      </c>
      <c r="E69" s="227">
        <v>32.252499999999998</v>
      </c>
      <c r="F69" s="230">
        <f>H69+J69</f>
        <v>0</v>
      </c>
      <c r="G69" s="231">
        <f>ROUND(E69*F69,2)</f>
        <v>0</v>
      </c>
      <c r="H69" s="231"/>
      <c r="I69" s="231">
        <f>ROUND(E69*H69,2)</f>
        <v>0</v>
      </c>
      <c r="J69" s="231"/>
      <c r="K69" s="231">
        <f>ROUND(E69*J69,2)</f>
        <v>0</v>
      </c>
      <c r="L69" s="231">
        <v>21</v>
      </c>
      <c r="M69" s="231">
        <f>G69*(1+L69/100)</f>
        <v>0</v>
      </c>
      <c r="N69" s="221">
        <v>3.0000000000000001E-5</v>
      </c>
      <c r="O69" s="221">
        <f>ROUND(E69*N69,5)</f>
        <v>9.7000000000000005E-4</v>
      </c>
      <c r="P69" s="221">
        <v>0</v>
      </c>
      <c r="Q69" s="221">
        <f>ROUND(E69*P69,5)</f>
        <v>0</v>
      </c>
      <c r="R69" s="221"/>
      <c r="S69" s="221"/>
      <c r="T69" s="222">
        <v>2.75E-2</v>
      </c>
      <c r="U69" s="221">
        <f>ROUND(E69*T69,2)</f>
        <v>0.89</v>
      </c>
      <c r="V69" s="211"/>
      <c r="W69" s="211"/>
      <c r="X69" s="211"/>
      <c r="Y69" s="211"/>
      <c r="Z69" s="211"/>
      <c r="AA69" s="211"/>
      <c r="AB69" s="211"/>
      <c r="AC69" s="211"/>
      <c r="AD69" s="211"/>
      <c r="AE69" s="211" t="s">
        <v>127</v>
      </c>
      <c r="AF69" s="211"/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12"/>
      <c r="B70" s="218"/>
      <c r="C70" s="265" t="s">
        <v>216</v>
      </c>
      <c r="D70" s="226"/>
      <c r="E70" s="229">
        <v>32.252499999999998</v>
      </c>
      <c r="F70" s="231"/>
      <c r="G70" s="231"/>
      <c r="H70" s="231"/>
      <c r="I70" s="231"/>
      <c r="J70" s="231"/>
      <c r="K70" s="231"/>
      <c r="L70" s="231"/>
      <c r="M70" s="231"/>
      <c r="N70" s="221"/>
      <c r="O70" s="221"/>
      <c r="P70" s="221"/>
      <c r="Q70" s="221"/>
      <c r="R70" s="221"/>
      <c r="S70" s="221"/>
      <c r="T70" s="222"/>
      <c r="U70" s="221"/>
      <c r="V70" s="211"/>
      <c r="W70" s="211"/>
      <c r="X70" s="211"/>
      <c r="Y70" s="211"/>
      <c r="Z70" s="211"/>
      <c r="AA70" s="211"/>
      <c r="AB70" s="211"/>
      <c r="AC70" s="211"/>
      <c r="AD70" s="211"/>
      <c r="AE70" s="211" t="s">
        <v>135</v>
      </c>
      <c r="AF70" s="211">
        <v>0</v>
      </c>
      <c r="AG70" s="211"/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ht="22.5" outlineLevel="1" x14ac:dyDescent="0.2">
      <c r="A71" s="212">
        <v>36</v>
      </c>
      <c r="B71" s="218" t="s">
        <v>217</v>
      </c>
      <c r="C71" s="263" t="s">
        <v>218</v>
      </c>
      <c r="D71" s="220" t="s">
        <v>145</v>
      </c>
      <c r="E71" s="227">
        <v>32.252499999999998</v>
      </c>
      <c r="F71" s="230">
        <f>H71+J71</f>
        <v>0</v>
      </c>
      <c r="G71" s="231">
        <f>ROUND(E71*F71,2)</f>
        <v>0</v>
      </c>
      <c r="H71" s="231"/>
      <c r="I71" s="231">
        <f>ROUND(E71*H71,2)</f>
        <v>0</v>
      </c>
      <c r="J71" s="231"/>
      <c r="K71" s="231">
        <f>ROUND(E71*J71,2)</f>
        <v>0</v>
      </c>
      <c r="L71" s="231">
        <v>21</v>
      </c>
      <c r="M71" s="231">
        <f>G71*(1+L71/100)</f>
        <v>0</v>
      </c>
      <c r="N71" s="221">
        <v>4.0999999999999999E-4</v>
      </c>
      <c r="O71" s="221">
        <f>ROUND(E71*N71,5)</f>
        <v>1.3220000000000001E-2</v>
      </c>
      <c r="P71" s="221">
        <v>0</v>
      </c>
      <c r="Q71" s="221">
        <f>ROUND(E71*P71,5)</f>
        <v>0</v>
      </c>
      <c r="R71" s="221"/>
      <c r="S71" s="221"/>
      <c r="T71" s="222">
        <v>0.22991</v>
      </c>
      <c r="U71" s="221">
        <f>ROUND(E71*T71,2)</f>
        <v>7.42</v>
      </c>
      <c r="V71" s="211"/>
      <c r="W71" s="211"/>
      <c r="X71" s="211"/>
      <c r="Y71" s="211"/>
      <c r="Z71" s="211"/>
      <c r="AA71" s="211"/>
      <c r="AB71" s="211"/>
      <c r="AC71" s="211"/>
      <c r="AD71" s="211"/>
      <c r="AE71" s="211" t="s">
        <v>127</v>
      </c>
      <c r="AF71" s="211"/>
      <c r="AG71" s="211"/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12">
        <v>37</v>
      </c>
      <c r="B72" s="218" t="s">
        <v>219</v>
      </c>
      <c r="C72" s="263" t="s">
        <v>220</v>
      </c>
      <c r="D72" s="220" t="s">
        <v>145</v>
      </c>
      <c r="E72" s="227">
        <v>37.087499999999999</v>
      </c>
      <c r="F72" s="230">
        <f>H72+J72</f>
        <v>0</v>
      </c>
      <c r="G72" s="231">
        <f>ROUND(E72*F72,2)</f>
        <v>0</v>
      </c>
      <c r="H72" s="231"/>
      <c r="I72" s="231">
        <f>ROUND(E72*H72,2)</f>
        <v>0</v>
      </c>
      <c r="J72" s="231"/>
      <c r="K72" s="231">
        <f>ROUND(E72*J72,2)</f>
        <v>0</v>
      </c>
      <c r="L72" s="231">
        <v>21</v>
      </c>
      <c r="M72" s="231">
        <f>G72*(1+L72/100)</f>
        <v>0</v>
      </c>
      <c r="N72" s="221">
        <v>4.8999999999999998E-3</v>
      </c>
      <c r="O72" s="221">
        <f>ROUND(E72*N72,5)</f>
        <v>0.18173</v>
      </c>
      <c r="P72" s="221">
        <v>0</v>
      </c>
      <c r="Q72" s="221">
        <f>ROUND(E72*P72,5)</f>
        <v>0</v>
      </c>
      <c r="R72" s="221"/>
      <c r="S72" s="221"/>
      <c r="T72" s="222">
        <v>0</v>
      </c>
      <c r="U72" s="221">
        <f>ROUND(E72*T72,2)</f>
        <v>0</v>
      </c>
      <c r="V72" s="211"/>
      <c r="W72" s="211"/>
      <c r="X72" s="211"/>
      <c r="Y72" s="211"/>
      <c r="Z72" s="211"/>
      <c r="AA72" s="211"/>
      <c r="AB72" s="211"/>
      <c r="AC72" s="211"/>
      <c r="AD72" s="211"/>
      <c r="AE72" s="211" t="s">
        <v>221</v>
      </c>
      <c r="AF72" s="211"/>
      <c r="AG72" s="211"/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12"/>
      <c r="B73" s="218"/>
      <c r="C73" s="265" t="s">
        <v>222</v>
      </c>
      <c r="D73" s="226"/>
      <c r="E73" s="229">
        <v>37.087499999999999</v>
      </c>
      <c r="F73" s="231"/>
      <c r="G73" s="231"/>
      <c r="H73" s="231"/>
      <c r="I73" s="231"/>
      <c r="J73" s="231"/>
      <c r="K73" s="231"/>
      <c r="L73" s="231"/>
      <c r="M73" s="231"/>
      <c r="N73" s="221"/>
      <c r="O73" s="221"/>
      <c r="P73" s="221"/>
      <c r="Q73" s="221"/>
      <c r="R73" s="221"/>
      <c r="S73" s="221"/>
      <c r="T73" s="222"/>
      <c r="U73" s="221"/>
      <c r="V73" s="211"/>
      <c r="W73" s="211"/>
      <c r="X73" s="211"/>
      <c r="Y73" s="211"/>
      <c r="Z73" s="211"/>
      <c r="AA73" s="211"/>
      <c r="AB73" s="211"/>
      <c r="AC73" s="211"/>
      <c r="AD73" s="211"/>
      <c r="AE73" s="211" t="s">
        <v>135</v>
      </c>
      <c r="AF73" s="211">
        <v>0</v>
      </c>
      <c r="AG73" s="211"/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12">
        <v>38</v>
      </c>
      <c r="B74" s="218" t="s">
        <v>223</v>
      </c>
      <c r="C74" s="263" t="s">
        <v>224</v>
      </c>
      <c r="D74" s="220" t="s">
        <v>145</v>
      </c>
      <c r="E74" s="227">
        <v>1.68</v>
      </c>
      <c r="F74" s="230">
        <f>H74+J74</f>
        <v>0</v>
      </c>
      <c r="G74" s="231">
        <f>ROUND(E74*F74,2)</f>
        <v>0</v>
      </c>
      <c r="H74" s="231"/>
      <c r="I74" s="231">
        <f>ROUND(E74*H74,2)</f>
        <v>0</v>
      </c>
      <c r="J74" s="231"/>
      <c r="K74" s="231">
        <f>ROUND(E74*J74,2)</f>
        <v>0</v>
      </c>
      <c r="L74" s="231">
        <v>21</v>
      </c>
      <c r="M74" s="231">
        <f>G74*(1+L74/100)</f>
        <v>0</v>
      </c>
      <c r="N74" s="221">
        <v>3.6800000000000001E-3</v>
      </c>
      <c r="O74" s="221">
        <f>ROUND(E74*N74,5)</f>
        <v>6.1799999999999997E-3</v>
      </c>
      <c r="P74" s="221">
        <v>0</v>
      </c>
      <c r="Q74" s="221">
        <f>ROUND(E74*P74,5)</f>
        <v>0</v>
      </c>
      <c r="R74" s="221"/>
      <c r="S74" s="221"/>
      <c r="T74" s="222">
        <v>0.38500000000000001</v>
      </c>
      <c r="U74" s="221">
        <f>ROUND(E74*T74,2)</f>
        <v>0.65</v>
      </c>
      <c r="V74" s="211"/>
      <c r="W74" s="211"/>
      <c r="X74" s="211"/>
      <c r="Y74" s="211"/>
      <c r="Z74" s="211"/>
      <c r="AA74" s="211"/>
      <c r="AB74" s="211"/>
      <c r="AC74" s="211"/>
      <c r="AD74" s="211"/>
      <c r="AE74" s="211" t="s">
        <v>127</v>
      </c>
      <c r="AF74" s="211"/>
      <c r="AG74" s="211"/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12">
        <v>39</v>
      </c>
      <c r="B75" s="218" t="s">
        <v>225</v>
      </c>
      <c r="C75" s="263" t="s">
        <v>226</v>
      </c>
      <c r="D75" s="220" t="s">
        <v>0</v>
      </c>
      <c r="E75" s="227">
        <v>85.563999999999993</v>
      </c>
      <c r="F75" s="230">
        <f>H75+J75</f>
        <v>0</v>
      </c>
      <c r="G75" s="231">
        <f>ROUND(E75*F75,2)</f>
        <v>0</v>
      </c>
      <c r="H75" s="231"/>
      <c r="I75" s="231">
        <f>ROUND(E75*H75,2)</f>
        <v>0</v>
      </c>
      <c r="J75" s="231"/>
      <c r="K75" s="231">
        <f>ROUND(E75*J75,2)</f>
        <v>0</v>
      </c>
      <c r="L75" s="231">
        <v>21</v>
      </c>
      <c r="M75" s="231">
        <f>G75*(1+L75/100)</f>
        <v>0</v>
      </c>
      <c r="N75" s="221">
        <v>0</v>
      </c>
      <c r="O75" s="221">
        <f>ROUND(E75*N75,5)</f>
        <v>0</v>
      </c>
      <c r="P75" s="221">
        <v>0</v>
      </c>
      <c r="Q75" s="221">
        <f>ROUND(E75*P75,5)</f>
        <v>0</v>
      </c>
      <c r="R75" s="221"/>
      <c r="S75" s="221"/>
      <c r="T75" s="222">
        <v>0</v>
      </c>
      <c r="U75" s="221">
        <f>ROUND(E75*T75,2)</f>
        <v>0</v>
      </c>
      <c r="V75" s="211"/>
      <c r="W75" s="211"/>
      <c r="X75" s="211"/>
      <c r="Y75" s="211"/>
      <c r="Z75" s="211"/>
      <c r="AA75" s="211"/>
      <c r="AB75" s="211"/>
      <c r="AC75" s="211"/>
      <c r="AD75" s="211"/>
      <c r="AE75" s="211" t="s">
        <v>127</v>
      </c>
      <c r="AF75" s="211"/>
      <c r="AG75" s="211"/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x14ac:dyDescent="0.2">
      <c r="A76" s="213" t="s">
        <v>122</v>
      </c>
      <c r="B76" s="219" t="s">
        <v>87</v>
      </c>
      <c r="C76" s="264" t="s">
        <v>88</v>
      </c>
      <c r="D76" s="223"/>
      <c r="E76" s="228"/>
      <c r="F76" s="232"/>
      <c r="G76" s="232">
        <f>SUMIF(AE77:AE79,"&lt;&gt;NOR",G77:G79)</f>
        <v>0</v>
      </c>
      <c r="H76" s="232"/>
      <c r="I76" s="232">
        <f>SUM(I77:I79)</f>
        <v>0</v>
      </c>
      <c r="J76" s="232"/>
      <c r="K76" s="232">
        <f>SUM(K77:K79)</f>
        <v>0</v>
      </c>
      <c r="L76" s="232"/>
      <c r="M76" s="232">
        <f>SUM(M77:M79)</f>
        <v>0</v>
      </c>
      <c r="N76" s="224"/>
      <c r="O76" s="224">
        <f>SUM(O77:O79)</f>
        <v>0</v>
      </c>
      <c r="P76" s="224"/>
      <c r="Q76" s="224">
        <f>SUM(Q77:Q79)</f>
        <v>0</v>
      </c>
      <c r="R76" s="224"/>
      <c r="S76" s="224"/>
      <c r="T76" s="225"/>
      <c r="U76" s="224">
        <f>SUM(U77:U79)</f>
        <v>1.63</v>
      </c>
      <c r="AE76" t="s">
        <v>123</v>
      </c>
    </row>
    <row r="77" spans="1:60" outlineLevel="1" x14ac:dyDescent="0.2">
      <c r="A77" s="212">
        <v>40</v>
      </c>
      <c r="B77" s="218" t="s">
        <v>227</v>
      </c>
      <c r="C77" s="263" t="s">
        <v>228</v>
      </c>
      <c r="D77" s="220" t="s">
        <v>168</v>
      </c>
      <c r="E77" s="227">
        <v>1</v>
      </c>
      <c r="F77" s="230">
        <f>H77+J77</f>
        <v>0</v>
      </c>
      <c r="G77" s="231">
        <f>ROUND(E77*F77,2)</f>
        <v>0</v>
      </c>
      <c r="H77" s="231"/>
      <c r="I77" s="231">
        <f>ROUND(E77*H77,2)</f>
        <v>0</v>
      </c>
      <c r="J77" s="231"/>
      <c r="K77" s="231">
        <f>ROUND(E77*J77,2)</f>
        <v>0</v>
      </c>
      <c r="L77" s="231">
        <v>21</v>
      </c>
      <c r="M77" s="231">
        <f>G77*(1+L77/100)</f>
        <v>0</v>
      </c>
      <c r="N77" s="221">
        <v>0</v>
      </c>
      <c r="O77" s="221">
        <f>ROUND(E77*N77,5)</f>
        <v>0</v>
      </c>
      <c r="P77" s="221">
        <v>0</v>
      </c>
      <c r="Q77" s="221">
        <f>ROUND(E77*P77,5)</f>
        <v>0</v>
      </c>
      <c r="R77" s="221"/>
      <c r="S77" s="221"/>
      <c r="T77" s="222">
        <v>1.63</v>
      </c>
      <c r="U77" s="221">
        <f>ROUND(E77*T77,2)</f>
        <v>1.63</v>
      </c>
      <c r="V77" s="211"/>
      <c r="W77" s="211"/>
      <c r="X77" s="211"/>
      <c r="Y77" s="211"/>
      <c r="Z77" s="211"/>
      <c r="AA77" s="211"/>
      <c r="AB77" s="211"/>
      <c r="AC77" s="211"/>
      <c r="AD77" s="211"/>
      <c r="AE77" s="211" t="s">
        <v>127</v>
      </c>
      <c r="AF77" s="211"/>
      <c r="AG77" s="211"/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12">
        <v>41</v>
      </c>
      <c r="B78" s="218" t="s">
        <v>229</v>
      </c>
      <c r="C78" s="263" t="s">
        <v>230</v>
      </c>
      <c r="D78" s="220" t="s">
        <v>168</v>
      </c>
      <c r="E78" s="227">
        <v>1</v>
      </c>
      <c r="F78" s="230">
        <f>H78+J78</f>
        <v>0</v>
      </c>
      <c r="G78" s="231">
        <f>ROUND(E78*F78,2)</f>
        <v>0</v>
      </c>
      <c r="H78" s="231"/>
      <c r="I78" s="231">
        <f>ROUND(E78*H78,2)</f>
        <v>0</v>
      </c>
      <c r="J78" s="231"/>
      <c r="K78" s="231">
        <f>ROUND(E78*J78,2)</f>
        <v>0</v>
      </c>
      <c r="L78" s="231">
        <v>21</v>
      </c>
      <c r="M78" s="231">
        <f>G78*(1+L78/100)</f>
        <v>0</v>
      </c>
      <c r="N78" s="221">
        <v>0</v>
      </c>
      <c r="O78" s="221">
        <f>ROUND(E78*N78,5)</f>
        <v>0</v>
      </c>
      <c r="P78" s="221">
        <v>0</v>
      </c>
      <c r="Q78" s="221">
        <f>ROUND(E78*P78,5)</f>
        <v>0</v>
      </c>
      <c r="R78" s="221"/>
      <c r="S78" s="221"/>
      <c r="T78" s="222">
        <v>0</v>
      </c>
      <c r="U78" s="221">
        <f>ROUND(E78*T78,2)</f>
        <v>0</v>
      </c>
      <c r="V78" s="211"/>
      <c r="W78" s="211"/>
      <c r="X78" s="211"/>
      <c r="Y78" s="211"/>
      <c r="Z78" s="211"/>
      <c r="AA78" s="211"/>
      <c r="AB78" s="211"/>
      <c r="AC78" s="211"/>
      <c r="AD78" s="211"/>
      <c r="AE78" s="211" t="s">
        <v>127</v>
      </c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12">
        <v>42</v>
      </c>
      <c r="B79" s="218" t="s">
        <v>231</v>
      </c>
      <c r="C79" s="263" t="s">
        <v>232</v>
      </c>
      <c r="D79" s="220" t="s">
        <v>0</v>
      </c>
      <c r="E79" s="227">
        <v>99.97</v>
      </c>
      <c r="F79" s="230">
        <f>H79+J79</f>
        <v>0</v>
      </c>
      <c r="G79" s="231">
        <f>ROUND(E79*F79,2)</f>
        <v>0</v>
      </c>
      <c r="H79" s="231"/>
      <c r="I79" s="231">
        <f>ROUND(E79*H79,2)</f>
        <v>0</v>
      </c>
      <c r="J79" s="231"/>
      <c r="K79" s="231">
        <f>ROUND(E79*J79,2)</f>
        <v>0</v>
      </c>
      <c r="L79" s="231">
        <v>21</v>
      </c>
      <c r="M79" s="231">
        <f>G79*(1+L79/100)</f>
        <v>0</v>
      </c>
      <c r="N79" s="221">
        <v>0</v>
      </c>
      <c r="O79" s="221">
        <f>ROUND(E79*N79,5)</f>
        <v>0</v>
      </c>
      <c r="P79" s="221">
        <v>0</v>
      </c>
      <c r="Q79" s="221">
        <f>ROUND(E79*P79,5)</f>
        <v>0</v>
      </c>
      <c r="R79" s="221"/>
      <c r="S79" s="221"/>
      <c r="T79" s="222">
        <v>0</v>
      </c>
      <c r="U79" s="221">
        <f>ROUND(E79*T79,2)</f>
        <v>0</v>
      </c>
      <c r="V79" s="211"/>
      <c r="W79" s="211"/>
      <c r="X79" s="211"/>
      <c r="Y79" s="211"/>
      <c r="Z79" s="211"/>
      <c r="AA79" s="211"/>
      <c r="AB79" s="211"/>
      <c r="AC79" s="211"/>
      <c r="AD79" s="211"/>
      <c r="AE79" s="211" t="s">
        <v>127</v>
      </c>
      <c r="AF79" s="211"/>
      <c r="AG79" s="211"/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x14ac:dyDescent="0.2">
      <c r="A80" s="213" t="s">
        <v>122</v>
      </c>
      <c r="B80" s="219" t="s">
        <v>89</v>
      </c>
      <c r="C80" s="264" t="s">
        <v>90</v>
      </c>
      <c r="D80" s="223"/>
      <c r="E80" s="228"/>
      <c r="F80" s="232"/>
      <c r="G80" s="232">
        <f>SUMIF(AE81:AE82,"&lt;&gt;NOR",G81:G82)</f>
        <v>0</v>
      </c>
      <c r="H80" s="232"/>
      <c r="I80" s="232">
        <f>SUM(I81:I82)</f>
        <v>0</v>
      </c>
      <c r="J80" s="232"/>
      <c r="K80" s="232">
        <f>SUM(K81:K82)</f>
        <v>0</v>
      </c>
      <c r="L80" s="232"/>
      <c r="M80" s="232">
        <f>SUM(M81:M82)</f>
        <v>0</v>
      </c>
      <c r="N80" s="224"/>
      <c r="O80" s="224">
        <f>SUM(O81:O82)</f>
        <v>0.19467999999999999</v>
      </c>
      <c r="P80" s="224"/>
      <c r="Q80" s="224">
        <f>SUM(Q81:Q82)</f>
        <v>0</v>
      </c>
      <c r="R80" s="224"/>
      <c r="S80" s="224"/>
      <c r="T80" s="225"/>
      <c r="U80" s="224">
        <f>SUM(U81:U82)</f>
        <v>16.89</v>
      </c>
      <c r="AE80" t="s">
        <v>123</v>
      </c>
    </row>
    <row r="81" spans="1:60" outlineLevel="1" x14ac:dyDescent="0.2">
      <c r="A81" s="212">
        <v>43</v>
      </c>
      <c r="B81" s="218" t="s">
        <v>233</v>
      </c>
      <c r="C81" s="263" t="s">
        <v>234</v>
      </c>
      <c r="D81" s="220" t="s">
        <v>145</v>
      </c>
      <c r="E81" s="227">
        <v>42.23</v>
      </c>
      <c r="F81" s="230">
        <f>H81+J81</f>
        <v>0</v>
      </c>
      <c r="G81" s="231">
        <f>ROUND(E81*F81,2)</f>
        <v>0</v>
      </c>
      <c r="H81" s="231"/>
      <c r="I81" s="231">
        <f>ROUND(E81*H81,2)</f>
        <v>0</v>
      </c>
      <c r="J81" s="231"/>
      <c r="K81" s="231">
        <f>ROUND(E81*J81,2)</f>
        <v>0</v>
      </c>
      <c r="L81" s="231">
        <v>21</v>
      </c>
      <c r="M81" s="231">
        <f>G81*(1+L81/100)</f>
        <v>0</v>
      </c>
      <c r="N81" s="221">
        <v>4.6100000000000004E-3</v>
      </c>
      <c r="O81" s="221">
        <f>ROUND(E81*N81,5)</f>
        <v>0.19467999999999999</v>
      </c>
      <c r="P81" s="221">
        <v>0</v>
      </c>
      <c r="Q81" s="221">
        <f>ROUND(E81*P81,5)</f>
        <v>0</v>
      </c>
      <c r="R81" s="221"/>
      <c r="S81" s="221"/>
      <c r="T81" s="222">
        <v>0.4</v>
      </c>
      <c r="U81" s="221">
        <f>ROUND(E81*T81,2)</f>
        <v>16.89</v>
      </c>
      <c r="V81" s="211"/>
      <c r="W81" s="211"/>
      <c r="X81" s="211"/>
      <c r="Y81" s="211"/>
      <c r="Z81" s="211"/>
      <c r="AA81" s="211"/>
      <c r="AB81" s="211"/>
      <c r="AC81" s="211"/>
      <c r="AD81" s="211"/>
      <c r="AE81" s="211" t="s">
        <v>127</v>
      </c>
      <c r="AF81" s="211"/>
      <c r="AG81" s="211"/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12">
        <v>44</v>
      </c>
      <c r="B82" s="218" t="s">
        <v>235</v>
      </c>
      <c r="C82" s="263" t="s">
        <v>236</v>
      </c>
      <c r="D82" s="220" t="s">
        <v>0</v>
      </c>
      <c r="E82" s="227">
        <v>297.56610000000001</v>
      </c>
      <c r="F82" s="230">
        <f>H82+J82</f>
        <v>0</v>
      </c>
      <c r="G82" s="231">
        <f>ROUND(E82*F82,2)</f>
        <v>0</v>
      </c>
      <c r="H82" s="231"/>
      <c r="I82" s="231">
        <f>ROUND(E82*H82,2)</f>
        <v>0</v>
      </c>
      <c r="J82" s="231"/>
      <c r="K82" s="231">
        <f>ROUND(E82*J82,2)</f>
        <v>0</v>
      </c>
      <c r="L82" s="231">
        <v>21</v>
      </c>
      <c r="M82" s="231">
        <f>G82*(1+L82/100)</f>
        <v>0</v>
      </c>
      <c r="N82" s="221">
        <v>0</v>
      </c>
      <c r="O82" s="221">
        <f>ROUND(E82*N82,5)</f>
        <v>0</v>
      </c>
      <c r="P82" s="221">
        <v>0</v>
      </c>
      <c r="Q82" s="221">
        <f>ROUND(E82*P82,5)</f>
        <v>0</v>
      </c>
      <c r="R82" s="221"/>
      <c r="S82" s="221"/>
      <c r="T82" s="222">
        <v>0</v>
      </c>
      <c r="U82" s="221">
        <f>ROUND(E82*T82,2)</f>
        <v>0</v>
      </c>
      <c r="V82" s="211"/>
      <c r="W82" s="211"/>
      <c r="X82" s="211"/>
      <c r="Y82" s="211"/>
      <c r="Z82" s="211"/>
      <c r="AA82" s="211"/>
      <c r="AB82" s="211"/>
      <c r="AC82" s="211"/>
      <c r="AD82" s="211"/>
      <c r="AE82" s="211" t="s">
        <v>127</v>
      </c>
      <c r="AF82" s="211"/>
      <c r="AG82" s="211"/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x14ac:dyDescent="0.2">
      <c r="A83" s="213" t="s">
        <v>122</v>
      </c>
      <c r="B83" s="219" t="s">
        <v>91</v>
      </c>
      <c r="C83" s="264" t="s">
        <v>92</v>
      </c>
      <c r="D83" s="223"/>
      <c r="E83" s="228"/>
      <c r="F83" s="232"/>
      <c r="G83" s="232">
        <f>SUMIF(AE84:AE89,"&lt;&gt;NOR",G84:G89)</f>
        <v>0</v>
      </c>
      <c r="H83" s="232"/>
      <c r="I83" s="232">
        <f>SUM(I84:I89)</f>
        <v>0</v>
      </c>
      <c r="J83" s="232"/>
      <c r="K83" s="232">
        <f>SUM(K84:K89)</f>
        <v>0</v>
      </c>
      <c r="L83" s="232"/>
      <c r="M83" s="232">
        <f>SUM(M84:M89)</f>
        <v>0</v>
      </c>
      <c r="N83" s="224"/>
      <c r="O83" s="224">
        <f>SUM(O84:O89)</f>
        <v>2.5820000000000003E-2</v>
      </c>
      <c r="P83" s="224"/>
      <c r="Q83" s="224">
        <f>SUM(Q84:Q89)</f>
        <v>0</v>
      </c>
      <c r="R83" s="224"/>
      <c r="S83" s="224"/>
      <c r="T83" s="225"/>
      <c r="U83" s="224">
        <f>SUM(U84:U89)</f>
        <v>1.97</v>
      </c>
      <c r="AE83" t="s">
        <v>123</v>
      </c>
    </row>
    <row r="84" spans="1:60" outlineLevel="1" x14ac:dyDescent="0.2">
      <c r="A84" s="212">
        <v>45</v>
      </c>
      <c r="B84" s="218" t="s">
        <v>237</v>
      </c>
      <c r="C84" s="263" t="s">
        <v>238</v>
      </c>
      <c r="D84" s="220" t="s">
        <v>145</v>
      </c>
      <c r="E84" s="227">
        <v>1.68</v>
      </c>
      <c r="F84" s="230">
        <f>H84+J84</f>
        <v>0</v>
      </c>
      <c r="G84" s="231">
        <f>ROUND(E84*F84,2)</f>
        <v>0</v>
      </c>
      <c r="H84" s="231"/>
      <c r="I84" s="231">
        <f>ROUND(E84*H84,2)</f>
        <v>0</v>
      </c>
      <c r="J84" s="231"/>
      <c r="K84" s="231">
        <f>ROUND(E84*J84,2)</f>
        <v>0</v>
      </c>
      <c r="L84" s="231">
        <v>21</v>
      </c>
      <c r="M84" s="231">
        <f>G84*(1+L84/100)</f>
        <v>0</v>
      </c>
      <c r="N84" s="221">
        <v>2.1000000000000001E-4</v>
      </c>
      <c r="O84" s="221">
        <f>ROUND(E84*N84,5)</f>
        <v>3.5E-4</v>
      </c>
      <c r="P84" s="221">
        <v>0</v>
      </c>
      <c r="Q84" s="221">
        <f>ROUND(E84*P84,5)</f>
        <v>0</v>
      </c>
      <c r="R84" s="221"/>
      <c r="S84" s="221"/>
      <c r="T84" s="222">
        <v>0.05</v>
      </c>
      <c r="U84" s="221">
        <f>ROUND(E84*T84,2)</f>
        <v>0.08</v>
      </c>
      <c r="V84" s="211"/>
      <c r="W84" s="211"/>
      <c r="X84" s="211"/>
      <c r="Y84" s="211"/>
      <c r="Z84" s="211"/>
      <c r="AA84" s="211"/>
      <c r="AB84" s="211"/>
      <c r="AC84" s="211"/>
      <c r="AD84" s="211"/>
      <c r="AE84" s="211" t="s">
        <v>127</v>
      </c>
      <c r="AF84" s="211"/>
      <c r="AG84" s="211"/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12"/>
      <c r="B85" s="218"/>
      <c r="C85" s="265" t="s">
        <v>239</v>
      </c>
      <c r="D85" s="226"/>
      <c r="E85" s="229">
        <v>1.68</v>
      </c>
      <c r="F85" s="231"/>
      <c r="G85" s="231"/>
      <c r="H85" s="231"/>
      <c r="I85" s="231"/>
      <c r="J85" s="231"/>
      <c r="K85" s="231"/>
      <c r="L85" s="231"/>
      <c r="M85" s="231"/>
      <c r="N85" s="221"/>
      <c r="O85" s="221"/>
      <c r="P85" s="221"/>
      <c r="Q85" s="221"/>
      <c r="R85" s="221"/>
      <c r="S85" s="221"/>
      <c r="T85" s="222"/>
      <c r="U85" s="221"/>
      <c r="V85" s="211"/>
      <c r="W85" s="211"/>
      <c r="X85" s="211"/>
      <c r="Y85" s="211"/>
      <c r="Z85" s="211"/>
      <c r="AA85" s="211"/>
      <c r="AB85" s="211"/>
      <c r="AC85" s="211"/>
      <c r="AD85" s="211"/>
      <c r="AE85" s="211" t="s">
        <v>135</v>
      </c>
      <c r="AF85" s="211">
        <v>0</v>
      </c>
      <c r="AG85" s="211"/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ht="22.5" outlineLevel="1" x14ac:dyDescent="0.2">
      <c r="A86" s="212">
        <v>46</v>
      </c>
      <c r="B86" s="218" t="s">
        <v>240</v>
      </c>
      <c r="C86" s="263" t="s">
        <v>241</v>
      </c>
      <c r="D86" s="220" t="s">
        <v>145</v>
      </c>
      <c r="E86" s="227">
        <v>1.68</v>
      </c>
      <c r="F86" s="230">
        <f>H86+J86</f>
        <v>0</v>
      </c>
      <c r="G86" s="231">
        <f>ROUND(E86*F86,2)</f>
        <v>0</v>
      </c>
      <c r="H86" s="231"/>
      <c r="I86" s="231">
        <f>ROUND(E86*H86,2)</f>
        <v>0</v>
      </c>
      <c r="J86" s="231"/>
      <c r="K86" s="231">
        <f>ROUND(E86*J86,2)</f>
        <v>0</v>
      </c>
      <c r="L86" s="231">
        <v>21</v>
      </c>
      <c r="M86" s="231">
        <f>G86*(1+L86/100)</f>
        <v>0</v>
      </c>
      <c r="N86" s="221">
        <v>2.3500000000000001E-3</v>
      </c>
      <c r="O86" s="221">
        <f>ROUND(E86*N86,5)</f>
        <v>3.9500000000000004E-3</v>
      </c>
      <c r="P86" s="221">
        <v>0</v>
      </c>
      <c r="Q86" s="221">
        <f>ROUND(E86*P86,5)</f>
        <v>0</v>
      </c>
      <c r="R86" s="221"/>
      <c r="S86" s="221"/>
      <c r="T86" s="222">
        <v>1.1259999999999999</v>
      </c>
      <c r="U86" s="221">
        <f>ROUND(E86*T86,2)</f>
        <v>1.89</v>
      </c>
      <c r="V86" s="211"/>
      <c r="W86" s="211"/>
      <c r="X86" s="211"/>
      <c r="Y86" s="211"/>
      <c r="Z86" s="211"/>
      <c r="AA86" s="211"/>
      <c r="AB86" s="211"/>
      <c r="AC86" s="211"/>
      <c r="AD86" s="211"/>
      <c r="AE86" s="211" t="s">
        <v>127</v>
      </c>
      <c r="AF86" s="211"/>
      <c r="AG86" s="211"/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12">
        <v>47</v>
      </c>
      <c r="B87" s="218" t="s">
        <v>242</v>
      </c>
      <c r="C87" s="263" t="s">
        <v>243</v>
      </c>
      <c r="D87" s="220" t="s">
        <v>145</v>
      </c>
      <c r="E87" s="227">
        <v>1.764</v>
      </c>
      <c r="F87" s="230">
        <f>H87+J87</f>
        <v>0</v>
      </c>
      <c r="G87" s="231">
        <f>ROUND(E87*F87,2)</f>
        <v>0</v>
      </c>
      <c r="H87" s="231"/>
      <c r="I87" s="231">
        <f>ROUND(E87*H87,2)</f>
        <v>0</v>
      </c>
      <c r="J87" s="231"/>
      <c r="K87" s="231">
        <f>ROUND(E87*J87,2)</f>
        <v>0</v>
      </c>
      <c r="L87" s="231">
        <v>21</v>
      </c>
      <c r="M87" s="231">
        <f>G87*(1+L87/100)</f>
        <v>0</v>
      </c>
      <c r="N87" s="221">
        <v>1.2200000000000001E-2</v>
      </c>
      <c r="O87" s="221">
        <f>ROUND(E87*N87,5)</f>
        <v>2.1520000000000001E-2</v>
      </c>
      <c r="P87" s="221">
        <v>0</v>
      </c>
      <c r="Q87" s="221">
        <f>ROUND(E87*P87,5)</f>
        <v>0</v>
      </c>
      <c r="R87" s="221"/>
      <c r="S87" s="221"/>
      <c r="T87" s="222">
        <v>0</v>
      </c>
      <c r="U87" s="221">
        <f>ROUND(E87*T87,2)</f>
        <v>0</v>
      </c>
      <c r="V87" s="211"/>
      <c r="W87" s="211"/>
      <c r="X87" s="211"/>
      <c r="Y87" s="211"/>
      <c r="Z87" s="211"/>
      <c r="AA87" s="211"/>
      <c r="AB87" s="211"/>
      <c r="AC87" s="211"/>
      <c r="AD87" s="211"/>
      <c r="AE87" s="211" t="s">
        <v>221</v>
      </c>
      <c r="AF87" s="211"/>
      <c r="AG87" s="211"/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12"/>
      <c r="B88" s="218"/>
      <c r="C88" s="265" t="s">
        <v>244</v>
      </c>
      <c r="D88" s="226"/>
      <c r="E88" s="229">
        <v>1.764</v>
      </c>
      <c r="F88" s="231"/>
      <c r="G88" s="231"/>
      <c r="H88" s="231"/>
      <c r="I88" s="231"/>
      <c r="J88" s="231"/>
      <c r="K88" s="231"/>
      <c r="L88" s="231"/>
      <c r="M88" s="231"/>
      <c r="N88" s="221"/>
      <c r="O88" s="221"/>
      <c r="P88" s="221"/>
      <c r="Q88" s="221"/>
      <c r="R88" s="221"/>
      <c r="S88" s="221"/>
      <c r="T88" s="222"/>
      <c r="U88" s="221"/>
      <c r="V88" s="211"/>
      <c r="W88" s="211"/>
      <c r="X88" s="211"/>
      <c r="Y88" s="211"/>
      <c r="Z88" s="211"/>
      <c r="AA88" s="211"/>
      <c r="AB88" s="211"/>
      <c r="AC88" s="211"/>
      <c r="AD88" s="211"/>
      <c r="AE88" s="211" t="s">
        <v>135</v>
      </c>
      <c r="AF88" s="211">
        <v>0</v>
      </c>
      <c r="AG88" s="211"/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12">
        <v>48</v>
      </c>
      <c r="B89" s="218" t="s">
        <v>245</v>
      </c>
      <c r="C89" s="263" t="s">
        <v>246</v>
      </c>
      <c r="D89" s="220" t="s">
        <v>0</v>
      </c>
      <c r="E89" s="227">
        <v>15.027200000000001</v>
      </c>
      <c r="F89" s="230">
        <f>H89+J89</f>
        <v>0</v>
      </c>
      <c r="G89" s="231">
        <f>ROUND(E89*F89,2)</f>
        <v>0</v>
      </c>
      <c r="H89" s="231"/>
      <c r="I89" s="231">
        <f>ROUND(E89*H89,2)</f>
        <v>0</v>
      </c>
      <c r="J89" s="231"/>
      <c r="K89" s="231">
        <f>ROUND(E89*J89,2)</f>
        <v>0</v>
      </c>
      <c r="L89" s="231">
        <v>21</v>
      </c>
      <c r="M89" s="231">
        <f>G89*(1+L89/100)</f>
        <v>0</v>
      </c>
      <c r="N89" s="221">
        <v>0</v>
      </c>
      <c r="O89" s="221">
        <f>ROUND(E89*N89,5)</f>
        <v>0</v>
      </c>
      <c r="P89" s="221">
        <v>0</v>
      </c>
      <c r="Q89" s="221">
        <f>ROUND(E89*P89,5)</f>
        <v>0</v>
      </c>
      <c r="R89" s="221"/>
      <c r="S89" s="221"/>
      <c r="T89" s="222">
        <v>0</v>
      </c>
      <c r="U89" s="221">
        <f>ROUND(E89*T89,2)</f>
        <v>0</v>
      </c>
      <c r="V89" s="211"/>
      <c r="W89" s="211"/>
      <c r="X89" s="211"/>
      <c r="Y89" s="211"/>
      <c r="Z89" s="211"/>
      <c r="AA89" s="211"/>
      <c r="AB89" s="211"/>
      <c r="AC89" s="211"/>
      <c r="AD89" s="211"/>
      <c r="AE89" s="211" t="s">
        <v>127</v>
      </c>
      <c r="AF89" s="211"/>
      <c r="AG89" s="211"/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x14ac:dyDescent="0.2">
      <c r="A90" s="213" t="s">
        <v>122</v>
      </c>
      <c r="B90" s="219" t="s">
        <v>93</v>
      </c>
      <c r="C90" s="264" t="s">
        <v>94</v>
      </c>
      <c r="D90" s="223"/>
      <c r="E90" s="228"/>
      <c r="F90" s="232"/>
      <c r="G90" s="232">
        <f>SUMIF(AE91:AE91,"&lt;&gt;NOR",G91:G91)</f>
        <v>0</v>
      </c>
      <c r="H90" s="232"/>
      <c r="I90" s="232">
        <f>SUM(I91:I91)</f>
        <v>0</v>
      </c>
      <c r="J90" s="232"/>
      <c r="K90" s="232">
        <f>SUM(K91:K91)</f>
        <v>0</v>
      </c>
      <c r="L90" s="232"/>
      <c r="M90" s="232">
        <f>SUM(M91:M91)</f>
        <v>0</v>
      </c>
      <c r="N90" s="224"/>
      <c r="O90" s="224">
        <f>SUM(O91:O91)</f>
        <v>5.2549999999999999E-2</v>
      </c>
      <c r="P90" s="224"/>
      <c r="Q90" s="224">
        <f>SUM(Q91:Q91)</f>
        <v>0</v>
      </c>
      <c r="R90" s="224"/>
      <c r="S90" s="224"/>
      <c r="T90" s="225"/>
      <c r="U90" s="224">
        <f>SUM(U91:U91)</f>
        <v>11.97</v>
      </c>
      <c r="AE90" t="s">
        <v>123</v>
      </c>
    </row>
    <row r="91" spans="1:60" outlineLevel="1" x14ac:dyDescent="0.2">
      <c r="A91" s="212">
        <v>49</v>
      </c>
      <c r="B91" s="218" t="s">
        <v>247</v>
      </c>
      <c r="C91" s="263" t="s">
        <v>248</v>
      </c>
      <c r="D91" s="220" t="s">
        <v>145</v>
      </c>
      <c r="E91" s="227">
        <v>128.18</v>
      </c>
      <c r="F91" s="230">
        <f>H91+J91</f>
        <v>0</v>
      </c>
      <c r="G91" s="231">
        <f>ROUND(E91*F91,2)</f>
        <v>0</v>
      </c>
      <c r="H91" s="231"/>
      <c r="I91" s="231">
        <f>ROUND(E91*H91,2)</f>
        <v>0</v>
      </c>
      <c r="J91" s="231"/>
      <c r="K91" s="231">
        <f>ROUND(E91*J91,2)</f>
        <v>0</v>
      </c>
      <c r="L91" s="231">
        <v>21</v>
      </c>
      <c r="M91" s="231">
        <f>G91*(1+L91/100)</f>
        <v>0</v>
      </c>
      <c r="N91" s="221">
        <v>4.0999999999999999E-4</v>
      </c>
      <c r="O91" s="221">
        <f>ROUND(E91*N91,5)</f>
        <v>5.2549999999999999E-2</v>
      </c>
      <c r="P91" s="221">
        <v>0</v>
      </c>
      <c r="Q91" s="221">
        <f>ROUND(E91*P91,5)</f>
        <v>0</v>
      </c>
      <c r="R91" s="221"/>
      <c r="S91" s="221"/>
      <c r="T91" s="222">
        <v>9.3410000000000007E-2</v>
      </c>
      <c r="U91" s="221">
        <f>ROUND(E91*T91,2)</f>
        <v>11.97</v>
      </c>
      <c r="V91" s="211"/>
      <c r="W91" s="211"/>
      <c r="X91" s="211"/>
      <c r="Y91" s="211"/>
      <c r="Z91" s="211"/>
      <c r="AA91" s="211"/>
      <c r="AB91" s="211"/>
      <c r="AC91" s="211"/>
      <c r="AD91" s="211"/>
      <c r="AE91" s="211" t="s">
        <v>127</v>
      </c>
      <c r="AF91" s="211"/>
      <c r="AG91" s="211"/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x14ac:dyDescent="0.2">
      <c r="A92" s="213" t="s">
        <v>122</v>
      </c>
      <c r="B92" s="219" t="s">
        <v>95</v>
      </c>
      <c r="C92" s="264" t="s">
        <v>26</v>
      </c>
      <c r="D92" s="223"/>
      <c r="E92" s="228"/>
      <c r="F92" s="232"/>
      <c r="G92" s="232">
        <f>SUMIF(AE93:AE95,"&lt;&gt;NOR",G93:G95)</f>
        <v>0</v>
      </c>
      <c r="H92" s="232"/>
      <c r="I92" s="232">
        <f>SUM(I93:I95)</f>
        <v>0</v>
      </c>
      <c r="J92" s="232"/>
      <c r="K92" s="232">
        <f>SUM(K93:K95)</f>
        <v>0</v>
      </c>
      <c r="L92" s="232"/>
      <c r="M92" s="232">
        <f>SUM(M93:M95)</f>
        <v>0</v>
      </c>
      <c r="N92" s="224"/>
      <c r="O92" s="224">
        <f>SUM(O93:O95)</f>
        <v>0</v>
      </c>
      <c r="P92" s="224"/>
      <c r="Q92" s="224">
        <f>SUM(Q93:Q95)</f>
        <v>0</v>
      </c>
      <c r="R92" s="224"/>
      <c r="S92" s="224"/>
      <c r="T92" s="225"/>
      <c r="U92" s="224">
        <f>SUM(U93:U95)</f>
        <v>0</v>
      </c>
      <c r="AE92" t="s">
        <v>123</v>
      </c>
    </row>
    <row r="93" spans="1:60" outlineLevel="1" x14ac:dyDescent="0.2">
      <c r="A93" s="212">
        <v>50</v>
      </c>
      <c r="B93" s="218" t="s">
        <v>249</v>
      </c>
      <c r="C93" s="263" t="s">
        <v>250</v>
      </c>
      <c r="D93" s="220" t="s">
        <v>251</v>
      </c>
      <c r="E93" s="227">
        <v>1</v>
      </c>
      <c r="F93" s="230">
        <f>H93+J93</f>
        <v>0</v>
      </c>
      <c r="G93" s="231">
        <f>ROUND(E93*F93,2)</f>
        <v>0</v>
      </c>
      <c r="H93" s="231"/>
      <c r="I93" s="231">
        <f>ROUND(E93*H93,2)</f>
        <v>0</v>
      </c>
      <c r="J93" s="231"/>
      <c r="K93" s="231">
        <f>ROUND(E93*J93,2)</f>
        <v>0</v>
      </c>
      <c r="L93" s="231">
        <v>21</v>
      </c>
      <c r="M93" s="231">
        <f>G93*(1+L93/100)</f>
        <v>0</v>
      </c>
      <c r="N93" s="221">
        <v>0</v>
      </c>
      <c r="O93" s="221">
        <f>ROUND(E93*N93,5)</f>
        <v>0</v>
      </c>
      <c r="P93" s="221">
        <v>0</v>
      </c>
      <c r="Q93" s="221">
        <f>ROUND(E93*P93,5)</f>
        <v>0</v>
      </c>
      <c r="R93" s="221"/>
      <c r="S93" s="221"/>
      <c r="T93" s="222">
        <v>0</v>
      </c>
      <c r="U93" s="221">
        <f>ROUND(E93*T93,2)</f>
        <v>0</v>
      </c>
      <c r="V93" s="211"/>
      <c r="W93" s="211"/>
      <c r="X93" s="211"/>
      <c r="Y93" s="211"/>
      <c r="Z93" s="211"/>
      <c r="AA93" s="211"/>
      <c r="AB93" s="211"/>
      <c r="AC93" s="211"/>
      <c r="AD93" s="211"/>
      <c r="AE93" s="211" t="s">
        <v>127</v>
      </c>
      <c r="AF93" s="211"/>
      <c r="AG93" s="211"/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12">
        <v>51</v>
      </c>
      <c r="B94" s="218" t="s">
        <v>252</v>
      </c>
      <c r="C94" s="263" t="s">
        <v>253</v>
      </c>
      <c r="D94" s="220" t="s">
        <v>251</v>
      </c>
      <c r="E94" s="227">
        <v>1</v>
      </c>
      <c r="F94" s="230">
        <f>H94+J94</f>
        <v>0</v>
      </c>
      <c r="G94" s="231">
        <f>ROUND(E94*F94,2)</f>
        <v>0</v>
      </c>
      <c r="H94" s="231"/>
      <c r="I94" s="231">
        <f>ROUND(E94*H94,2)</f>
        <v>0</v>
      </c>
      <c r="J94" s="231"/>
      <c r="K94" s="231">
        <f>ROUND(E94*J94,2)</f>
        <v>0</v>
      </c>
      <c r="L94" s="231">
        <v>21</v>
      </c>
      <c r="M94" s="231">
        <f>G94*(1+L94/100)</f>
        <v>0</v>
      </c>
      <c r="N94" s="221">
        <v>0</v>
      </c>
      <c r="O94" s="221">
        <f>ROUND(E94*N94,5)</f>
        <v>0</v>
      </c>
      <c r="P94" s="221">
        <v>0</v>
      </c>
      <c r="Q94" s="221">
        <f>ROUND(E94*P94,5)</f>
        <v>0</v>
      </c>
      <c r="R94" s="221"/>
      <c r="S94" s="221"/>
      <c r="T94" s="222">
        <v>0</v>
      </c>
      <c r="U94" s="221">
        <f>ROUND(E94*T94,2)</f>
        <v>0</v>
      </c>
      <c r="V94" s="211"/>
      <c r="W94" s="211"/>
      <c r="X94" s="211"/>
      <c r="Y94" s="211"/>
      <c r="Z94" s="211"/>
      <c r="AA94" s="211"/>
      <c r="AB94" s="211"/>
      <c r="AC94" s="211"/>
      <c r="AD94" s="211"/>
      <c r="AE94" s="211" t="s">
        <v>127</v>
      </c>
      <c r="AF94" s="211"/>
      <c r="AG94" s="211"/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">
      <c r="A95" s="241">
        <v>52</v>
      </c>
      <c r="B95" s="242" t="s">
        <v>254</v>
      </c>
      <c r="C95" s="266" t="s">
        <v>255</v>
      </c>
      <c r="D95" s="243" t="s">
        <v>251</v>
      </c>
      <c r="E95" s="244">
        <v>1</v>
      </c>
      <c r="F95" s="245">
        <f>H95+J95</f>
        <v>0</v>
      </c>
      <c r="G95" s="246">
        <f>ROUND(E95*F95,2)</f>
        <v>0</v>
      </c>
      <c r="H95" s="246"/>
      <c r="I95" s="246">
        <f>ROUND(E95*H95,2)</f>
        <v>0</v>
      </c>
      <c r="J95" s="246"/>
      <c r="K95" s="246">
        <f>ROUND(E95*J95,2)</f>
        <v>0</v>
      </c>
      <c r="L95" s="246">
        <v>21</v>
      </c>
      <c r="M95" s="246">
        <f>G95*(1+L95/100)</f>
        <v>0</v>
      </c>
      <c r="N95" s="247">
        <v>0</v>
      </c>
      <c r="O95" s="247">
        <f>ROUND(E95*N95,5)</f>
        <v>0</v>
      </c>
      <c r="P95" s="247">
        <v>0</v>
      </c>
      <c r="Q95" s="247">
        <f>ROUND(E95*P95,5)</f>
        <v>0</v>
      </c>
      <c r="R95" s="247"/>
      <c r="S95" s="247"/>
      <c r="T95" s="248">
        <v>0</v>
      </c>
      <c r="U95" s="247">
        <f>ROUND(E95*T95,2)</f>
        <v>0</v>
      </c>
      <c r="V95" s="211"/>
      <c r="W95" s="211"/>
      <c r="X95" s="211"/>
      <c r="Y95" s="211"/>
      <c r="Z95" s="211"/>
      <c r="AA95" s="211"/>
      <c r="AB95" s="211"/>
      <c r="AC95" s="211"/>
      <c r="AD95" s="211"/>
      <c r="AE95" s="211" t="s">
        <v>127</v>
      </c>
      <c r="AF95" s="211"/>
      <c r="AG95" s="211"/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x14ac:dyDescent="0.2">
      <c r="A96" s="6"/>
      <c r="B96" s="7" t="s">
        <v>256</v>
      </c>
      <c r="C96" s="267" t="s">
        <v>256</v>
      </c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AC96">
        <v>15</v>
      </c>
      <c r="AD96">
        <v>21</v>
      </c>
    </row>
    <row r="97" spans="1:31" x14ac:dyDescent="0.2">
      <c r="A97" s="249"/>
      <c r="B97" s="250" t="s">
        <v>28</v>
      </c>
      <c r="C97" s="268" t="s">
        <v>256</v>
      </c>
      <c r="D97" s="251"/>
      <c r="E97" s="251"/>
      <c r="F97" s="251"/>
      <c r="G97" s="262">
        <f>G8+G12+G15+G22+G28+G30+G35+G37+G41+G55+G65+G68+G76+G80+G83+G90+G92</f>
        <v>0</v>
      </c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AC97">
        <f>SUMIF(L7:L95,AC96,G7:G95)</f>
        <v>0</v>
      </c>
      <c r="AD97">
        <f>SUMIF(L7:L95,AD96,G7:G95)</f>
        <v>0</v>
      </c>
      <c r="AE97" t="s">
        <v>257</v>
      </c>
    </row>
    <row r="98" spans="1:31" x14ac:dyDescent="0.2">
      <c r="A98" s="6"/>
      <c r="B98" s="7" t="s">
        <v>256</v>
      </c>
      <c r="C98" s="267" t="s">
        <v>256</v>
      </c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</row>
    <row r="99" spans="1:31" x14ac:dyDescent="0.2">
      <c r="A99" s="6"/>
      <c r="B99" s="7" t="s">
        <v>256</v>
      </c>
      <c r="C99" s="267" t="s">
        <v>256</v>
      </c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</row>
    <row r="100" spans="1:31" x14ac:dyDescent="0.2">
      <c r="A100" s="252" t="s">
        <v>258</v>
      </c>
      <c r="B100" s="252"/>
      <c r="C100" s="269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</row>
    <row r="101" spans="1:31" x14ac:dyDescent="0.2">
      <c r="A101" s="253"/>
      <c r="B101" s="254"/>
      <c r="C101" s="270"/>
      <c r="D101" s="254"/>
      <c r="E101" s="254"/>
      <c r="F101" s="254"/>
      <c r="G101" s="255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AE101" t="s">
        <v>259</v>
      </c>
    </row>
    <row r="102" spans="1:31" x14ac:dyDescent="0.2">
      <c r="A102" s="256"/>
      <c r="B102" s="257"/>
      <c r="C102" s="271"/>
      <c r="D102" s="257"/>
      <c r="E102" s="257"/>
      <c r="F102" s="257"/>
      <c r="G102" s="258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</row>
    <row r="103" spans="1:31" x14ac:dyDescent="0.2">
      <c r="A103" s="256"/>
      <c r="B103" s="257"/>
      <c r="C103" s="271"/>
      <c r="D103" s="257"/>
      <c r="E103" s="257"/>
      <c r="F103" s="257"/>
      <c r="G103" s="258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</row>
    <row r="104" spans="1:31" x14ac:dyDescent="0.2">
      <c r="A104" s="256"/>
      <c r="B104" s="257"/>
      <c r="C104" s="271"/>
      <c r="D104" s="257"/>
      <c r="E104" s="257"/>
      <c r="F104" s="257"/>
      <c r="G104" s="258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</row>
    <row r="105" spans="1:31" x14ac:dyDescent="0.2">
      <c r="A105" s="259"/>
      <c r="B105" s="260"/>
      <c r="C105" s="272"/>
      <c r="D105" s="260"/>
      <c r="E105" s="260"/>
      <c r="F105" s="260"/>
      <c r="G105" s="261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</row>
    <row r="106" spans="1:31" x14ac:dyDescent="0.2">
      <c r="A106" s="6"/>
      <c r="B106" s="7" t="s">
        <v>256</v>
      </c>
      <c r="C106" s="267" t="s">
        <v>256</v>
      </c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</row>
    <row r="107" spans="1:31" x14ac:dyDescent="0.2">
      <c r="C107" s="273"/>
      <c r="AE107" t="s">
        <v>260</v>
      </c>
    </row>
  </sheetData>
  <mergeCells count="6">
    <mergeCell ref="A1:G1"/>
    <mergeCell ref="C2:G2"/>
    <mergeCell ref="C3:G3"/>
    <mergeCell ref="C4:G4"/>
    <mergeCell ref="A100:C100"/>
    <mergeCell ref="A101:G105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2014-02-28T09:52:57Z</cp:lastPrinted>
  <dcterms:created xsi:type="dcterms:W3CDTF">2009-04-08T07:15:50Z</dcterms:created>
  <dcterms:modified xsi:type="dcterms:W3CDTF">2024-03-22T07:39:26Z</dcterms:modified>
</cp:coreProperties>
</file>