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 filterPrivacy="1"/>
  <bookViews>
    <workbookView xWindow="3840" yWindow="3840" windowWidth="21600" windowHeight="12735" activeTab="0"/>
  </bookViews>
  <sheets>
    <sheet name="Osvětlení" sheetId="8" r:id="rId1"/>
    <sheet name="Provoz" sheetId="9" r:id="rId2"/>
  </sheets>
  <definedNames>
    <definedName name="_xlnm._FilterDatabase" localSheetId="0" hidden="1">'Osvětlení'!$A$2:$I$391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<sst xmlns="http://schemas.openxmlformats.org/spreadsheetml/2006/main" count="1569" uniqueCount="236">
  <si>
    <t>Budova</t>
  </si>
  <si>
    <t>Místnost</t>
  </si>
  <si>
    <t>Skupina</t>
  </si>
  <si>
    <t>Typ osvětlení</t>
  </si>
  <si>
    <t>Příkon
[W]</t>
  </si>
  <si>
    <t>Provoz
[hod]</t>
  </si>
  <si>
    <t>Počet zdrojů [ks]</t>
  </si>
  <si>
    <t>chodba</t>
  </si>
  <si>
    <t>WC</t>
  </si>
  <si>
    <t>Počet svítidel
[ks]</t>
  </si>
  <si>
    <t>Spotřeba [MWh]</t>
  </si>
  <si>
    <t>Provoz [hod]</t>
  </si>
  <si>
    <t>Celkem</t>
  </si>
  <si>
    <t>žárovka</t>
  </si>
  <si>
    <t>zářivka</t>
  </si>
  <si>
    <t>vstupní hala</t>
  </si>
  <si>
    <t>schodiště</t>
  </si>
  <si>
    <t>kotelna</t>
  </si>
  <si>
    <t>umývárna</t>
  </si>
  <si>
    <t>kuchyňka</t>
  </si>
  <si>
    <t>Rozdělit do skupin a doplnit hodiny v listu "PROVOZ"</t>
  </si>
  <si>
    <t>halogen</t>
  </si>
  <si>
    <t>zádveří</t>
  </si>
  <si>
    <t>šatna</t>
  </si>
  <si>
    <t>sociálky</t>
  </si>
  <si>
    <t>učebna</t>
  </si>
  <si>
    <t>kabinet</t>
  </si>
  <si>
    <t>tělocvična</t>
  </si>
  <si>
    <t>sklad</t>
  </si>
  <si>
    <t>jídelna</t>
  </si>
  <si>
    <t>kuchyň</t>
  </si>
  <si>
    <t>sborovna</t>
  </si>
  <si>
    <t>kancelář</t>
  </si>
  <si>
    <t>archiv</t>
  </si>
  <si>
    <t>pokoj</t>
  </si>
  <si>
    <t>půda</t>
  </si>
  <si>
    <t>LED</t>
  </si>
  <si>
    <t>dílna</t>
  </si>
  <si>
    <t>vestibul</t>
  </si>
  <si>
    <t>knihovna</t>
  </si>
  <si>
    <t>vychovatelna</t>
  </si>
  <si>
    <t>úklid</t>
  </si>
  <si>
    <t>provoz</t>
  </si>
  <si>
    <t>klubovna</t>
  </si>
  <si>
    <t>Příkon zářivek [W]</t>
  </si>
  <si>
    <t>Ekvivalentní příkon v LED [W]</t>
  </si>
  <si>
    <t>Měrná cena na trubici [Kč s DPH / trubice]</t>
  </si>
  <si>
    <t>Příkon žárovek [W]</t>
  </si>
  <si>
    <t>Měrná cena na žárovku [Kč s DPH / žárovka]</t>
  </si>
  <si>
    <t>Příkon výbojek [W]</t>
  </si>
  <si>
    <t>Měrná cena na žárovku
 [Kč s DPH / výbojka</t>
  </si>
  <si>
    <t>schodiště sklep</t>
  </si>
  <si>
    <t>technická místnost</t>
  </si>
  <si>
    <t>strojovna kotelny</t>
  </si>
  <si>
    <t>truhlárna</t>
  </si>
  <si>
    <t>pokoj č. 1</t>
  </si>
  <si>
    <t>pokoj č. 2</t>
  </si>
  <si>
    <t>pokoj č. 3</t>
  </si>
  <si>
    <t>pokoj č. 4</t>
  </si>
  <si>
    <t>pokoj č. 5</t>
  </si>
  <si>
    <t>pokoj č. 6</t>
  </si>
  <si>
    <t>pokoj č. 7</t>
  </si>
  <si>
    <t>pokoj č. 8</t>
  </si>
  <si>
    <t>pokoj č. 9</t>
  </si>
  <si>
    <t>pokoj č. 10</t>
  </si>
  <si>
    <t>pokoj č. 11</t>
  </si>
  <si>
    <t>pokoj č. 12</t>
  </si>
  <si>
    <t>pokoj č. 13</t>
  </si>
  <si>
    <t>pokoj č. 14</t>
  </si>
  <si>
    <t>společenská místnost</t>
  </si>
  <si>
    <t>bufet</t>
  </si>
  <si>
    <t>učebna č.12</t>
  </si>
  <si>
    <t>učebna č.13</t>
  </si>
  <si>
    <t>učebna č.11</t>
  </si>
  <si>
    <t>server</t>
  </si>
  <si>
    <t>sprcha</t>
  </si>
  <si>
    <t>vrátnice</t>
  </si>
  <si>
    <t>ústředna</t>
  </si>
  <si>
    <t>školící místnost</t>
  </si>
  <si>
    <t>Kuchyň a jídelna, Dukelská 313</t>
  </si>
  <si>
    <t>přípravna zeleniny</t>
  </si>
  <si>
    <t>přípravna masa</t>
  </si>
  <si>
    <t>kuchyň varna</t>
  </si>
  <si>
    <t>denní místnost</t>
  </si>
  <si>
    <t>umývárna nádobí</t>
  </si>
  <si>
    <t>výdej jídel</t>
  </si>
  <si>
    <t>posilovna</t>
  </si>
  <si>
    <t>venk. Prostor</t>
  </si>
  <si>
    <t>rampa</t>
  </si>
  <si>
    <t>rozvodna</t>
  </si>
  <si>
    <t>Garáže</t>
  </si>
  <si>
    <t>garáž č.1</t>
  </si>
  <si>
    <t>garáž č.2</t>
  </si>
  <si>
    <t>garáž č.3</t>
  </si>
  <si>
    <t>garáž č.4</t>
  </si>
  <si>
    <t>venku</t>
  </si>
  <si>
    <t>sklep 1</t>
  </si>
  <si>
    <t>sklep 2</t>
  </si>
  <si>
    <t>sklep 3</t>
  </si>
  <si>
    <t>technická místnost boilery</t>
  </si>
  <si>
    <t>technická místnost plynoměr</t>
  </si>
  <si>
    <t>truhlárna sklad č.1</t>
  </si>
  <si>
    <t>truhlárna sklad č.2</t>
  </si>
  <si>
    <t>kryt CO</t>
  </si>
  <si>
    <t>DM, Dukelská 313, budova A,B 1.PP</t>
  </si>
  <si>
    <t>DM, Dukelská 313, budova A,B 1.NP</t>
  </si>
  <si>
    <t>učebna 121</t>
  </si>
  <si>
    <t>učebna 125</t>
  </si>
  <si>
    <t>učebna 126</t>
  </si>
  <si>
    <t>učebna PUC</t>
  </si>
  <si>
    <t>sklad 136</t>
  </si>
  <si>
    <t>WC muži</t>
  </si>
  <si>
    <t>WC ženy</t>
  </si>
  <si>
    <t>chodba schodiště</t>
  </si>
  <si>
    <t>WC vychovatel</t>
  </si>
  <si>
    <t>WC chlapci</t>
  </si>
  <si>
    <t>umývárna+sprchy chlapci</t>
  </si>
  <si>
    <t>DM, Dukelská 313, budova A,B 3.NP dívky</t>
  </si>
  <si>
    <t>DM, Dukelská 313, budova A,B 2.NP chlapci</t>
  </si>
  <si>
    <t>pokoj  vychovatelka</t>
  </si>
  <si>
    <t>umývárna dívky</t>
  </si>
  <si>
    <t>sprchy dívky</t>
  </si>
  <si>
    <t xml:space="preserve">DM, Dukelská 313, budova A,B 4.NP </t>
  </si>
  <si>
    <t>kancelář č.1</t>
  </si>
  <si>
    <t>kancelář č.2</t>
  </si>
  <si>
    <t>chodba 2</t>
  </si>
  <si>
    <t>umývárna sprcha</t>
  </si>
  <si>
    <t>WC 1</t>
  </si>
  <si>
    <t>WC 2</t>
  </si>
  <si>
    <t>DM, Dukelská 313, budova A, A  1.NP</t>
  </si>
  <si>
    <t>strojovna topení</t>
  </si>
  <si>
    <t>kancelář server</t>
  </si>
  <si>
    <t>kabinet 9</t>
  </si>
  <si>
    <t>kabinet 8</t>
  </si>
  <si>
    <t>kabinet 7</t>
  </si>
  <si>
    <t>kabinet č.10</t>
  </si>
  <si>
    <t>DM, Dukelská 313, budova A, A  2.NP</t>
  </si>
  <si>
    <t>sklad č.82</t>
  </si>
  <si>
    <t>chodba inter.</t>
  </si>
  <si>
    <t>pokoj č.15 uklizečka</t>
  </si>
  <si>
    <t>umývárna chlapci</t>
  </si>
  <si>
    <t>sprchy</t>
  </si>
  <si>
    <t>sprchy vychovatel</t>
  </si>
  <si>
    <t>sklad čist.prostředků</t>
  </si>
  <si>
    <t>sklad lůžkovin</t>
  </si>
  <si>
    <t>DM, Dukelská 313, budova A, A 3.NP</t>
  </si>
  <si>
    <t>kancelář vyhovatelky</t>
  </si>
  <si>
    <t>sprcha chlapci</t>
  </si>
  <si>
    <t>sprcha vychovatel</t>
  </si>
  <si>
    <t>chodba 1</t>
  </si>
  <si>
    <t>herna 2</t>
  </si>
  <si>
    <t>hrena 1</t>
  </si>
  <si>
    <t>DM, Dukelská 313, budova A, A 4.NP</t>
  </si>
  <si>
    <t>stará vrátnice</t>
  </si>
  <si>
    <t>vestibulB</t>
  </si>
  <si>
    <t>sklad kuchyně</t>
  </si>
  <si>
    <t>pokoj č. 1-č.20</t>
  </si>
  <si>
    <t>pokoj č. 2-č.21</t>
  </si>
  <si>
    <t>Dukelská 313, Admin. budova C 1.NP</t>
  </si>
  <si>
    <t>Dukelská 313, Admin. budova C 1.NP sekretariát</t>
  </si>
  <si>
    <t>WC sprcha</t>
  </si>
  <si>
    <t>kancelář č.1 sekr.</t>
  </si>
  <si>
    <t>kancelář č.1 ředitel</t>
  </si>
  <si>
    <t>zasedací místnost</t>
  </si>
  <si>
    <t>kancelář IT</t>
  </si>
  <si>
    <t>Dukelská 313, Admin. budova C 2.NP</t>
  </si>
  <si>
    <t>učebna č.16</t>
  </si>
  <si>
    <t>učebna č.14</t>
  </si>
  <si>
    <t>kancelř č.46</t>
  </si>
  <si>
    <t>kuchyňka č.49</t>
  </si>
  <si>
    <t>kancelř č.50</t>
  </si>
  <si>
    <t>kancelř č.45</t>
  </si>
  <si>
    <t>kancelř č.44</t>
  </si>
  <si>
    <t>kancelř č.43</t>
  </si>
  <si>
    <t>Dukelská 313, Admin. budova C 1.PP</t>
  </si>
  <si>
    <t>sklad č.33</t>
  </si>
  <si>
    <t>sklad č.34</t>
  </si>
  <si>
    <t>sklad č.35</t>
  </si>
  <si>
    <t>Tělocvična, Dukelská 313 1.NP</t>
  </si>
  <si>
    <t>chodba 1.02</t>
  </si>
  <si>
    <t>úklid 1.03</t>
  </si>
  <si>
    <t>technická místnost 1.04</t>
  </si>
  <si>
    <t>WC ženy 1.05</t>
  </si>
  <si>
    <t>WC ženy 1.06</t>
  </si>
  <si>
    <t>WC muži 1.07</t>
  </si>
  <si>
    <t>WC muži 1.08</t>
  </si>
  <si>
    <t>chodba 1.09</t>
  </si>
  <si>
    <t>šatna 1.10</t>
  </si>
  <si>
    <t>umývárna 1.11</t>
  </si>
  <si>
    <t>šatna 1.12</t>
  </si>
  <si>
    <t>šatna 1.13</t>
  </si>
  <si>
    <t>umývárna 1.14</t>
  </si>
  <si>
    <t>šatna 1.15</t>
  </si>
  <si>
    <t>tělocvična 1.16</t>
  </si>
  <si>
    <t>nářaďovna 1.17</t>
  </si>
  <si>
    <t>zádveří 1.18</t>
  </si>
  <si>
    <t>Tělocvična, Dukelská 313 2.NP</t>
  </si>
  <si>
    <t>hala 2.02</t>
  </si>
  <si>
    <t>chodba 2.03</t>
  </si>
  <si>
    <t>příruční sklad 2.04</t>
  </si>
  <si>
    <t>kabinet 2.05</t>
  </si>
  <si>
    <t>masérna 2.06</t>
  </si>
  <si>
    <t>WC a umývárna 2.07</t>
  </si>
  <si>
    <t>malá tělocvična 2.08</t>
  </si>
  <si>
    <t>chodba 2.09</t>
  </si>
  <si>
    <t>Tělocvična, Dukelská 313 3.NP</t>
  </si>
  <si>
    <t>Škola, Dukelská 312 1.NP</t>
  </si>
  <si>
    <t>vchod</t>
  </si>
  <si>
    <t>učebna 1</t>
  </si>
  <si>
    <t>chodba před posilovnou</t>
  </si>
  <si>
    <t>učebna chemie</t>
  </si>
  <si>
    <t>učebna fyz.laboratoř</t>
  </si>
  <si>
    <t>jazyková učebna</t>
  </si>
  <si>
    <t>učebna č.3</t>
  </si>
  <si>
    <t>kabinet č.2</t>
  </si>
  <si>
    <t>kabinet č.3</t>
  </si>
  <si>
    <t>kabinet č.4</t>
  </si>
  <si>
    <t>Škola, Dukelská 312 2.NP</t>
  </si>
  <si>
    <t>učebna č.4</t>
  </si>
  <si>
    <t>učebna č.2</t>
  </si>
  <si>
    <t>učebna č.5</t>
  </si>
  <si>
    <t>učebna aula</t>
  </si>
  <si>
    <t>Škola, Dukelská 312 4.NP</t>
  </si>
  <si>
    <t>Škola, Dukelská 312 3.NP</t>
  </si>
  <si>
    <t>učebna č.6</t>
  </si>
  <si>
    <t>kabinet č.5</t>
  </si>
  <si>
    <t>učebna č.7</t>
  </si>
  <si>
    <t>kabinet č.6</t>
  </si>
  <si>
    <t>učebna č.8</t>
  </si>
  <si>
    <t>učebna č.9</t>
  </si>
  <si>
    <t>učebna A1</t>
  </si>
  <si>
    <t>kabinet č.1</t>
  </si>
  <si>
    <t>učebna N1</t>
  </si>
  <si>
    <t>učebna PC 2</t>
  </si>
  <si>
    <t>kancelář CCV</t>
  </si>
  <si>
    <t>svítidla auly řešit jen instalováním LED trubic do stávajících těles, aby to desingově vyhovovalo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</si>
</sst>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" fillId="3" borderId="0" xfId="0" applyFont="1" applyFill="1"/>
    <xf numFmtId="0" fontId="3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4" borderId="4" xfId="0" applyFill="1" applyBorder="1"/>
    <xf numFmtId="0" fontId="0" fillId="4" borderId="0" xfId="0" applyFill="1"/>
    <xf numFmtId="3" fontId="0" fillId="4" borderId="5" xfId="0" applyNumberFormat="1" applyFill="1" applyBorder="1"/>
    <xf numFmtId="0" fontId="0" fillId="4" borderId="5" xfId="0" applyFill="1" applyBorder="1"/>
    <xf numFmtId="0" fontId="2" fillId="4" borderId="4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3" fontId="0" fillId="4" borderId="8" xfId="0" applyNumberFormat="1" applyFill="1" applyBorder="1"/>
    <xf numFmtId="0" fontId="2" fillId="0" borderId="0" xfId="0" applyFont="1"/>
    <xf numFmtId="0" fontId="0" fillId="5" borderId="0" xfId="0" applyFill="1"/>
    <xf numFmtId="0" fontId="0" fillId="6" borderId="0" xfId="0" applyFill="1"/>
    <xf numFmtId="0" fontId="0" fillId="0" borderId="0" xfId="0" applyFont="1"/>
    <xf numFmtId="0" fontId="0" fillId="7" borderId="0" xfId="0" applyFill="1"/>
    <xf numFmtId="0" fontId="0" fillId="0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1:B21" totalsRowShown="0">
  <autoFilter ref="A1:B21"/>
  <tableColumns count="2">
    <tableColumn id="1" name="Skupina"/>
    <tableColumn id="2" name="Provoz [hod]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3"/>
  <sheetViews>
    <sheetView tabSelected="1" zoomScale="83" zoomScaleNormal="83" workbookViewId="0" topLeftCell="A1">
      <pane ySplit="2" topLeftCell="A363" activePane="bottomLeft" state="frozen"/>
      <selection pane="bottomLeft" activeCell="N385" sqref="N385"/>
    </sheetView>
  </sheetViews>
  <sheetFormatPr defaultColWidth="9.140625" defaultRowHeight="15"/>
  <cols>
    <col min="1" max="1" width="48.57421875" style="0" customWidth="1"/>
    <col min="2" max="4" width="19.7109375" style="0" customWidth="1"/>
    <col min="5" max="6" width="14.421875" style="0" customWidth="1"/>
    <col min="7" max="9" width="11.00390625" style="0" customWidth="1"/>
  </cols>
  <sheetData>
    <row r="1" ht="15">
      <c r="A1" s="5" t="s">
        <v>20</v>
      </c>
    </row>
    <row r="2" spans="1:9" ht="30">
      <c r="A2" s="1" t="s">
        <v>0</v>
      </c>
      <c r="B2" s="1" t="s">
        <v>1</v>
      </c>
      <c r="C2" s="1" t="s">
        <v>2</v>
      </c>
      <c r="D2" s="1" t="s">
        <v>3</v>
      </c>
      <c r="E2" s="2" t="s">
        <v>9</v>
      </c>
      <c r="F2" s="2" t="s">
        <v>6</v>
      </c>
      <c r="G2" s="2" t="s">
        <v>4</v>
      </c>
      <c r="H2" s="2" t="s">
        <v>5</v>
      </c>
      <c r="I2" s="2" t="s">
        <v>10</v>
      </c>
    </row>
    <row r="3" spans="1:9" ht="15">
      <c r="A3" t="s">
        <v>104</v>
      </c>
      <c r="B3" t="s">
        <v>37</v>
      </c>
      <c r="C3" t="s">
        <v>37</v>
      </c>
      <c r="D3" t="s">
        <v>14</v>
      </c>
      <c r="E3">
        <v>4</v>
      </c>
      <c r="F3">
        <v>2</v>
      </c>
      <c r="G3">
        <v>36</v>
      </c>
      <c r="H3">
        <f>INDEX(Tabulka1[],MATCH(Osvětlení!C3,Tabulka1[Skupina],0),2)</f>
        <v>900</v>
      </c>
      <c r="I3">
        <f>IF(ISNUMBER(F3),E3*F3*G3*H3*0.000001,E3*G3*H3*0.000001)</f>
        <v>0.2592</v>
      </c>
    </row>
    <row r="4" spans="1:9" ht="15">
      <c r="A4" t="s">
        <v>104</v>
      </c>
      <c r="B4" t="s">
        <v>7</v>
      </c>
      <c r="C4" t="s">
        <v>7</v>
      </c>
      <c r="D4" t="s">
        <v>13</v>
      </c>
      <c r="E4">
        <v>2</v>
      </c>
      <c r="F4">
        <v>1</v>
      </c>
      <c r="G4">
        <v>60</v>
      </c>
      <c r="H4">
        <f>INDEX(Tabulka1[],MATCH(Osvětlení!C4,Tabulka1[Skupina],0),2)</f>
        <v>650</v>
      </c>
      <c r="I4">
        <f aca="true" t="shared" si="0" ref="I4:I161">IF(ISNUMBER(F4),E4*F4*G4*H4*0.000001,E4*G4*H4*0.000001)</f>
        <v>0.078</v>
      </c>
    </row>
    <row r="5" spans="1:9" ht="15">
      <c r="A5" t="s">
        <v>104</v>
      </c>
      <c r="B5" t="s">
        <v>16</v>
      </c>
      <c r="C5" t="s">
        <v>7</v>
      </c>
      <c r="D5" t="s">
        <v>13</v>
      </c>
      <c r="E5">
        <v>2</v>
      </c>
      <c r="F5">
        <v>1</v>
      </c>
      <c r="G5">
        <v>60</v>
      </c>
      <c r="H5">
        <f>INDEX(Tabulka1[],MATCH(Osvětlení!C5,Tabulka1[Skupina],0),2)</f>
        <v>650</v>
      </c>
      <c r="I5">
        <f t="shared" si="0"/>
        <v>0.078</v>
      </c>
    </row>
    <row r="6" spans="1:9" ht="15">
      <c r="A6" t="s">
        <v>104</v>
      </c>
      <c r="B6" t="s">
        <v>51</v>
      </c>
      <c r="C6" t="s">
        <v>7</v>
      </c>
      <c r="D6" t="s">
        <v>13</v>
      </c>
      <c r="E6">
        <v>2</v>
      </c>
      <c r="F6">
        <v>1</v>
      </c>
      <c r="G6">
        <v>60</v>
      </c>
      <c r="H6">
        <f>INDEX(Tabulka1[],MATCH(Osvětlení!C6,Tabulka1[Skupina],0),2)</f>
        <v>650</v>
      </c>
      <c r="I6">
        <f>IF(ISNUMBER(F6),E6*F6*G6*H6*0.000001,E6*G6*H6*0.000001)</f>
        <v>0.078</v>
      </c>
    </row>
    <row r="7" spans="1:9" ht="15">
      <c r="A7" t="s">
        <v>104</v>
      </c>
      <c r="B7" t="s">
        <v>7</v>
      </c>
      <c r="C7" t="s">
        <v>7</v>
      </c>
      <c r="D7" t="s">
        <v>13</v>
      </c>
      <c r="E7">
        <v>2</v>
      </c>
      <c r="F7">
        <v>1</v>
      </c>
      <c r="G7">
        <v>60</v>
      </c>
      <c r="H7">
        <f>INDEX(Tabulka1[],MATCH(Osvětlení!C7,Tabulka1[Skupina],0),2)</f>
        <v>650</v>
      </c>
      <c r="I7">
        <f t="shared" si="0"/>
        <v>0.078</v>
      </c>
    </row>
    <row r="8" spans="1:9" ht="15">
      <c r="A8" t="s">
        <v>104</v>
      </c>
      <c r="B8" t="s">
        <v>28</v>
      </c>
      <c r="C8" t="s">
        <v>28</v>
      </c>
      <c r="D8" t="s">
        <v>13</v>
      </c>
      <c r="E8">
        <v>1</v>
      </c>
      <c r="F8">
        <v>1</v>
      </c>
      <c r="G8">
        <v>60</v>
      </c>
      <c r="H8">
        <f>INDEX(Tabulka1[],MATCH(Osvětlení!C8,Tabulka1[Skupina],0),2)</f>
        <v>175</v>
      </c>
      <c r="I8">
        <f t="shared" si="0"/>
        <v>0.010499999999999999</v>
      </c>
    </row>
    <row r="9" spans="1:9" ht="15">
      <c r="A9" t="s">
        <v>104</v>
      </c>
      <c r="B9" t="s">
        <v>7</v>
      </c>
      <c r="C9" t="s">
        <v>7</v>
      </c>
      <c r="D9" t="s">
        <v>14</v>
      </c>
      <c r="E9">
        <v>1</v>
      </c>
      <c r="F9">
        <v>1</v>
      </c>
      <c r="G9">
        <v>36</v>
      </c>
      <c r="H9">
        <f>INDEX(Tabulka1[],MATCH(Osvětlení!C9,Tabulka1[Skupina],0),2)</f>
        <v>650</v>
      </c>
      <c r="I9">
        <f t="shared" si="0"/>
        <v>0.0234</v>
      </c>
    </row>
    <row r="10" spans="1:9" ht="15">
      <c r="A10" t="s">
        <v>104</v>
      </c>
      <c r="B10" t="s">
        <v>96</v>
      </c>
      <c r="C10" t="s">
        <v>28</v>
      </c>
      <c r="D10" t="s">
        <v>14</v>
      </c>
      <c r="E10">
        <v>2</v>
      </c>
      <c r="F10">
        <v>1</v>
      </c>
      <c r="G10">
        <v>36</v>
      </c>
      <c r="H10">
        <f>INDEX(Tabulka1[],MATCH(Osvětlení!C10,Tabulka1[Skupina],0),2)</f>
        <v>175</v>
      </c>
      <c r="I10">
        <f t="shared" si="0"/>
        <v>0.0126</v>
      </c>
    </row>
    <row r="11" spans="1:9" ht="15">
      <c r="A11" t="s">
        <v>104</v>
      </c>
      <c r="B11" t="s">
        <v>97</v>
      </c>
      <c r="C11" t="s">
        <v>28</v>
      </c>
      <c r="D11" t="s">
        <v>14</v>
      </c>
      <c r="E11">
        <v>2</v>
      </c>
      <c r="F11">
        <v>2</v>
      </c>
      <c r="G11">
        <v>36</v>
      </c>
      <c r="H11">
        <f>INDEX(Tabulka1[],MATCH(Osvětlení!C11,Tabulka1[Skupina],0),2)</f>
        <v>175</v>
      </c>
      <c r="I11">
        <f t="shared" si="0"/>
        <v>0.0252</v>
      </c>
    </row>
    <row r="12" spans="1:9" ht="15">
      <c r="A12" t="s">
        <v>104</v>
      </c>
      <c r="B12" t="s">
        <v>98</v>
      </c>
      <c r="C12" t="s">
        <v>28</v>
      </c>
      <c r="D12" t="s">
        <v>14</v>
      </c>
      <c r="E12">
        <v>4</v>
      </c>
      <c r="F12">
        <v>3</v>
      </c>
      <c r="G12">
        <v>36</v>
      </c>
      <c r="H12">
        <f>INDEX(Tabulka1[],MATCH(Osvětlení!C12,Tabulka1[Skupina],0),2)</f>
        <v>175</v>
      </c>
      <c r="I12">
        <f aca="true" t="shared" si="1" ref="I12:I22">IF(ISNUMBER(F12),E12*F12*G12*H12*0.000001,E12*G12*H12*0.000001)</f>
        <v>0.0756</v>
      </c>
    </row>
    <row r="13" spans="1:9" ht="15">
      <c r="A13" t="s">
        <v>104</v>
      </c>
      <c r="B13" t="s">
        <v>99</v>
      </c>
      <c r="C13" t="s">
        <v>28</v>
      </c>
      <c r="D13" t="s">
        <v>13</v>
      </c>
      <c r="E13">
        <v>4</v>
      </c>
      <c r="F13">
        <v>1</v>
      </c>
      <c r="G13">
        <v>100</v>
      </c>
      <c r="H13">
        <f>INDEX(Tabulka1[],MATCH(Osvětlení!C13,Tabulka1[Skupina],0),2)</f>
        <v>175</v>
      </c>
      <c r="I13">
        <f t="shared" si="1"/>
        <v>0.06999999999999999</v>
      </c>
    </row>
    <row r="14" spans="1:9" ht="15">
      <c r="A14" t="s">
        <v>104</v>
      </c>
      <c r="B14" t="s">
        <v>22</v>
      </c>
      <c r="C14" t="s">
        <v>7</v>
      </c>
      <c r="D14" t="s">
        <v>13</v>
      </c>
      <c r="E14">
        <v>2</v>
      </c>
      <c r="F14">
        <v>1</v>
      </c>
      <c r="G14">
        <v>100</v>
      </c>
      <c r="H14">
        <f>INDEX(Tabulka1[],MATCH(Osvětlení!C14,Tabulka1[Skupina],0),2)</f>
        <v>650</v>
      </c>
      <c r="I14">
        <f t="shared" si="1"/>
        <v>0.13</v>
      </c>
    </row>
    <row r="15" spans="1:9" ht="15">
      <c r="A15" t="s">
        <v>104</v>
      </c>
      <c r="B15" t="s">
        <v>100</v>
      </c>
      <c r="C15" t="s">
        <v>28</v>
      </c>
      <c r="D15" t="s">
        <v>13</v>
      </c>
      <c r="E15">
        <v>4</v>
      </c>
      <c r="F15">
        <v>1</v>
      </c>
      <c r="G15">
        <v>100</v>
      </c>
      <c r="H15">
        <f>INDEX(Tabulka1[],MATCH(Osvětlení!C15,Tabulka1[Skupina],0),2)</f>
        <v>175</v>
      </c>
      <c r="I15">
        <f t="shared" si="1"/>
        <v>0.06999999999999999</v>
      </c>
    </row>
    <row r="16" spans="1:9" ht="15">
      <c r="A16" t="s">
        <v>104</v>
      </c>
      <c r="B16" t="s">
        <v>53</v>
      </c>
      <c r="C16" t="s">
        <v>28</v>
      </c>
      <c r="D16" t="s">
        <v>14</v>
      </c>
      <c r="E16">
        <v>1</v>
      </c>
      <c r="F16">
        <v>1</v>
      </c>
      <c r="G16">
        <v>36</v>
      </c>
      <c r="H16">
        <f>INDEX(Tabulka1[],MATCH(Osvětlení!C16,Tabulka1[Skupina],0),2)</f>
        <v>175</v>
      </c>
      <c r="I16">
        <f t="shared" si="1"/>
        <v>0.0063</v>
      </c>
    </row>
    <row r="17" spans="1:9" ht="15">
      <c r="A17" t="s">
        <v>104</v>
      </c>
      <c r="B17" t="s">
        <v>53</v>
      </c>
      <c r="C17" t="s">
        <v>28</v>
      </c>
      <c r="D17" t="s">
        <v>13</v>
      </c>
      <c r="E17">
        <v>1</v>
      </c>
      <c r="F17">
        <v>1</v>
      </c>
      <c r="G17">
        <v>60</v>
      </c>
      <c r="H17">
        <f>INDEX(Tabulka1[],MATCH(Osvětlení!C17,Tabulka1[Skupina],0),2)</f>
        <v>175</v>
      </c>
      <c r="I17">
        <f t="shared" si="1"/>
        <v>0.010499999999999999</v>
      </c>
    </row>
    <row r="18" spans="1:9" ht="15">
      <c r="A18" t="s">
        <v>104</v>
      </c>
      <c r="B18" t="s">
        <v>17</v>
      </c>
      <c r="C18" t="s">
        <v>28</v>
      </c>
      <c r="D18" t="s">
        <v>14</v>
      </c>
      <c r="E18">
        <v>2</v>
      </c>
      <c r="F18">
        <v>2</v>
      </c>
      <c r="G18">
        <v>36</v>
      </c>
      <c r="H18">
        <f>INDEX(Tabulka1[],MATCH(Osvětlení!C18,Tabulka1[Skupina],0),2)</f>
        <v>175</v>
      </c>
      <c r="I18">
        <f t="shared" si="1"/>
        <v>0.0252</v>
      </c>
    </row>
    <row r="19" spans="1:9" ht="15">
      <c r="A19" t="s">
        <v>104</v>
      </c>
      <c r="B19" t="s">
        <v>54</v>
      </c>
      <c r="C19" t="s">
        <v>37</v>
      </c>
      <c r="D19" t="s">
        <v>14</v>
      </c>
      <c r="E19">
        <v>1</v>
      </c>
      <c r="F19">
        <v>1</v>
      </c>
      <c r="G19">
        <v>36</v>
      </c>
      <c r="H19">
        <f>INDEX(Tabulka1[],MATCH(Osvětlení!C19,Tabulka1[Skupina],0),2)</f>
        <v>900</v>
      </c>
      <c r="I19">
        <f t="shared" si="1"/>
        <v>0.0324</v>
      </c>
    </row>
    <row r="20" spans="1:9" ht="15">
      <c r="A20" t="s">
        <v>104</v>
      </c>
      <c r="B20" t="s">
        <v>54</v>
      </c>
      <c r="C20" t="s">
        <v>37</v>
      </c>
      <c r="D20" t="s">
        <v>13</v>
      </c>
      <c r="E20">
        <v>2</v>
      </c>
      <c r="F20">
        <v>1</v>
      </c>
      <c r="G20">
        <v>200</v>
      </c>
      <c r="H20">
        <f>INDEX(Tabulka1[],MATCH(Osvětlení!C20,Tabulka1[Skupina],0),2)</f>
        <v>900</v>
      </c>
      <c r="I20">
        <f t="shared" si="1"/>
        <v>0.36</v>
      </c>
    </row>
    <row r="21" spans="1:9" ht="15">
      <c r="A21" t="s">
        <v>104</v>
      </c>
      <c r="B21" t="s">
        <v>101</v>
      </c>
      <c r="C21" t="s">
        <v>28</v>
      </c>
      <c r="D21" t="s">
        <v>13</v>
      </c>
      <c r="E21">
        <v>2</v>
      </c>
      <c r="F21">
        <v>1</v>
      </c>
      <c r="G21">
        <v>100</v>
      </c>
      <c r="H21">
        <f>INDEX(Tabulka1[],MATCH(Osvětlení!C21,Tabulka1[Skupina],0),2)</f>
        <v>175</v>
      </c>
      <c r="I21">
        <f t="shared" si="1"/>
        <v>0.034999999999999996</v>
      </c>
    </row>
    <row r="22" spans="1:9" ht="15">
      <c r="A22" t="s">
        <v>104</v>
      </c>
      <c r="B22" t="s">
        <v>102</v>
      </c>
      <c r="C22" t="s">
        <v>28</v>
      </c>
      <c r="D22" t="s">
        <v>13</v>
      </c>
      <c r="E22">
        <v>2</v>
      </c>
      <c r="F22">
        <v>1</v>
      </c>
      <c r="G22">
        <v>100</v>
      </c>
      <c r="H22">
        <f>INDEX(Tabulka1[],MATCH(Osvětlení!C22,Tabulka1[Skupina],0),2)</f>
        <v>175</v>
      </c>
      <c r="I22">
        <f t="shared" si="1"/>
        <v>0.034999999999999996</v>
      </c>
    </row>
    <row r="23" spans="1:9" ht="15">
      <c r="A23" t="s">
        <v>104</v>
      </c>
      <c r="B23" t="s">
        <v>103</v>
      </c>
      <c r="C23" t="s">
        <v>28</v>
      </c>
      <c r="D23" t="s">
        <v>14</v>
      </c>
      <c r="E23">
        <v>4</v>
      </c>
      <c r="F23">
        <v>2</v>
      </c>
      <c r="G23">
        <v>36</v>
      </c>
      <c r="H23">
        <f>INDEX(Tabulka1[],MATCH(Osvětlení!C23,Tabulka1[Skupina],0),2)</f>
        <v>175</v>
      </c>
      <c r="I23">
        <f t="shared" si="0"/>
        <v>0.0504</v>
      </c>
    </row>
    <row r="24" spans="1:9" ht="15">
      <c r="A24" t="s">
        <v>104</v>
      </c>
      <c r="B24" t="s">
        <v>103</v>
      </c>
      <c r="C24" t="s">
        <v>28</v>
      </c>
      <c r="D24" t="s">
        <v>14</v>
      </c>
      <c r="E24">
        <v>1</v>
      </c>
      <c r="F24">
        <v>1</v>
      </c>
      <c r="G24">
        <v>6</v>
      </c>
      <c r="H24">
        <f>INDEX(Tabulka1[],MATCH(Osvětlení!C24,Tabulka1[Skupina],0),2)</f>
        <v>175</v>
      </c>
      <c r="I24">
        <f t="shared" si="0"/>
        <v>0.00105</v>
      </c>
    </row>
    <row r="25" spans="1:9" ht="15">
      <c r="A25" t="s">
        <v>104</v>
      </c>
      <c r="B25" t="s">
        <v>103</v>
      </c>
      <c r="C25" t="s">
        <v>28</v>
      </c>
      <c r="D25" t="s">
        <v>14</v>
      </c>
      <c r="E25">
        <v>1</v>
      </c>
      <c r="F25">
        <v>2</v>
      </c>
      <c r="G25">
        <v>36</v>
      </c>
      <c r="H25">
        <f>INDEX(Tabulka1[],MATCH(Osvětlení!C25,Tabulka1[Skupina],0),2)</f>
        <v>175</v>
      </c>
      <c r="I25">
        <f t="shared" si="0"/>
        <v>0.0126</v>
      </c>
    </row>
    <row r="26" spans="1:9" ht="15">
      <c r="A26" t="s">
        <v>105</v>
      </c>
      <c r="B26" t="s">
        <v>37</v>
      </c>
      <c r="C26" t="s">
        <v>37</v>
      </c>
      <c r="D26" s="21" t="s">
        <v>36</v>
      </c>
      <c r="E26">
        <v>4</v>
      </c>
      <c r="F26">
        <v>2</v>
      </c>
      <c r="G26" s="21">
        <v>20</v>
      </c>
      <c r="H26">
        <f>INDEX(Tabulka1[],MATCH(Osvětlení!C26,Tabulka1[Skupina],0),2)</f>
        <v>900</v>
      </c>
      <c r="I26">
        <f aca="true" t="shared" si="2" ref="I26:I27">IF(ISNUMBER(F26),E26*F26*G26*H26*0.000001,E26*G26*H26*0.000001)</f>
        <v>0.144</v>
      </c>
    </row>
    <row r="27" spans="1:9" ht="15">
      <c r="A27" t="s">
        <v>105</v>
      </c>
      <c r="B27" t="s">
        <v>16</v>
      </c>
      <c r="C27" t="s">
        <v>7</v>
      </c>
      <c r="D27" s="21" t="s">
        <v>36</v>
      </c>
      <c r="E27">
        <v>4</v>
      </c>
      <c r="F27">
        <v>1</v>
      </c>
      <c r="G27" s="21">
        <v>12</v>
      </c>
      <c r="H27">
        <f>INDEX(Tabulka1[],MATCH(Osvětlení!C27,Tabulka1[Skupina],0),2)</f>
        <v>650</v>
      </c>
      <c r="I27">
        <f t="shared" si="2"/>
        <v>0.0312</v>
      </c>
    </row>
    <row r="28" spans="1:9" ht="15">
      <c r="A28" t="s">
        <v>105</v>
      </c>
      <c r="B28" t="s">
        <v>7</v>
      </c>
      <c r="C28" t="s">
        <v>7</v>
      </c>
      <c r="D28" s="21" t="s">
        <v>36</v>
      </c>
      <c r="E28">
        <v>9</v>
      </c>
      <c r="F28">
        <v>1</v>
      </c>
      <c r="G28" s="21">
        <v>12</v>
      </c>
      <c r="H28">
        <f>INDEX(Tabulka1[],MATCH(Osvětlení!C28,Tabulka1[Skupina],0),2)</f>
        <v>650</v>
      </c>
      <c r="I28">
        <f t="shared" si="0"/>
        <v>0.0702</v>
      </c>
    </row>
    <row r="29" spans="1:9" ht="15">
      <c r="A29" t="s">
        <v>105</v>
      </c>
      <c r="B29" t="s">
        <v>106</v>
      </c>
      <c r="C29" t="s">
        <v>25</v>
      </c>
      <c r="D29" s="21" t="s">
        <v>36</v>
      </c>
      <c r="E29">
        <v>9</v>
      </c>
      <c r="F29">
        <v>2</v>
      </c>
      <c r="G29" s="21">
        <v>9</v>
      </c>
      <c r="H29">
        <f>INDEX(Tabulka1[],MATCH(Osvětlení!C29,Tabulka1[Skupina],0),2)</f>
        <v>1000</v>
      </c>
      <c r="I29">
        <f t="shared" si="0"/>
        <v>0.162</v>
      </c>
    </row>
    <row r="30" spans="1:9" ht="15">
      <c r="A30" t="s">
        <v>105</v>
      </c>
      <c r="B30" t="s">
        <v>31</v>
      </c>
      <c r="C30" t="s">
        <v>26</v>
      </c>
      <c r="D30" s="21" t="s">
        <v>36</v>
      </c>
      <c r="E30">
        <v>2</v>
      </c>
      <c r="F30">
        <v>1</v>
      </c>
      <c r="G30" s="21">
        <v>22</v>
      </c>
      <c r="H30">
        <f>INDEX(Tabulka1[],MATCH(Osvětlení!C30,Tabulka1[Skupina],0),2)</f>
        <v>850</v>
      </c>
      <c r="I30">
        <f t="shared" si="0"/>
        <v>0.037399999999999996</v>
      </c>
    </row>
    <row r="31" spans="1:9" ht="15">
      <c r="A31" t="s">
        <v>105</v>
      </c>
      <c r="B31" t="s">
        <v>107</v>
      </c>
      <c r="C31" t="s">
        <v>25</v>
      </c>
      <c r="D31" s="21" t="s">
        <v>36</v>
      </c>
      <c r="E31">
        <v>9</v>
      </c>
      <c r="F31">
        <v>2</v>
      </c>
      <c r="G31" s="21">
        <v>9</v>
      </c>
      <c r="H31">
        <f>INDEX(Tabulka1[],MATCH(Osvětlení!C31,Tabulka1[Skupina],0),2)</f>
        <v>1000</v>
      </c>
      <c r="I31">
        <f t="shared" si="0"/>
        <v>0.162</v>
      </c>
    </row>
    <row r="32" spans="1:9" ht="15">
      <c r="A32" t="s">
        <v>105</v>
      </c>
      <c r="B32" s="23" t="s">
        <v>234</v>
      </c>
      <c r="C32" t="s">
        <v>28</v>
      </c>
      <c r="D32" s="21" t="s">
        <v>36</v>
      </c>
      <c r="E32">
        <v>1</v>
      </c>
      <c r="F32">
        <v>1</v>
      </c>
      <c r="G32" s="21">
        <v>22</v>
      </c>
      <c r="H32">
        <f>INDEX(Tabulka1[],MATCH(Osvětlení!C32,Tabulka1[Skupina],0),2)</f>
        <v>175</v>
      </c>
      <c r="I32">
        <f t="shared" si="0"/>
        <v>0.0038499999999999997</v>
      </c>
    </row>
    <row r="33" spans="1:9" ht="15">
      <c r="A33" t="s">
        <v>105</v>
      </c>
      <c r="B33" t="s">
        <v>108</v>
      </c>
      <c r="C33" t="s">
        <v>25</v>
      </c>
      <c r="D33" s="21" t="s">
        <v>36</v>
      </c>
      <c r="E33">
        <v>6</v>
      </c>
      <c r="F33">
        <v>2</v>
      </c>
      <c r="G33" s="21">
        <v>9</v>
      </c>
      <c r="H33">
        <f>INDEX(Tabulka1[],MATCH(Osvětlení!C33,Tabulka1[Skupina],0),2)</f>
        <v>1000</v>
      </c>
      <c r="I33">
        <f aca="true" t="shared" si="3" ref="I33:I34">IF(ISNUMBER(F33),E33*F33*G33*H33*0.000001,E33*G33*H33*0.000001)</f>
        <v>0.108</v>
      </c>
    </row>
    <row r="34" spans="1:9" ht="15">
      <c r="A34" t="s">
        <v>105</v>
      </c>
      <c r="B34" t="s">
        <v>109</v>
      </c>
      <c r="C34" t="s">
        <v>25</v>
      </c>
      <c r="D34" s="21" t="s">
        <v>36</v>
      </c>
      <c r="E34">
        <v>11</v>
      </c>
      <c r="F34">
        <v>2</v>
      </c>
      <c r="G34" s="21">
        <v>9</v>
      </c>
      <c r="H34">
        <f>INDEX(Tabulka1[],MATCH(Osvětlení!C34,Tabulka1[Skupina],0),2)</f>
        <v>1000</v>
      </c>
      <c r="I34">
        <f t="shared" si="3"/>
        <v>0.19799999999999998</v>
      </c>
    </row>
    <row r="35" spans="1:9" ht="15">
      <c r="A35" t="s">
        <v>105</v>
      </c>
      <c r="B35" t="s">
        <v>19</v>
      </c>
      <c r="C35" t="s">
        <v>19</v>
      </c>
      <c r="D35" s="21" t="s">
        <v>36</v>
      </c>
      <c r="E35">
        <v>1</v>
      </c>
      <c r="F35">
        <v>1</v>
      </c>
      <c r="G35" s="21">
        <v>24</v>
      </c>
      <c r="H35">
        <f>INDEX(Tabulka1[],MATCH(Osvětlení!C35,Tabulka1[Skupina],0),2)</f>
        <v>400</v>
      </c>
      <c r="I35">
        <f t="shared" si="0"/>
        <v>0.0096</v>
      </c>
    </row>
    <row r="36" spans="1:9" ht="15">
      <c r="A36" t="s">
        <v>105</v>
      </c>
      <c r="B36" t="s">
        <v>110</v>
      </c>
      <c r="C36" t="s">
        <v>28</v>
      </c>
      <c r="D36" t="s">
        <v>13</v>
      </c>
      <c r="E36">
        <v>3</v>
      </c>
      <c r="F36">
        <v>1</v>
      </c>
      <c r="G36">
        <v>60</v>
      </c>
      <c r="H36">
        <f>INDEX(Tabulka1[],MATCH(Osvětlení!C36,Tabulka1[Skupina],0),2)</f>
        <v>175</v>
      </c>
      <c r="I36">
        <f t="shared" si="0"/>
        <v>0.0315</v>
      </c>
    </row>
    <row r="37" spans="1:9" ht="15">
      <c r="A37" t="s">
        <v>105</v>
      </c>
      <c r="B37" t="s">
        <v>111</v>
      </c>
      <c r="C37" t="s">
        <v>24</v>
      </c>
      <c r="D37" t="s">
        <v>13</v>
      </c>
      <c r="E37">
        <v>4</v>
      </c>
      <c r="F37">
        <v>1</v>
      </c>
      <c r="G37">
        <v>60</v>
      </c>
      <c r="H37">
        <f>INDEX(Tabulka1[],MATCH(Osvětlení!C37,Tabulka1[Skupina],0),2)</f>
        <v>250</v>
      </c>
      <c r="I37">
        <f t="shared" si="0"/>
        <v>0.06</v>
      </c>
    </row>
    <row r="38" spans="1:9" ht="15">
      <c r="A38" t="s">
        <v>105</v>
      </c>
      <c r="B38" t="s">
        <v>112</v>
      </c>
      <c r="C38" t="s">
        <v>24</v>
      </c>
      <c r="D38" t="s">
        <v>13</v>
      </c>
      <c r="E38">
        <v>2</v>
      </c>
      <c r="F38">
        <v>1</v>
      </c>
      <c r="G38">
        <v>60</v>
      </c>
      <c r="H38">
        <f>INDEX(Tabulka1[],MATCH(Osvětlení!C38,Tabulka1[Skupina],0),2)</f>
        <v>250</v>
      </c>
      <c r="I38">
        <f t="shared" si="0"/>
        <v>0.03</v>
      </c>
    </row>
    <row r="39" spans="1:9" ht="15">
      <c r="A39" t="s">
        <v>105</v>
      </c>
      <c r="B39" t="s">
        <v>18</v>
      </c>
      <c r="C39" t="s">
        <v>24</v>
      </c>
      <c r="D39" t="s">
        <v>13</v>
      </c>
      <c r="E39">
        <v>3</v>
      </c>
      <c r="F39">
        <v>1</v>
      </c>
      <c r="G39">
        <v>60</v>
      </c>
      <c r="H39">
        <f>INDEX(Tabulka1[],MATCH(Osvětlení!C39,Tabulka1[Skupina],0),2)</f>
        <v>250</v>
      </c>
      <c r="I39">
        <f t="shared" si="0"/>
        <v>0.045</v>
      </c>
    </row>
    <row r="40" spans="1:9" ht="15">
      <c r="A40" t="s">
        <v>118</v>
      </c>
      <c r="B40" t="s">
        <v>113</v>
      </c>
      <c r="C40" t="s">
        <v>7</v>
      </c>
      <c r="D40" s="21" t="s">
        <v>36</v>
      </c>
      <c r="E40">
        <v>1</v>
      </c>
      <c r="F40">
        <v>1</v>
      </c>
      <c r="G40" s="21">
        <v>9</v>
      </c>
      <c r="H40">
        <f>INDEX(Tabulka1[],MATCH(Osvětlení!C40,Tabulka1[Skupina],0),2)</f>
        <v>650</v>
      </c>
      <c r="I40">
        <f t="shared" si="0"/>
        <v>0.00585</v>
      </c>
    </row>
    <row r="41" spans="1:9" ht="15">
      <c r="A41" t="s">
        <v>118</v>
      </c>
      <c r="B41" t="s">
        <v>113</v>
      </c>
      <c r="C41" t="s">
        <v>7</v>
      </c>
      <c r="D41" s="21" t="s">
        <v>36</v>
      </c>
      <c r="E41">
        <v>1</v>
      </c>
      <c r="F41">
        <v>2</v>
      </c>
      <c r="G41" s="21">
        <v>20</v>
      </c>
      <c r="H41">
        <f>INDEX(Tabulka1[],MATCH(Osvětlení!C41,Tabulka1[Skupina],0),2)</f>
        <v>650</v>
      </c>
      <c r="I41">
        <f t="shared" si="0"/>
        <v>0.026</v>
      </c>
    </row>
    <row r="42" spans="1:9" ht="15">
      <c r="A42" t="s">
        <v>118</v>
      </c>
      <c r="B42" t="s">
        <v>32</v>
      </c>
      <c r="C42" t="s">
        <v>26</v>
      </c>
      <c r="D42" s="21" t="s">
        <v>36</v>
      </c>
      <c r="E42">
        <v>1</v>
      </c>
      <c r="F42">
        <v>1</v>
      </c>
      <c r="G42" s="21">
        <v>24</v>
      </c>
      <c r="H42">
        <f>INDEX(Tabulka1[],MATCH(Osvětlení!C42,Tabulka1[Skupina],0),2)</f>
        <v>850</v>
      </c>
      <c r="I42">
        <f aca="true" t="shared" si="4" ref="I42">IF(ISNUMBER(F42),E42*F42*G42*H42*0.000001,E42*G42*H42*0.000001)</f>
        <v>0.020399999999999998</v>
      </c>
    </row>
    <row r="43" spans="1:9" ht="15">
      <c r="A43" t="s">
        <v>118</v>
      </c>
      <c r="B43" t="s">
        <v>7</v>
      </c>
      <c r="C43" t="s">
        <v>7</v>
      </c>
      <c r="D43" s="21" t="s">
        <v>36</v>
      </c>
      <c r="E43">
        <v>8</v>
      </c>
      <c r="F43">
        <v>1</v>
      </c>
      <c r="G43" s="21">
        <v>9</v>
      </c>
      <c r="H43">
        <f>INDEX(Tabulka1[],MATCH(Osvětlení!C43,Tabulka1[Skupina],0),2)</f>
        <v>650</v>
      </c>
      <c r="I43">
        <f t="shared" si="0"/>
        <v>0.0468</v>
      </c>
    </row>
    <row r="44" spans="1:9" ht="15">
      <c r="A44" t="s">
        <v>118</v>
      </c>
      <c r="B44" t="s">
        <v>55</v>
      </c>
      <c r="C44" t="s">
        <v>34</v>
      </c>
      <c r="D44" t="s">
        <v>14</v>
      </c>
      <c r="E44">
        <v>1</v>
      </c>
      <c r="F44">
        <v>2</v>
      </c>
      <c r="G44">
        <v>36</v>
      </c>
      <c r="H44">
        <f>INDEX(Tabulka1[],MATCH(Osvětlení!C44,Tabulka1[Skupina],0),2)</f>
        <v>1150</v>
      </c>
      <c r="I44">
        <f t="shared" si="0"/>
        <v>0.0828</v>
      </c>
    </row>
    <row r="45" spans="1:9" ht="15">
      <c r="A45" t="s">
        <v>118</v>
      </c>
      <c r="B45" t="s">
        <v>56</v>
      </c>
      <c r="C45" t="s">
        <v>34</v>
      </c>
      <c r="D45" t="s">
        <v>14</v>
      </c>
      <c r="E45">
        <v>1</v>
      </c>
      <c r="F45">
        <v>2</v>
      </c>
      <c r="G45">
        <v>36</v>
      </c>
      <c r="H45">
        <f>INDEX(Tabulka1[],MATCH(Osvětlení!C45,Tabulka1[Skupina],0),2)</f>
        <v>1150</v>
      </c>
      <c r="I45">
        <f t="shared" si="0"/>
        <v>0.0828</v>
      </c>
    </row>
    <row r="46" spans="1:9" ht="15">
      <c r="A46" t="s">
        <v>118</v>
      </c>
      <c r="B46" t="s">
        <v>57</v>
      </c>
      <c r="C46" t="s">
        <v>34</v>
      </c>
      <c r="D46" t="s">
        <v>14</v>
      </c>
      <c r="E46">
        <v>1</v>
      </c>
      <c r="F46">
        <v>2</v>
      </c>
      <c r="G46">
        <v>36</v>
      </c>
      <c r="H46">
        <f>INDEX(Tabulka1[],MATCH(Osvětlení!C46,Tabulka1[Skupina],0),2)</f>
        <v>1150</v>
      </c>
      <c r="I46">
        <f t="shared" si="0"/>
        <v>0.0828</v>
      </c>
    </row>
    <row r="47" spans="1:9" ht="15">
      <c r="A47" t="s">
        <v>118</v>
      </c>
      <c r="B47" t="s">
        <v>58</v>
      </c>
      <c r="C47" t="s">
        <v>34</v>
      </c>
      <c r="D47" t="s">
        <v>14</v>
      </c>
      <c r="E47">
        <v>1</v>
      </c>
      <c r="F47">
        <v>2</v>
      </c>
      <c r="G47">
        <v>36</v>
      </c>
      <c r="H47">
        <f>INDEX(Tabulka1[],MATCH(Osvětlení!C47,Tabulka1[Skupina],0),2)</f>
        <v>1150</v>
      </c>
      <c r="I47">
        <f t="shared" si="0"/>
        <v>0.0828</v>
      </c>
    </row>
    <row r="48" spans="1:9" ht="15">
      <c r="A48" t="s">
        <v>118</v>
      </c>
      <c r="B48" t="s">
        <v>59</v>
      </c>
      <c r="C48" t="s">
        <v>34</v>
      </c>
      <c r="D48" t="s">
        <v>14</v>
      </c>
      <c r="E48">
        <v>1</v>
      </c>
      <c r="F48">
        <v>2</v>
      </c>
      <c r="G48">
        <v>36</v>
      </c>
      <c r="H48">
        <f>INDEX(Tabulka1[],MATCH(Osvětlení!C48,Tabulka1[Skupina],0),2)</f>
        <v>1150</v>
      </c>
      <c r="I48">
        <f t="shared" si="0"/>
        <v>0.0828</v>
      </c>
    </row>
    <row r="49" spans="1:9" ht="15">
      <c r="A49" t="s">
        <v>118</v>
      </c>
      <c r="B49" t="s">
        <v>60</v>
      </c>
      <c r="C49" t="s">
        <v>34</v>
      </c>
      <c r="D49" t="s">
        <v>14</v>
      </c>
      <c r="E49">
        <v>1</v>
      </c>
      <c r="F49">
        <v>2</v>
      </c>
      <c r="G49">
        <v>36</v>
      </c>
      <c r="H49">
        <f>INDEX(Tabulka1[],MATCH(Osvětlení!C49,Tabulka1[Skupina],0),2)</f>
        <v>1150</v>
      </c>
      <c r="I49">
        <f t="shared" si="0"/>
        <v>0.0828</v>
      </c>
    </row>
    <row r="50" spans="1:9" ht="15">
      <c r="A50" t="s">
        <v>118</v>
      </c>
      <c r="B50" t="s">
        <v>61</v>
      </c>
      <c r="C50" t="s">
        <v>34</v>
      </c>
      <c r="D50" t="s">
        <v>14</v>
      </c>
      <c r="E50">
        <v>1</v>
      </c>
      <c r="F50">
        <v>2</v>
      </c>
      <c r="G50">
        <v>36</v>
      </c>
      <c r="H50">
        <f>INDEX(Tabulka1[],MATCH(Osvětlení!C50,Tabulka1[Skupina],0),2)</f>
        <v>1150</v>
      </c>
      <c r="I50">
        <f t="shared" si="0"/>
        <v>0.0828</v>
      </c>
    </row>
    <row r="51" spans="1:9" ht="15">
      <c r="A51" t="s">
        <v>118</v>
      </c>
      <c r="B51" t="s">
        <v>62</v>
      </c>
      <c r="C51" t="s">
        <v>34</v>
      </c>
      <c r="D51" t="s">
        <v>14</v>
      </c>
      <c r="E51">
        <v>1</v>
      </c>
      <c r="F51">
        <v>2</v>
      </c>
      <c r="G51">
        <v>36</v>
      </c>
      <c r="H51">
        <f>INDEX(Tabulka1[],MATCH(Osvětlení!C51,Tabulka1[Skupina],0),2)</f>
        <v>1150</v>
      </c>
      <c r="I51">
        <f t="shared" si="0"/>
        <v>0.0828</v>
      </c>
    </row>
    <row r="52" spans="1:9" ht="15">
      <c r="A52" t="s">
        <v>118</v>
      </c>
      <c r="B52" t="s">
        <v>63</v>
      </c>
      <c r="C52" t="s">
        <v>34</v>
      </c>
      <c r="D52" t="s">
        <v>14</v>
      </c>
      <c r="E52">
        <v>1</v>
      </c>
      <c r="F52">
        <v>2</v>
      </c>
      <c r="G52">
        <v>36</v>
      </c>
      <c r="H52">
        <f>INDEX(Tabulka1[],MATCH(Osvětlení!C52,Tabulka1[Skupina],0),2)</f>
        <v>1150</v>
      </c>
      <c r="I52">
        <f t="shared" si="0"/>
        <v>0.0828</v>
      </c>
    </row>
    <row r="53" spans="1:9" ht="15">
      <c r="A53" t="s">
        <v>118</v>
      </c>
      <c r="B53" t="s">
        <v>64</v>
      </c>
      <c r="C53" t="s">
        <v>34</v>
      </c>
      <c r="D53" t="s">
        <v>14</v>
      </c>
      <c r="E53">
        <v>1</v>
      </c>
      <c r="F53">
        <v>2</v>
      </c>
      <c r="G53">
        <v>36</v>
      </c>
      <c r="H53">
        <f>INDEX(Tabulka1[],MATCH(Osvětlení!C53,Tabulka1[Skupina],0),2)</f>
        <v>1150</v>
      </c>
      <c r="I53">
        <f t="shared" si="0"/>
        <v>0.0828</v>
      </c>
    </row>
    <row r="54" spans="1:9" ht="15">
      <c r="A54" t="s">
        <v>118</v>
      </c>
      <c r="B54" t="s">
        <v>65</v>
      </c>
      <c r="C54" t="s">
        <v>34</v>
      </c>
      <c r="D54" s="21" t="s">
        <v>36</v>
      </c>
      <c r="E54">
        <v>2</v>
      </c>
      <c r="F54">
        <v>2</v>
      </c>
      <c r="G54" s="21">
        <v>20</v>
      </c>
      <c r="H54">
        <f>INDEX(Tabulka1[],MATCH(Osvětlení!C54,Tabulka1[Skupina],0),2)</f>
        <v>1150</v>
      </c>
      <c r="I54">
        <f aca="true" t="shared" si="5" ref="I54:I82">IF(ISNUMBER(F54),E54*F54*G54*H54*0.000001,E54*G54*H54*0.000001)</f>
        <v>0.092</v>
      </c>
    </row>
    <row r="55" spans="1:9" ht="15">
      <c r="A55" t="s">
        <v>118</v>
      </c>
      <c r="B55" t="s">
        <v>66</v>
      </c>
      <c r="C55" t="s">
        <v>34</v>
      </c>
      <c r="D55" s="21" t="s">
        <v>36</v>
      </c>
      <c r="E55">
        <v>2</v>
      </c>
      <c r="F55">
        <v>2</v>
      </c>
      <c r="G55" s="21">
        <v>20</v>
      </c>
      <c r="H55">
        <f>INDEX(Tabulka1[],MATCH(Osvětlení!C55,Tabulka1[Skupina],0),2)</f>
        <v>1150</v>
      </c>
      <c r="I55">
        <f t="shared" si="5"/>
        <v>0.092</v>
      </c>
    </row>
    <row r="56" spans="1:9" ht="15">
      <c r="A56" t="s">
        <v>118</v>
      </c>
      <c r="B56" t="s">
        <v>67</v>
      </c>
      <c r="C56" t="s">
        <v>34</v>
      </c>
      <c r="D56" s="21" t="s">
        <v>36</v>
      </c>
      <c r="E56">
        <v>2</v>
      </c>
      <c r="F56">
        <v>2</v>
      </c>
      <c r="G56" s="21">
        <v>20</v>
      </c>
      <c r="H56">
        <f>INDEX(Tabulka1[],MATCH(Osvětlení!C56,Tabulka1[Skupina],0),2)</f>
        <v>1150</v>
      </c>
      <c r="I56">
        <f t="shared" si="5"/>
        <v>0.092</v>
      </c>
    </row>
    <row r="57" spans="1:9" ht="15">
      <c r="A57" t="s">
        <v>118</v>
      </c>
      <c r="B57" t="s">
        <v>68</v>
      </c>
      <c r="C57" t="s">
        <v>34</v>
      </c>
      <c r="D57" s="21" t="s">
        <v>36</v>
      </c>
      <c r="E57">
        <v>2</v>
      </c>
      <c r="F57">
        <v>2</v>
      </c>
      <c r="G57" s="21">
        <v>20</v>
      </c>
      <c r="H57">
        <f>INDEX(Tabulka1[],MATCH(Osvětlení!C57,Tabulka1[Skupina],0),2)</f>
        <v>1150</v>
      </c>
      <c r="I57">
        <f t="shared" si="5"/>
        <v>0.092</v>
      </c>
    </row>
    <row r="58" spans="1:9" ht="15">
      <c r="A58" t="s">
        <v>118</v>
      </c>
      <c r="B58" t="s">
        <v>28</v>
      </c>
      <c r="C58" t="s">
        <v>28</v>
      </c>
      <c r="D58" t="s">
        <v>13</v>
      </c>
      <c r="E58">
        <v>1</v>
      </c>
      <c r="F58">
        <v>1</v>
      </c>
      <c r="G58">
        <v>60</v>
      </c>
      <c r="H58">
        <f>INDEX(Tabulka1[],MATCH(Osvětlení!C58,Tabulka1[Skupina],0),2)</f>
        <v>175</v>
      </c>
      <c r="I58">
        <f aca="true" t="shared" si="6" ref="I58">IF(ISNUMBER(F58),E58*F58*G58*H58*0.000001,E58*G58*H58*0.000001)</f>
        <v>0.010499999999999999</v>
      </c>
    </row>
    <row r="59" spans="1:9" ht="15">
      <c r="A59" t="s">
        <v>118</v>
      </c>
      <c r="B59" t="s">
        <v>114</v>
      </c>
      <c r="C59" t="s">
        <v>24</v>
      </c>
      <c r="D59" t="s">
        <v>13</v>
      </c>
      <c r="E59">
        <v>1</v>
      </c>
      <c r="F59">
        <v>1</v>
      </c>
      <c r="G59">
        <v>60</v>
      </c>
      <c r="H59">
        <f>INDEX(Tabulka1[],MATCH(Osvětlení!C59,Tabulka1[Skupina],0),2)</f>
        <v>250</v>
      </c>
      <c r="I59">
        <f t="shared" si="5"/>
        <v>0.015</v>
      </c>
    </row>
    <row r="60" spans="1:9" ht="15">
      <c r="A60" t="s">
        <v>118</v>
      </c>
      <c r="B60" t="s">
        <v>7</v>
      </c>
      <c r="C60" t="s">
        <v>7</v>
      </c>
      <c r="D60" s="21" t="s">
        <v>36</v>
      </c>
      <c r="E60">
        <v>1</v>
      </c>
      <c r="F60">
        <v>1</v>
      </c>
      <c r="G60" s="21">
        <v>24</v>
      </c>
      <c r="H60">
        <f>INDEX(Tabulka1[],MATCH(Osvětlení!C60,Tabulka1[Skupina],0),2)</f>
        <v>650</v>
      </c>
      <c r="I60">
        <f aca="true" t="shared" si="7" ref="I60">IF(ISNUMBER(F60),E60*F60*G60*H60*0.000001,E60*G60*H60*0.000001)</f>
        <v>0.0156</v>
      </c>
    </row>
    <row r="61" spans="1:9" ht="15">
      <c r="A61" t="s">
        <v>118</v>
      </c>
      <c r="B61" t="s">
        <v>115</v>
      </c>
      <c r="C61" t="s">
        <v>24</v>
      </c>
      <c r="D61" t="s">
        <v>13</v>
      </c>
      <c r="E61">
        <v>7</v>
      </c>
      <c r="F61">
        <v>1</v>
      </c>
      <c r="G61">
        <v>60</v>
      </c>
      <c r="H61">
        <f>INDEX(Tabulka1[],MATCH(Osvětlení!C61,Tabulka1[Skupina],0),2)</f>
        <v>250</v>
      </c>
      <c r="I61">
        <f t="shared" si="5"/>
        <v>0.105</v>
      </c>
    </row>
    <row r="62" spans="1:9" ht="15">
      <c r="A62" t="s">
        <v>118</v>
      </c>
      <c r="B62" t="s">
        <v>116</v>
      </c>
      <c r="C62" t="s">
        <v>24</v>
      </c>
      <c r="D62" t="s">
        <v>13</v>
      </c>
      <c r="E62">
        <v>2</v>
      </c>
      <c r="F62">
        <v>1</v>
      </c>
      <c r="G62">
        <v>60</v>
      </c>
      <c r="H62">
        <f>INDEX(Tabulka1[],MATCH(Osvětlení!C62,Tabulka1[Skupina],0),2)</f>
        <v>250</v>
      </c>
      <c r="I62">
        <f t="shared" si="5"/>
        <v>0.03</v>
      </c>
    </row>
    <row r="63" spans="1:9" ht="15">
      <c r="A63" t="s">
        <v>118</v>
      </c>
      <c r="B63" t="s">
        <v>116</v>
      </c>
      <c r="C63" t="s">
        <v>24</v>
      </c>
      <c r="D63" s="21" t="s">
        <v>36</v>
      </c>
      <c r="E63">
        <v>1</v>
      </c>
      <c r="F63">
        <v>1</v>
      </c>
      <c r="G63" s="21">
        <v>18</v>
      </c>
      <c r="H63">
        <f>INDEX(Tabulka1[],MATCH(Osvětlení!C63,Tabulka1[Skupina],0),2)</f>
        <v>250</v>
      </c>
      <c r="I63">
        <f aca="true" t="shared" si="8" ref="I63">IF(ISNUMBER(F63),E63*F63*G63*H63*0.000001,E63*G63*H63*0.000001)</f>
        <v>0.0045</v>
      </c>
    </row>
    <row r="64" spans="1:9" ht="15">
      <c r="A64" t="s">
        <v>118</v>
      </c>
      <c r="B64" t="s">
        <v>41</v>
      </c>
      <c r="C64" t="s">
        <v>28</v>
      </c>
      <c r="D64" t="s">
        <v>13</v>
      </c>
      <c r="E64">
        <v>1</v>
      </c>
      <c r="F64">
        <v>1</v>
      </c>
      <c r="G64">
        <v>60</v>
      </c>
      <c r="H64">
        <f>INDEX(Tabulka1[],MATCH(Osvětlení!C64,Tabulka1[Skupina],0),2)</f>
        <v>175</v>
      </c>
      <c r="I64">
        <f aca="true" t="shared" si="9" ref="I64:I65">IF(ISNUMBER(F64),E64*F64*G64*H64*0.000001,E64*G64*H64*0.000001)</f>
        <v>0.010499999999999999</v>
      </c>
    </row>
    <row r="65" spans="1:9" ht="15">
      <c r="A65" t="s">
        <v>118</v>
      </c>
      <c r="B65" t="s">
        <v>32</v>
      </c>
      <c r="C65" t="s">
        <v>26</v>
      </c>
      <c r="D65" t="s">
        <v>14</v>
      </c>
      <c r="E65">
        <v>3</v>
      </c>
      <c r="F65">
        <v>2</v>
      </c>
      <c r="G65">
        <v>36</v>
      </c>
      <c r="H65">
        <f>INDEX(Tabulka1[],MATCH(Osvětlení!C65,Tabulka1[Skupina],0),2)</f>
        <v>850</v>
      </c>
      <c r="I65">
        <f t="shared" si="9"/>
        <v>0.18359999999999999</v>
      </c>
    </row>
    <row r="66" spans="1:9" ht="15">
      <c r="A66" t="s">
        <v>117</v>
      </c>
      <c r="B66" t="s">
        <v>7</v>
      </c>
      <c r="C66" t="s">
        <v>7</v>
      </c>
      <c r="D66" s="21" t="s">
        <v>36</v>
      </c>
      <c r="E66">
        <v>2</v>
      </c>
      <c r="F66">
        <v>1</v>
      </c>
      <c r="G66" s="21">
        <v>9</v>
      </c>
      <c r="H66">
        <f>INDEX(Tabulka1[],MATCH(Osvětlení!C66,Tabulka1[Skupina],0),2)</f>
        <v>650</v>
      </c>
      <c r="I66">
        <f t="shared" si="5"/>
        <v>0.0117</v>
      </c>
    </row>
    <row r="67" spans="1:9" ht="15">
      <c r="A67" t="s">
        <v>117</v>
      </c>
      <c r="B67" t="s">
        <v>7</v>
      </c>
      <c r="C67" t="s">
        <v>7</v>
      </c>
      <c r="D67" s="21" t="s">
        <v>36</v>
      </c>
      <c r="E67">
        <v>1</v>
      </c>
      <c r="F67">
        <v>1</v>
      </c>
      <c r="G67" s="21">
        <v>24</v>
      </c>
      <c r="H67">
        <f>INDEX(Tabulka1[],MATCH(Osvětlení!C67,Tabulka1[Skupina],0),2)</f>
        <v>650</v>
      </c>
      <c r="I67">
        <f t="shared" si="5"/>
        <v>0.0156</v>
      </c>
    </row>
    <row r="68" spans="1:9" ht="15">
      <c r="A68" t="s">
        <v>117</v>
      </c>
      <c r="B68" t="s">
        <v>41</v>
      </c>
      <c r="C68" t="s">
        <v>28</v>
      </c>
      <c r="D68" t="s">
        <v>13</v>
      </c>
      <c r="E68">
        <v>1</v>
      </c>
      <c r="F68">
        <v>1</v>
      </c>
      <c r="G68">
        <v>60</v>
      </c>
      <c r="H68">
        <f>INDEX(Tabulka1[],MATCH(Osvětlení!C68,Tabulka1[Skupina],0),2)</f>
        <v>175</v>
      </c>
      <c r="I68">
        <f aca="true" t="shared" si="10" ref="I68">IF(ISNUMBER(F68),E68*F68*G68*H68*0.000001,E68*G68*H68*0.000001)</f>
        <v>0.010499999999999999</v>
      </c>
    </row>
    <row r="69" spans="1:9" ht="15">
      <c r="A69" t="s">
        <v>117</v>
      </c>
      <c r="B69" t="s">
        <v>7</v>
      </c>
      <c r="C69" t="s">
        <v>7</v>
      </c>
      <c r="D69" s="21" t="s">
        <v>36</v>
      </c>
      <c r="E69">
        <v>8</v>
      </c>
      <c r="F69">
        <v>1</v>
      </c>
      <c r="G69" s="21">
        <v>12</v>
      </c>
      <c r="H69">
        <f>INDEX(Tabulka1[],MATCH(Osvětlení!C69,Tabulka1[Skupina],0),2)</f>
        <v>650</v>
      </c>
      <c r="I69">
        <f t="shared" si="5"/>
        <v>0.0624</v>
      </c>
    </row>
    <row r="70" spans="1:9" ht="15">
      <c r="A70" t="s">
        <v>117</v>
      </c>
      <c r="B70" t="s">
        <v>28</v>
      </c>
      <c r="C70" t="s">
        <v>28</v>
      </c>
      <c r="D70" t="s">
        <v>13</v>
      </c>
      <c r="E70">
        <v>1</v>
      </c>
      <c r="F70">
        <v>1</v>
      </c>
      <c r="G70">
        <v>60</v>
      </c>
      <c r="H70">
        <f>INDEX(Tabulka1[],MATCH(Osvětlení!C70,Tabulka1[Skupina],0),2)</f>
        <v>175</v>
      </c>
      <c r="I70">
        <f t="shared" si="5"/>
        <v>0.010499999999999999</v>
      </c>
    </row>
    <row r="71" spans="1:9" ht="15">
      <c r="A71" t="s">
        <v>117</v>
      </c>
      <c r="B71" t="s">
        <v>55</v>
      </c>
      <c r="C71" t="s">
        <v>34</v>
      </c>
      <c r="D71" s="21" t="s">
        <v>36</v>
      </c>
      <c r="E71">
        <v>1</v>
      </c>
      <c r="F71">
        <v>4</v>
      </c>
      <c r="G71" s="21">
        <v>9</v>
      </c>
      <c r="H71">
        <f>INDEX(Tabulka1[],MATCH(Osvětlení!C71,Tabulka1[Skupina],0),2)</f>
        <v>1150</v>
      </c>
      <c r="I71">
        <f t="shared" si="5"/>
        <v>0.0414</v>
      </c>
    </row>
    <row r="72" spans="1:9" ht="15">
      <c r="A72" t="s">
        <v>117</v>
      </c>
      <c r="B72" t="s">
        <v>56</v>
      </c>
      <c r="C72" t="s">
        <v>34</v>
      </c>
      <c r="D72" s="21" t="s">
        <v>36</v>
      </c>
      <c r="E72">
        <v>1</v>
      </c>
      <c r="F72">
        <v>4</v>
      </c>
      <c r="G72" s="21">
        <v>9</v>
      </c>
      <c r="H72">
        <f>INDEX(Tabulka1[],MATCH(Osvětlení!C72,Tabulka1[Skupina],0),2)</f>
        <v>1150</v>
      </c>
      <c r="I72">
        <f t="shared" si="5"/>
        <v>0.0414</v>
      </c>
    </row>
    <row r="73" spans="1:9" ht="15">
      <c r="A73" t="s">
        <v>117</v>
      </c>
      <c r="B73" t="s">
        <v>57</v>
      </c>
      <c r="C73" t="s">
        <v>34</v>
      </c>
      <c r="D73" s="21" t="s">
        <v>36</v>
      </c>
      <c r="E73">
        <v>1</v>
      </c>
      <c r="F73">
        <v>4</v>
      </c>
      <c r="G73" s="21">
        <v>9</v>
      </c>
      <c r="H73">
        <f>INDEX(Tabulka1[],MATCH(Osvětlení!C73,Tabulka1[Skupina],0),2)</f>
        <v>1150</v>
      </c>
      <c r="I73">
        <f t="shared" si="5"/>
        <v>0.0414</v>
      </c>
    </row>
    <row r="74" spans="1:9" ht="15">
      <c r="A74" t="s">
        <v>117</v>
      </c>
      <c r="B74" t="s">
        <v>58</v>
      </c>
      <c r="C74" t="s">
        <v>34</v>
      </c>
      <c r="D74" s="21" t="s">
        <v>36</v>
      </c>
      <c r="E74">
        <v>1</v>
      </c>
      <c r="F74">
        <v>4</v>
      </c>
      <c r="G74" s="21">
        <v>9</v>
      </c>
      <c r="H74">
        <f>INDEX(Tabulka1[],MATCH(Osvětlení!C74,Tabulka1[Skupina],0),2)</f>
        <v>1150</v>
      </c>
      <c r="I74">
        <f t="shared" si="5"/>
        <v>0.0414</v>
      </c>
    </row>
    <row r="75" spans="1:9" ht="15">
      <c r="A75" t="s">
        <v>117</v>
      </c>
      <c r="B75" t="s">
        <v>59</v>
      </c>
      <c r="C75" t="s">
        <v>34</v>
      </c>
      <c r="D75" s="21" t="s">
        <v>36</v>
      </c>
      <c r="E75">
        <v>1</v>
      </c>
      <c r="F75">
        <v>4</v>
      </c>
      <c r="G75" s="21">
        <v>9</v>
      </c>
      <c r="H75">
        <f>INDEX(Tabulka1[],MATCH(Osvětlení!C75,Tabulka1[Skupina],0),2)</f>
        <v>1150</v>
      </c>
      <c r="I75">
        <f t="shared" si="5"/>
        <v>0.0414</v>
      </c>
    </row>
    <row r="76" spans="1:9" ht="15">
      <c r="A76" t="s">
        <v>117</v>
      </c>
      <c r="B76" t="s">
        <v>60</v>
      </c>
      <c r="C76" t="s">
        <v>34</v>
      </c>
      <c r="D76" s="21" t="s">
        <v>36</v>
      </c>
      <c r="E76">
        <v>1</v>
      </c>
      <c r="F76">
        <v>4</v>
      </c>
      <c r="G76" s="21">
        <v>9</v>
      </c>
      <c r="H76">
        <f>INDEX(Tabulka1[],MATCH(Osvětlení!C76,Tabulka1[Skupina],0),2)</f>
        <v>1150</v>
      </c>
      <c r="I76">
        <f t="shared" si="5"/>
        <v>0.0414</v>
      </c>
    </row>
    <row r="77" spans="1:9" ht="15">
      <c r="A77" t="s">
        <v>117</v>
      </c>
      <c r="B77" t="s">
        <v>69</v>
      </c>
      <c r="C77" t="s">
        <v>34</v>
      </c>
      <c r="D77" s="21" t="s">
        <v>36</v>
      </c>
      <c r="E77">
        <v>1</v>
      </c>
      <c r="F77">
        <v>4</v>
      </c>
      <c r="G77" s="21">
        <v>9</v>
      </c>
      <c r="H77">
        <f>INDEX(Tabulka1[],MATCH(Osvětlení!C77,Tabulka1[Skupina],0),2)</f>
        <v>1150</v>
      </c>
      <c r="I77">
        <f t="shared" si="5"/>
        <v>0.0414</v>
      </c>
    </row>
    <row r="78" spans="1:9" ht="15">
      <c r="A78" t="s">
        <v>117</v>
      </c>
      <c r="B78" t="s">
        <v>62</v>
      </c>
      <c r="C78" t="s">
        <v>34</v>
      </c>
      <c r="D78" s="21" t="s">
        <v>36</v>
      </c>
      <c r="E78">
        <v>1</v>
      </c>
      <c r="F78">
        <v>4</v>
      </c>
      <c r="G78" s="21">
        <v>9</v>
      </c>
      <c r="H78">
        <f>INDEX(Tabulka1[],MATCH(Osvětlení!C78,Tabulka1[Skupina],0),2)</f>
        <v>1150</v>
      </c>
      <c r="I78">
        <f t="shared" si="5"/>
        <v>0.0414</v>
      </c>
    </row>
    <row r="79" spans="1:9" ht="15">
      <c r="A79" t="s">
        <v>117</v>
      </c>
      <c r="B79" t="s">
        <v>63</v>
      </c>
      <c r="C79" t="s">
        <v>34</v>
      </c>
      <c r="D79" s="21" t="s">
        <v>36</v>
      </c>
      <c r="E79">
        <v>1</v>
      </c>
      <c r="F79">
        <v>4</v>
      </c>
      <c r="G79" s="21">
        <v>9</v>
      </c>
      <c r="H79">
        <f>INDEX(Tabulka1[],MATCH(Osvětlení!C79,Tabulka1[Skupina],0),2)</f>
        <v>1150</v>
      </c>
      <c r="I79">
        <f t="shared" si="5"/>
        <v>0.0414</v>
      </c>
    </row>
    <row r="80" spans="1:9" ht="15">
      <c r="A80" t="s">
        <v>117</v>
      </c>
      <c r="B80" t="s">
        <v>64</v>
      </c>
      <c r="C80" t="s">
        <v>34</v>
      </c>
      <c r="D80" s="21" t="s">
        <v>36</v>
      </c>
      <c r="E80">
        <v>1</v>
      </c>
      <c r="F80">
        <v>4</v>
      </c>
      <c r="G80" s="21">
        <v>9</v>
      </c>
      <c r="H80">
        <f>INDEX(Tabulka1[],MATCH(Osvětlení!C80,Tabulka1[Skupina],0),2)</f>
        <v>1150</v>
      </c>
      <c r="I80">
        <f t="shared" si="5"/>
        <v>0.0414</v>
      </c>
    </row>
    <row r="81" spans="1:9" ht="15">
      <c r="A81" t="s">
        <v>117</v>
      </c>
      <c r="B81" t="s">
        <v>65</v>
      </c>
      <c r="C81" t="s">
        <v>34</v>
      </c>
      <c r="D81" s="21" t="s">
        <v>36</v>
      </c>
      <c r="E81">
        <v>1</v>
      </c>
      <c r="F81">
        <v>4</v>
      </c>
      <c r="G81" s="21">
        <v>9</v>
      </c>
      <c r="H81">
        <f>INDEX(Tabulka1[],MATCH(Osvětlení!C81,Tabulka1[Skupina],0),2)</f>
        <v>1150</v>
      </c>
      <c r="I81">
        <f t="shared" si="5"/>
        <v>0.0414</v>
      </c>
    </row>
    <row r="82" spans="1:9" ht="15">
      <c r="A82" t="s">
        <v>117</v>
      </c>
      <c r="B82" t="s">
        <v>66</v>
      </c>
      <c r="C82" t="s">
        <v>34</v>
      </c>
      <c r="D82" s="21" t="s">
        <v>36</v>
      </c>
      <c r="E82">
        <v>1</v>
      </c>
      <c r="F82">
        <v>4</v>
      </c>
      <c r="G82" s="21">
        <v>9</v>
      </c>
      <c r="H82">
        <f>INDEX(Tabulka1[],MATCH(Osvětlení!C82,Tabulka1[Skupina],0),2)</f>
        <v>1150</v>
      </c>
      <c r="I82">
        <f t="shared" si="5"/>
        <v>0.0414</v>
      </c>
    </row>
    <row r="83" spans="1:9" ht="15">
      <c r="A83" t="s">
        <v>117</v>
      </c>
      <c r="B83" t="s">
        <v>67</v>
      </c>
      <c r="C83" t="s">
        <v>34</v>
      </c>
      <c r="D83" s="21" t="s">
        <v>36</v>
      </c>
      <c r="E83">
        <v>2</v>
      </c>
      <c r="F83">
        <v>1</v>
      </c>
      <c r="G83" s="21">
        <v>9</v>
      </c>
      <c r="H83">
        <f>INDEX(Tabulka1[],MATCH(Osvětlení!C83,Tabulka1[Skupina],0),2)</f>
        <v>1150</v>
      </c>
      <c r="I83">
        <f t="shared" si="0"/>
        <v>0.0207</v>
      </c>
    </row>
    <row r="84" spans="1:9" ht="15">
      <c r="A84" s="25" t="s">
        <v>117</v>
      </c>
      <c r="B84" s="25" t="s">
        <v>68</v>
      </c>
      <c r="C84" s="25" t="s">
        <v>34</v>
      </c>
      <c r="D84" s="25" t="s">
        <v>14</v>
      </c>
      <c r="E84" s="25">
        <v>1</v>
      </c>
      <c r="F84" s="25">
        <v>2</v>
      </c>
      <c r="G84" s="25">
        <v>72</v>
      </c>
      <c r="H84" s="25">
        <f>INDEX(Tabulka1[],MATCH(Osvětlení!C84,Tabulka1[Skupina],0),2)</f>
        <v>1150</v>
      </c>
      <c r="I84" s="25">
        <f aca="true" t="shared" si="11" ref="I84">IF(ISNUMBER(F84),E84*F84*G84*H84*0.000001,E84*G84*H84*0.000001)</f>
        <v>0.1656</v>
      </c>
    </row>
    <row r="85" spans="1:9" ht="15">
      <c r="A85" t="s">
        <v>117</v>
      </c>
      <c r="B85" t="s">
        <v>119</v>
      </c>
      <c r="C85" t="s">
        <v>34</v>
      </c>
      <c r="D85" s="21" t="s">
        <v>36</v>
      </c>
      <c r="E85">
        <v>1</v>
      </c>
      <c r="F85">
        <v>3</v>
      </c>
      <c r="G85" s="21">
        <v>9</v>
      </c>
      <c r="H85">
        <f>INDEX(Tabulka1[],MATCH(Osvětlení!C85,Tabulka1[Skupina],0),2)</f>
        <v>1150</v>
      </c>
      <c r="I85">
        <f t="shared" si="0"/>
        <v>0.031049999999999998</v>
      </c>
    </row>
    <row r="86" spans="1:9" ht="15">
      <c r="A86" t="s">
        <v>117</v>
      </c>
      <c r="B86" t="s">
        <v>114</v>
      </c>
      <c r="C86" t="s">
        <v>24</v>
      </c>
      <c r="D86" t="s">
        <v>13</v>
      </c>
      <c r="E86">
        <v>1</v>
      </c>
      <c r="F86">
        <v>1</v>
      </c>
      <c r="G86">
        <v>60</v>
      </c>
      <c r="H86">
        <f>INDEX(Tabulka1[],MATCH(Osvětlení!C86,Tabulka1[Skupina],0),2)</f>
        <v>250</v>
      </c>
      <c r="I86">
        <f t="shared" si="0"/>
        <v>0.015</v>
      </c>
    </row>
    <row r="87" spans="1:9" ht="15">
      <c r="A87" t="s">
        <v>117</v>
      </c>
      <c r="B87" t="s">
        <v>19</v>
      </c>
      <c r="C87" t="s">
        <v>19</v>
      </c>
      <c r="D87" s="21" t="s">
        <v>36</v>
      </c>
      <c r="E87">
        <v>1</v>
      </c>
      <c r="F87">
        <v>1</v>
      </c>
      <c r="G87" s="21">
        <v>15</v>
      </c>
      <c r="H87">
        <f>INDEX(Tabulka1[],MATCH(Osvětlení!C87,Tabulka1[Skupina],0),2)</f>
        <v>400</v>
      </c>
      <c r="I87">
        <f t="shared" si="0"/>
        <v>0.006</v>
      </c>
    </row>
    <row r="88" spans="1:9" ht="15">
      <c r="A88" t="s">
        <v>117</v>
      </c>
      <c r="B88" t="s">
        <v>8</v>
      </c>
      <c r="C88" t="s">
        <v>24</v>
      </c>
      <c r="D88" t="s">
        <v>13</v>
      </c>
      <c r="E88">
        <v>6</v>
      </c>
      <c r="F88">
        <v>1</v>
      </c>
      <c r="G88">
        <v>60</v>
      </c>
      <c r="H88">
        <f>INDEX(Tabulka1[],MATCH(Osvětlení!C88,Tabulka1[Skupina],0),2)</f>
        <v>250</v>
      </c>
      <c r="I88">
        <f t="shared" si="0"/>
        <v>0.09</v>
      </c>
    </row>
    <row r="89" spans="1:9" ht="15">
      <c r="A89" t="s">
        <v>117</v>
      </c>
      <c r="B89" t="s">
        <v>120</v>
      </c>
      <c r="C89" t="s">
        <v>24</v>
      </c>
      <c r="D89" t="s">
        <v>13</v>
      </c>
      <c r="E89">
        <v>6</v>
      </c>
      <c r="F89">
        <v>1</v>
      </c>
      <c r="G89">
        <v>60</v>
      </c>
      <c r="H89">
        <f>INDEX(Tabulka1[],MATCH(Osvětlení!C89,Tabulka1[Skupina],0),2)</f>
        <v>250</v>
      </c>
      <c r="I89">
        <f t="shared" si="0"/>
        <v>0.09</v>
      </c>
    </row>
    <row r="90" spans="1:9" ht="15">
      <c r="A90" t="s">
        <v>117</v>
      </c>
      <c r="B90" t="s">
        <v>41</v>
      </c>
      <c r="C90" t="s">
        <v>28</v>
      </c>
      <c r="D90" t="s">
        <v>13</v>
      </c>
      <c r="E90">
        <v>1</v>
      </c>
      <c r="F90">
        <v>1</v>
      </c>
      <c r="G90">
        <v>60</v>
      </c>
      <c r="H90">
        <f>INDEX(Tabulka1[],MATCH(Osvětlení!C90,Tabulka1[Skupina],0),2)</f>
        <v>175</v>
      </c>
      <c r="I90">
        <f t="shared" si="0"/>
        <v>0.010499999999999999</v>
      </c>
    </row>
    <row r="91" spans="1:9" ht="15">
      <c r="A91" t="s">
        <v>117</v>
      </c>
      <c r="B91" t="s">
        <v>121</v>
      </c>
      <c r="C91" t="s">
        <v>24</v>
      </c>
      <c r="D91" t="s">
        <v>13</v>
      </c>
      <c r="E91">
        <v>2</v>
      </c>
      <c r="F91">
        <v>1</v>
      </c>
      <c r="G91">
        <v>60</v>
      </c>
      <c r="H91">
        <f>INDEX(Tabulka1[],MATCH(Osvětlení!C91,Tabulka1[Skupina],0),2)</f>
        <v>250</v>
      </c>
      <c r="I91">
        <f t="shared" si="0"/>
        <v>0.03</v>
      </c>
    </row>
    <row r="92" spans="1:9" ht="15">
      <c r="A92" t="s">
        <v>117</v>
      </c>
      <c r="B92" t="s">
        <v>121</v>
      </c>
      <c r="C92" t="s">
        <v>24</v>
      </c>
      <c r="D92" s="21" t="s">
        <v>36</v>
      </c>
      <c r="E92">
        <v>1</v>
      </c>
      <c r="F92">
        <v>1</v>
      </c>
      <c r="G92" s="21">
        <v>18</v>
      </c>
      <c r="H92">
        <f>INDEX(Tabulka1[],MATCH(Osvětlení!C92,Tabulka1[Skupina],0),2)</f>
        <v>250</v>
      </c>
      <c r="I92">
        <f aca="true" t="shared" si="12" ref="I92">IF(ISNUMBER(F92),E92*F92*G92*H92*0.000001,E92*G92*H92*0.000001)</f>
        <v>0.0045</v>
      </c>
    </row>
    <row r="93" spans="1:9" ht="15">
      <c r="A93" t="s">
        <v>122</v>
      </c>
      <c r="B93" t="s">
        <v>7</v>
      </c>
      <c r="C93" t="s">
        <v>7</v>
      </c>
      <c r="D93" t="s">
        <v>13</v>
      </c>
      <c r="E93">
        <v>1</v>
      </c>
      <c r="F93">
        <v>1</v>
      </c>
      <c r="G93">
        <v>60</v>
      </c>
      <c r="H93">
        <f>INDEX(Tabulka1[],MATCH(Osvětlení!C93,Tabulka1[Skupina],0),2)</f>
        <v>650</v>
      </c>
      <c r="I93">
        <f aca="true" t="shared" si="13" ref="I93">IF(ISNUMBER(F93),E93*F93*G93*H93*0.000001,E93*G93*H93*0.000001)</f>
        <v>0.039</v>
      </c>
    </row>
    <row r="94" spans="1:9" ht="15">
      <c r="A94" t="s">
        <v>122</v>
      </c>
      <c r="B94" t="s">
        <v>123</v>
      </c>
      <c r="C94" t="s">
        <v>26</v>
      </c>
      <c r="D94" t="s">
        <v>14</v>
      </c>
      <c r="E94">
        <v>1</v>
      </c>
      <c r="F94">
        <v>2</v>
      </c>
      <c r="G94">
        <v>58</v>
      </c>
      <c r="H94">
        <f>INDEX(Tabulka1[],MATCH(Osvětlení!C94,Tabulka1[Skupina],0),2)</f>
        <v>850</v>
      </c>
      <c r="I94">
        <f aca="true" t="shared" si="14" ref="I94">IF(ISNUMBER(F94),E94*F94*G94*H94*0.000001,E94*G94*H94*0.000001)</f>
        <v>0.0986</v>
      </c>
    </row>
    <row r="95" spans="1:9" ht="15">
      <c r="A95" t="s">
        <v>122</v>
      </c>
      <c r="B95" t="s">
        <v>124</v>
      </c>
      <c r="C95" t="s">
        <v>26</v>
      </c>
      <c r="D95" t="s">
        <v>14</v>
      </c>
      <c r="E95">
        <v>1</v>
      </c>
      <c r="F95">
        <v>2</v>
      </c>
      <c r="G95">
        <v>58</v>
      </c>
      <c r="H95">
        <f>INDEX(Tabulka1[],MATCH(Osvětlení!C95,Tabulka1[Skupina],0),2)</f>
        <v>850</v>
      </c>
      <c r="I95">
        <f aca="true" t="shared" si="15" ref="I95:I104">IF(ISNUMBER(F95),E95*F95*G95*H95*0.000001,E95*G95*H95*0.000001)</f>
        <v>0.0986</v>
      </c>
    </row>
    <row r="96" spans="1:9" ht="15">
      <c r="A96" t="s">
        <v>122</v>
      </c>
      <c r="B96" t="s">
        <v>18</v>
      </c>
      <c r="C96" t="s">
        <v>24</v>
      </c>
      <c r="D96" t="s">
        <v>13</v>
      </c>
      <c r="E96">
        <v>1</v>
      </c>
      <c r="F96">
        <v>1</v>
      </c>
      <c r="G96">
        <v>60</v>
      </c>
      <c r="H96">
        <f>INDEX(Tabulka1[],MATCH(Osvětlení!C96,Tabulka1[Skupina],0),2)</f>
        <v>250</v>
      </c>
      <c r="I96">
        <f t="shared" si="15"/>
        <v>0.015</v>
      </c>
    </row>
    <row r="97" spans="1:9" ht="15">
      <c r="A97" t="s">
        <v>122</v>
      </c>
      <c r="B97" t="s">
        <v>125</v>
      </c>
      <c r="C97" t="s">
        <v>7</v>
      </c>
      <c r="D97" s="21" t="s">
        <v>36</v>
      </c>
      <c r="E97">
        <v>4</v>
      </c>
      <c r="F97">
        <v>1</v>
      </c>
      <c r="G97" s="21">
        <v>18</v>
      </c>
      <c r="H97">
        <f>INDEX(Tabulka1[],MATCH(Osvětlení!C97,Tabulka1[Skupina],0),2)</f>
        <v>650</v>
      </c>
      <c r="I97">
        <f t="shared" si="15"/>
        <v>0.0468</v>
      </c>
    </row>
    <row r="98" spans="1:9" ht="15">
      <c r="A98" t="s">
        <v>122</v>
      </c>
      <c r="B98" t="s">
        <v>55</v>
      </c>
      <c r="C98" t="s">
        <v>34</v>
      </c>
      <c r="D98" t="s">
        <v>14</v>
      </c>
      <c r="E98">
        <v>1</v>
      </c>
      <c r="F98">
        <v>2</v>
      </c>
      <c r="G98">
        <v>36</v>
      </c>
      <c r="H98">
        <f>INDEX(Tabulka1[],MATCH(Osvětlení!C98,Tabulka1[Skupina],0),2)</f>
        <v>1150</v>
      </c>
      <c r="I98">
        <f t="shared" si="15"/>
        <v>0.0828</v>
      </c>
    </row>
    <row r="99" spans="1:9" ht="15">
      <c r="A99" t="s">
        <v>122</v>
      </c>
      <c r="B99" t="s">
        <v>56</v>
      </c>
      <c r="C99" t="s">
        <v>34</v>
      </c>
      <c r="D99" t="s">
        <v>14</v>
      </c>
      <c r="E99">
        <v>1</v>
      </c>
      <c r="F99">
        <v>2</v>
      </c>
      <c r="G99">
        <v>36</v>
      </c>
      <c r="H99">
        <f>INDEX(Tabulka1[],MATCH(Osvětlení!C99,Tabulka1[Skupina],0),2)</f>
        <v>1150</v>
      </c>
      <c r="I99">
        <f t="shared" si="15"/>
        <v>0.0828</v>
      </c>
    </row>
    <row r="100" spans="1:9" ht="15">
      <c r="A100" t="s">
        <v>122</v>
      </c>
      <c r="B100" t="s">
        <v>57</v>
      </c>
      <c r="C100" t="s">
        <v>34</v>
      </c>
      <c r="D100" t="s">
        <v>14</v>
      </c>
      <c r="E100">
        <v>1</v>
      </c>
      <c r="F100">
        <v>2</v>
      </c>
      <c r="G100">
        <v>36</v>
      </c>
      <c r="H100">
        <f>INDEX(Tabulka1[],MATCH(Osvětlení!C100,Tabulka1[Skupina],0),2)</f>
        <v>1150</v>
      </c>
      <c r="I100">
        <f t="shared" si="15"/>
        <v>0.0828</v>
      </c>
    </row>
    <row r="101" spans="1:9" ht="15">
      <c r="A101" t="s">
        <v>122</v>
      </c>
      <c r="B101" t="s">
        <v>58</v>
      </c>
      <c r="C101" t="s">
        <v>34</v>
      </c>
      <c r="D101" t="s">
        <v>14</v>
      </c>
      <c r="E101">
        <v>1</v>
      </c>
      <c r="F101">
        <v>2</v>
      </c>
      <c r="G101">
        <v>36</v>
      </c>
      <c r="H101">
        <f>INDEX(Tabulka1[],MATCH(Osvětlení!C101,Tabulka1[Skupina],0),2)</f>
        <v>1150</v>
      </c>
      <c r="I101">
        <f t="shared" si="15"/>
        <v>0.0828</v>
      </c>
    </row>
    <row r="102" spans="1:9" ht="15">
      <c r="A102" t="s">
        <v>122</v>
      </c>
      <c r="B102" t="s">
        <v>78</v>
      </c>
      <c r="C102" t="s">
        <v>26</v>
      </c>
      <c r="D102" t="s">
        <v>14</v>
      </c>
      <c r="E102">
        <v>2</v>
      </c>
      <c r="F102">
        <v>2</v>
      </c>
      <c r="G102">
        <v>58</v>
      </c>
      <c r="H102">
        <f>INDEX(Tabulka1[],MATCH(Osvětlení!C102,Tabulka1[Skupina],0),2)</f>
        <v>850</v>
      </c>
      <c r="I102">
        <f t="shared" si="15"/>
        <v>0.1972</v>
      </c>
    </row>
    <row r="103" spans="1:9" ht="15">
      <c r="A103" t="s">
        <v>122</v>
      </c>
      <c r="B103" t="s">
        <v>78</v>
      </c>
      <c r="C103" t="s">
        <v>26</v>
      </c>
      <c r="D103" t="s">
        <v>14</v>
      </c>
      <c r="E103">
        <v>1</v>
      </c>
      <c r="F103">
        <v>1</v>
      </c>
      <c r="G103">
        <v>36</v>
      </c>
      <c r="H103">
        <f>INDEX(Tabulka1[],MATCH(Osvětlení!C103,Tabulka1[Skupina],0),2)</f>
        <v>850</v>
      </c>
      <c r="I103">
        <f aca="true" t="shared" si="16" ref="I103">IF(ISNUMBER(F103),E103*F103*G103*H103*0.000001,E103*G103*H103*0.000001)</f>
        <v>0.0306</v>
      </c>
    </row>
    <row r="104" spans="1:9" ht="15">
      <c r="A104" t="s">
        <v>122</v>
      </c>
      <c r="B104" t="s">
        <v>126</v>
      </c>
      <c r="C104" t="s">
        <v>24</v>
      </c>
      <c r="D104" t="s">
        <v>14</v>
      </c>
      <c r="E104">
        <v>1</v>
      </c>
      <c r="F104">
        <v>2</v>
      </c>
      <c r="G104">
        <v>9</v>
      </c>
      <c r="H104">
        <f>INDEX(Tabulka1[],MATCH(Osvětlení!C104,Tabulka1[Skupina],0),2)</f>
        <v>250</v>
      </c>
      <c r="I104">
        <f t="shared" si="15"/>
        <v>0.0045</v>
      </c>
    </row>
    <row r="105" spans="1:9" ht="15">
      <c r="A105" t="s">
        <v>122</v>
      </c>
      <c r="B105" t="s">
        <v>127</v>
      </c>
      <c r="C105" t="s">
        <v>24</v>
      </c>
      <c r="D105" t="s">
        <v>13</v>
      </c>
      <c r="E105">
        <v>1</v>
      </c>
      <c r="F105">
        <v>1</v>
      </c>
      <c r="G105">
        <v>60</v>
      </c>
      <c r="H105">
        <f>INDEX(Tabulka1[],MATCH(Osvětlení!C105,Tabulka1[Skupina],0),2)</f>
        <v>250</v>
      </c>
      <c r="I105">
        <f aca="true" t="shared" si="17" ref="I105:I107">IF(ISNUMBER(F105),E105*F105*G105*H105*0.000001,E105*G105*H105*0.000001)</f>
        <v>0.015</v>
      </c>
    </row>
    <row r="106" spans="1:9" ht="15">
      <c r="A106" t="s">
        <v>122</v>
      </c>
      <c r="B106" t="s">
        <v>128</v>
      </c>
      <c r="C106" t="s">
        <v>24</v>
      </c>
      <c r="D106" t="s">
        <v>13</v>
      </c>
      <c r="E106">
        <v>1</v>
      </c>
      <c r="F106">
        <v>1</v>
      </c>
      <c r="G106">
        <v>60</v>
      </c>
      <c r="H106">
        <f>INDEX(Tabulka1[],MATCH(Osvětlení!C106,Tabulka1[Skupina],0),2)</f>
        <v>250</v>
      </c>
      <c r="I106">
        <f t="shared" si="17"/>
        <v>0.015</v>
      </c>
    </row>
    <row r="107" spans="1:9" ht="15">
      <c r="A107" t="s">
        <v>122</v>
      </c>
      <c r="B107" t="s">
        <v>126</v>
      </c>
      <c r="C107" t="s">
        <v>24</v>
      </c>
      <c r="D107" t="s">
        <v>14</v>
      </c>
      <c r="E107">
        <v>1</v>
      </c>
      <c r="F107">
        <v>2</v>
      </c>
      <c r="G107">
        <v>9</v>
      </c>
      <c r="H107">
        <f>INDEX(Tabulka1[],MATCH(Osvětlení!C107,Tabulka1[Skupina],0),2)</f>
        <v>250</v>
      </c>
      <c r="I107">
        <f t="shared" si="17"/>
        <v>0.0045</v>
      </c>
    </row>
    <row r="108" spans="1:9" ht="15">
      <c r="A108" t="s">
        <v>129</v>
      </c>
      <c r="B108" t="s">
        <v>22</v>
      </c>
      <c r="C108" t="s">
        <v>7</v>
      </c>
      <c r="D108" t="s">
        <v>13</v>
      </c>
      <c r="E108">
        <v>1</v>
      </c>
      <c r="F108">
        <v>1</v>
      </c>
      <c r="G108">
        <v>60</v>
      </c>
      <c r="H108">
        <f>INDEX(Tabulka1[],MATCH(Osvětlení!C108,Tabulka1[Skupina],0),2)</f>
        <v>650</v>
      </c>
      <c r="I108">
        <f t="shared" si="0"/>
        <v>0.039</v>
      </c>
    </row>
    <row r="109" spans="1:9" ht="15">
      <c r="A109" t="s">
        <v>129</v>
      </c>
      <c r="B109" t="s">
        <v>7</v>
      </c>
      <c r="C109" t="s">
        <v>7</v>
      </c>
      <c r="D109" s="21" t="s">
        <v>36</v>
      </c>
      <c r="E109">
        <v>1</v>
      </c>
      <c r="F109">
        <v>1</v>
      </c>
      <c r="G109" s="21">
        <v>9</v>
      </c>
      <c r="H109">
        <f>INDEX(Tabulka1[],MATCH(Osvětlení!C109,Tabulka1[Skupina],0),2)</f>
        <v>650</v>
      </c>
      <c r="I109">
        <f t="shared" si="0"/>
        <v>0.00585</v>
      </c>
    </row>
    <row r="110" spans="1:9" ht="15">
      <c r="A110" t="s">
        <v>129</v>
      </c>
      <c r="B110" t="s">
        <v>16</v>
      </c>
      <c r="C110" t="s">
        <v>7</v>
      </c>
      <c r="D110" t="s">
        <v>13</v>
      </c>
      <c r="E110">
        <v>1</v>
      </c>
      <c r="F110">
        <v>1</v>
      </c>
      <c r="G110">
        <v>100</v>
      </c>
      <c r="H110">
        <f>INDEX(Tabulka1[],MATCH(Osvětlení!C110,Tabulka1[Skupina],0),2)</f>
        <v>650</v>
      </c>
      <c r="I110">
        <f t="shared" si="0"/>
        <v>0.065</v>
      </c>
    </row>
    <row r="111" spans="1:9" ht="15">
      <c r="A111" t="s">
        <v>129</v>
      </c>
      <c r="B111" t="s">
        <v>16</v>
      </c>
      <c r="C111" t="s">
        <v>7</v>
      </c>
      <c r="D111" t="s">
        <v>13</v>
      </c>
      <c r="E111">
        <v>1</v>
      </c>
      <c r="F111">
        <v>1</v>
      </c>
      <c r="G111">
        <v>100</v>
      </c>
      <c r="H111">
        <f>INDEX(Tabulka1[],MATCH(Osvětlení!C111,Tabulka1[Skupina],0),2)</f>
        <v>650</v>
      </c>
      <c r="I111">
        <f t="shared" si="0"/>
        <v>0.065</v>
      </c>
    </row>
    <row r="112" spans="1:9" ht="15">
      <c r="A112" t="s">
        <v>129</v>
      </c>
      <c r="B112" t="s">
        <v>16</v>
      </c>
      <c r="C112" t="s">
        <v>7</v>
      </c>
      <c r="D112" t="s">
        <v>14</v>
      </c>
      <c r="E112">
        <v>1</v>
      </c>
      <c r="F112">
        <v>1</v>
      </c>
      <c r="G112">
        <v>11</v>
      </c>
      <c r="H112">
        <f>INDEX(Tabulka1[],MATCH(Osvětlení!C112,Tabulka1[Skupina],0),2)</f>
        <v>650</v>
      </c>
      <c r="I112">
        <f t="shared" si="0"/>
        <v>0.00715</v>
      </c>
    </row>
    <row r="113" spans="1:9" ht="15">
      <c r="A113" t="s">
        <v>129</v>
      </c>
      <c r="B113" t="s">
        <v>130</v>
      </c>
      <c r="C113" t="s">
        <v>37</v>
      </c>
      <c r="D113" t="s">
        <v>13</v>
      </c>
      <c r="E113">
        <v>1</v>
      </c>
      <c r="F113">
        <v>1</v>
      </c>
      <c r="G113">
        <v>60</v>
      </c>
      <c r="H113">
        <f>INDEX(Tabulka1[],MATCH(Osvětlení!C113,Tabulka1[Skupina],0),2)</f>
        <v>900</v>
      </c>
      <c r="I113">
        <f aca="true" t="shared" si="18" ref="I113">IF(ISNUMBER(F113),E113*F113*G113*H113*0.000001,E113*G113*H113*0.000001)</f>
        <v>0.054</v>
      </c>
    </row>
    <row r="114" spans="1:9" ht="15">
      <c r="A114" t="s">
        <v>129</v>
      </c>
      <c r="B114" t="s">
        <v>70</v>
      </c>
      <c r="C114" t="s">
        <v>19</v>
      </c>
      <c r="D114" s="21" t="s">
        <v>36</v>
      </c>
      <c r="E114">
        <v>4</v>
      </c>
      <c r="F114">
        <v>1</v>
      </c>
      <c r="G114" s="21">
        <v>20</v>
      </c>
      <c r="H114">
        <f>INDEX(Tabulka1[],MATCH(Osvětlení!C114,Tabulka1[Skupina],0),2)</f>
        <v>400</v>
      </c>
      <c r="I114">
        <f t="shared" si="0"/>
        <v>0.032</v>
      </c>
    </row>
    <row r="115" spans="1:9" ht="15">
      <c r="A115" t="s">
        <v>129</v>
      </c>
      <c r="B115" t="s">
        <v>70</v>
      </c>
      <c r="C115" t="s">
        <v>19</v>
      </c>
      <c r="D115" t="s">
        <v>13</v>
      </c>
      <c r="E115">
        <v>4</v>
      </c>
      <c r="F115">
        <v>1</v>
      </c>
      <c r="G115">
        <v>60</v>
      </c>
      <c r="H115">
        <f>INDEX(Tabulka1[],MATCH(Osvětlení!C115,Tabulka1[Skupina],0),2)</f>
        <v>400</v>
      </c>
      <c r="I115">
        <f t="shared" si="0"/>
        <v>0.096</v>
      </c>
    </row>
    <row r="116" spans="1:9" ht="15">
      <c r="A116" t="s">
        <v>129</v>
      </c>
      <c r="B116" t="s">
        <v>7</v>
      </c>
      <c r="C116" t="s">
        <v>7</v>
      </c>
      <c r="D116" s="21" t="s">
        <v>36</v>
      </c>
      <c r="E116">
        <v>2</v>
      </c>
      <c r="F116">
        <v>2</v>
      </c>
      <c r="G116" s="21">
        <v>20</v>
      </c>
      <c r="H116">
        <f>INDEX(Tabulka1[],MATCH(Osvětlení!C116,Tabulka1[Skupina],0),2)</f>
        <v>650</v>
      </c>
      <c r="I116">
        <f aca="true" t="shared" si="19" ref="I116:I118">IF(ISNUMBER(F116),E116*F116*G116*H116*0.000001,E116*G116*H116*0.000001)</f>
        <v>0.052</v>
      </c>
    </row>
    <row r="117" spans="1:9" ht="15">
      <c r="A117" t="s">
        <v>129</v>
      </c>
      <c r="B117" t="s">
        <v>111</v>
      </c>
      <c r="C117" t="s">
        <v>24</v>
      </c>
      <c r="D117" t="s">
        <v>13</v>
      </c>
      <c r="E117">
        <v>6</v>
      </c>
      <c r="F117">
        <v>1</v>
      </c>
      <c r="G117">
        <v>60</v>
      </c>
      <c r="H117">
        <f>INDEX(Tabulka1[],MATCH(Osvětlení!C117,Tabulka1[Skupina],0),2)</f>
        <v>250</v>
      </c>
      <c r="I117">
        <f t="shared" si="19"/>
        <v>0.09</v>
      </c>
    </row>
    <row r="118" spans="1:9" ht="15">
      <c r="A118" t="s">
        <v>129</v>
      </c>
      <c r="B118" t="s">
        <v>131</v>
      </c>
      <c r="C118" t="s">
        <v>26</v>
      </c>
      <c r="D118" t="s">
        <v>14</v>
      </c>
      <c r="E118">
        <v>4</v>
      </c>
      <c r="F118">
        <v>2</v>
      </c>
      <c r="G118">
        <v>18</v>
      </c>
      <c r="H118">
        <f>INDEX(Tabulka1[],MATCH(Osvětlení!C118,Tabulka1[Skupina],0),2)</f>
        <v>850</v>
      </c>
      <c r="I118">
        <f t="shared" si="19"/>
        <v>0.1224</v>
      </c>
    </row>
    <row r="119" spans="1:9" ht="15">
      <c r="A119" t="s">
        <v>129</v>
      </c>
      <c r="B119" t="s">
        <v>74</v>
      </c>
      <c r="C119" t="s">
        <v>26</v>
      </c>
      <c r="D119" t="s">
        <v>14</v>
      </c>
      <c r="E119">
        <v>1</v>
      </c>
      <c r="F119">
        <v>2</v>
      </c>
      <c r="G119">
        <v>58</v>
      </c>
      <c r="H119">
        <f>INDEX(Tabulka1[],MATCH(Osvětlení!C119,Tabulka1[Skupina],0),2)</f>
        <v>850</v>
      </c>
      <c r="I119">
        <f aca="true" t="shared" si="20" ref="I119:I120">IF(ISNUMBER(F119),E119*F119*G119*H119*0.000001,E119*G119*H119*0.000001)</f>
        <v>0.0986</v>
      </c>
    </row>
    <row r="120" spans="1:9" ht="15">
      <c r="A120" t="s">
        <v>129</v>
      </c>
      <c r="B120" t="s">
        <v>112</v>
      </c>
      <c r="C120" t="s">
        <v>24</v>
      </c>
      <c r="D120" t="s">
        <v>13</v>
      </c>
      <c r="E120">
        <v>2</v>
      </c>
      <c r="F120">
        <v>1</v>
      </c>
      <c r="G120">
        <v>60</v>
      </c>
      <c r="H120">
        <f>INDEX(Tabulka1[],MATCH(Osvětlení!C120,Tabulka1[Skupina],0),2)</f>
        <v>250</v>
      </c>
      <c r="I120">
        <f t="shared" si="20"/>
        <v>0.03</v>
      </c>
    </row>
    <row r="121" spans="1:9" ht="15">
      <c r="A121" t="s">
        <v>129</v>
      </c>
      <c r="B121" t="s">
        <v>41</v>
      </c>
      <c r="C121" t="s">
        <v>28</v>
      </c>
      <c r="D121" t="s">
        <v>13</v>
      </c>
      <c r="E121">
        <v>1</v>
      </c>
      <c r="F121">
        <v>1</v>
      </c>
      <c r="G121">
        <v>60</v>
      </c>
      <c r="H121">
        <f>INDEX(Tabulka1[],MATCH(Osvětlení!C121,Tabulka1[Skupina],0),2)</f>
        <v>175</v>
      </c>
      <c r="I121">
        <f aca="true" t="shared" si="21" ref="I121:I124">IF(ISNUMBER(F121),E121*F121*G121*H121*0.000001,E121*G121*H121*0.000001)</f>
        <v>0.010499999999999999</v>
      </c>
    </row>
    <row r="122" spans="1:9" ht="15">
      <c r="A122" t="s">
        <v>129</v>
      </c>
      <c r="B122" t="s">
        <v>132</v>
      </c>
      <c r="C122" t="s">
        <v>26</v>
      </c>
      <c r="D122" t="s">
        <v>14</v>
      </c>
      <c r="E122">
        <v>1</v>
      </c>
      <c r="F122">
        <v>2</v>
      </c>
      <c r="G122">
        <v>36</v>
      </c>
      <c r="H122">
        <f>INDEX(Tabulka1[],MATCH(Osvětlení!C122,Tabulka1[Skupina],0),2)</f>
        <v>850</v>
      </c>
      <c r="I122">
        <f t="shared" si="21"/>
        <v>0.0612</v>
      </c>
    </row>
    <row r="123" spans="1:9" ht="15">
      <c r="A123" t="s">
        <v>129</v>
      </c>
      <c r="B123" t="s">
        <v>133</v>
      </c>
      <c r="C123" t="s">
        <v>26</v>
      </c>
      <c r="D123" t="s">
        <v>14</v>
      </c>
      <c r="E123">
        <v>1</v>
      </c>
      <c r="F123">
        <v>2</v>
      </c>
      <c r="G123">
        <v>58</v>
      </c>
      <c r="H123">
        <f>INDEX(Tabulka1[],MATCH(Osvětlení!C123,Tabulka1[Skupina],0),2)</f>
        <v>850</v>
      </c>
      <c r="I123">
        <f t="shared" si="21"/>
        <v>0.0986</v>
      </c>
    </row>
    <row r="124" spans="1:9" ht="15">
      <c r="A124" t="s">
        <v>129</v>
      </c>
      <c r="B124" t="s">
        <v>134</v>
      </c>
      <c r="C124" t="s">
        <v>26</v>
      </c>
      <c r="D124" t="s">
        <v>14</v>
      </c>
      <c r="E124">
        <v>3</v>
      </c>
      <c r="F124">
        <v>1</v>
      </c>
      <c r="G124">
        <v>36</v>
      </c>
      <c r="H124">
        <f>INDEX(Tabulka1[],MATCH(Osvětlení!C124,Tabulka1[Skupina],0),2)</f>
        <v>850</v>
      </c>
      <c r="I124">
        <f t="shared" si="21"/>
        <v>0.09179999999999999</v>
      </c>
    </row>
    <row r="125" spans="1:9" ht="14.25" customHeight="1">
      <c r="A125" t="s">
        <v>129</v>
      </c>
      <c r="B125" t="s">
        <v>71</v>
      </c>
      <c r="C125" t="s">
        <v>25</v>
      </c>
      <c r="D125" s="21" t="s">
        <v>36</v>
      </c>
      <c r="E125">
        <v>9</v>
      </c>
      <c r="F125">
        <v>1</v>
      </c>
      <c r="G125" s="21">
        <v>24</v>
      </c>
      <c r="H125">
        <f>INDEX(Tabulka1[],MATCH(Osvětlení!C125,Tabulka1[Skupina],0),2)</f>
        <v>1000</v>
      </c>
      <c r="I125">
        <f t="shared" si="0"/>
        <v>0.216</v>
      </c>
    </row>
    <row r="126" spans="1:9" ht="15">
      <c r="A126" t="s">
        <v>129</v>
      </c>
      <c r="B126" t="s">
        <v>72</v>
      </c>
      <c r="C126" t="s">
        <v>25</v>
      </c>
      <c r="D126" s="21" t="s">
        <v>36</v>
      </c>
      <c r="E126">
        <v>9</v>
      </c>
      <c r="F126">
        <v>1</v>
      </c>
      <c r="G126" s="21">
        <v>24</v>
      </c>
      <c r="H126">
        <f>INDEX(Tabulka1[],MATCH(Osvětlení!C126,Tabulka1[Skupina],0),2)</f>
        <v>1000</v>
      </c>
      <c r="I126">
        <f t="shared" si="0"/>
        <v>0.216</v>
      </c>
    </row>
    <row r="127" spans="1:9" ht="15">
      <c r="A127" t="s">
        <v>129</v>
      </c>
      <c r="B127" t="s">
        <v>73</v>
      </c>
      <c r="C127" t="s">
        <v>25</v>
      </c>
      <c r="D127" s="21" t="s">
        <v>36</v>
      </c>
      <c r="E127">
        <v>9</v>
      </c>
      <c r="F127">
        <v>1</v>
      </c>
      <c r="G127" s="21">
        <v>24</v>
      </c>
      <c r="H127">
        <f>INDEX(Tabulka1[],MATCH(Osvětlení!C127,Tabulka1[Skupina],0),2)</f>
        <v>1000</v>
      </c>
      <c r="I127">
        <f t="shared" si="0"/>
        <v>0.216</v>
      </c>
    </row>
    <row r="128" spans="1:9" ht="15">
      <c r="A128" t="s">
        <v>129</v>
      </c>
      <c r="B128" t="s">
        <v>135</v>
      </c>
      <c r="C128" t="s">
        <v>26</v>
      </c>
      <c r="D128" t="s">
        <v>14</v>
      </c>
      <c r="E128">
        <v>1</v>
      </c>
      <c r="F128">
        <v>2</v>
      </c>
      <c r="G128">
        <v>36</v>
      </c>
      <c r="H128">
        <f>INDEX(Tabulka1[],MATCH(Osvětlení!C128,Tabulka1[Skupina],0),2)</f>
        <v>850</v>
      </c>
      <c r="I128">
        <f t="shared" si="0"/>
        <v>0.0612</v>
      </c>
    </row>
    <row r="129" spans="1:9" ht="15">
      <c r="A129" t="s">
        <v>136</v>
      </c>
      <c r="B129" t="s">
        <v>7</v>
      </c>
      <c r="C129" t="s">
        <v>7</v>
      </c>
      <c r="D129" s="21" t="s">
        <v>36</v>
      </c>
      <c r="E129">
        <v>1</v>
      </c>
      <c r="F129">
        <v>1</v>
      </c>
      <c r="G129" s="21">
        <v>24</v>
      </c>
      <c r="H129">
        <f>INDEX(Tabulka1[],MATCH(Osvětlení!C129,Tabulka1[Skupina],0),2)</f>
        <v>650</v>
      </c>
      <c r="I129">
        <f t="shared" si="0"/>
        <v>0.0156</v>
      </c>
    </row>
    <row r="130" spans="1:9" ht="15">
      <c r="A130" t="s">
        <v>136</v>
      </c>
      <c r="B130" t="s">
        <v>137</v>
      </c>
      <c r="C130" t="s">
        <v>28</v>
      </c>
      <c r="D130" t="s">
        <v>14</v>
      </c>
      <c r="E130">
        <v>1</v>
      </c>
      <c r="F130">
        <v>1</v>
      </c>
      <c r="G130">
        <v>36</v>
      </c>
      <c r="H130">
        <f>INDEX(Tabulka1[],MATCH(Osvětlení!C130,Tabulka1[Skupina],0),2)</f>
        <v>175</v>
      </c>
      <c r="I130">
        <f aca="true" t="shared" si="22" ref="I130">IF(ISNUMBER(F130),E130*F130*G130*H130*0.000001,E130*G130*H130*0.000001)</f>
        <v>0.0063</v>
      </c>
    </row>
    <row r="131" spans="1:9" ht="15">
      <c r="A131" t="s">
        <v>136</v>
      </c>
      <c r="B131" t="s">
        <v>137</v>
      </c>
      <c r="C131" t="s">
        <v>28</v>
      </c>
      <c r="D131" t="s">
        <v>13</v>
      </c>
      <c r="E131">
        <v>1</v>
      </c>
      <c r="F131">
        <v>1</v>
      </c>
      <c r="G131">
        <v>60</v>
      </c>
      <c r="H131">
        <f>INDEX(Tabulka1[],MATCH(Osvětlení!C131,Tabulka1[Skupina],0),2)</f>
        <v>175</v>
      </c>
      <c r="I131">
        <f aca="true" t="shared" si="23" ref="I131:I132">IF(ISNUMBER(F131),E131*F131*G131*H131*0.000001,E131*G131*H131*0.000001)</f>
        <v>0.010499999999999999</v>
      </c>
    </row>
    <row r="132" spans="1:9" ht="15">
      <c r="A132" t="s">
        <v>136</v>
      </c>
      <c r="B132" t="s">
        <v>138</v>
      </c>
      <c r="C132" t="s">
        <v>7</v>
      </c>
      <c r="D132" s="21" t="s">
        <v>36</v>
      </c>
      <c r="E132">
        <v>8</v>
      </c>
      <c r="F132">
        <v>1</v>
      </c>
      <c r="G132" s="21">
        <v>9</v>
      </c>
      <c r="H132">
        <f>INDEX(Tabulka1[],MATCH(Osvětlení!C132,Tabulka1[Skupina],0),2)</f>
        <v>650</v>
      </c>
      <c r="I132">
        <f t="shared" si="23"/>
        <v>0.0468</v>
      </c>
    </row>
    <row r="133" spans="1:9" ht="15">
      <c r="A133" t="s">
        <v>136</v>
      </c>
      <c r="B133" t="s">
        <v>138</v>
      </c>
      <c r="C133" t="s">
        <v>7</v>
      </c>
      <c r="D133" s="21" t="s">
        <v>36</v>
      </c>
      <c r="E133">
        <v>4</v>
      </c>
      <c r="F133">
        <v>1</v>
      </c>
      <c r="G133" s="21">
        <v>9</v>
      </c>
      <c r="H133">
        <f>INDEX(Tabulka1[],MATCH(Osvětlení!C133,Tabulka1[Skupina],0),2)</f>
        <v>650</v>
      </c>
      <c r="I133">
        <f aca="true" t="shared" si="24" ref="I133">IF(ISNUMBER(F133),E133*F133*G133*H133*0.000001,E133*G133*H133*0.000001)</f>
        <v>0.0234</v>
      </c>
    </row>
    <row r="134" spans="1:9" ht="15">
      <c r="A134" t="s">
        <v>136</v>
      </c>
      <c r="B134" t="s">
        <v>55</v>
      </c>
      <c r="C134" t="s">
        <v>34</v>
      </c>
      <c r="D134" t="s">
        <v>14</v>
      </c>
      <c r="E134">
        <v>1</v>
      </c>
      <c r="F134">
        <v>2</v>
      </c>
      <c r="G134">
        <v>36</v>
      </c>
      <c r="H134">
        <f>INDEX(Tabulka1[],MATCH(Osvětlení!C134,Tabulka1[Skupina],0),2)</f>
        <v>1150</v>
      </c>
      <c r="I134">
        <f aca="true" t="shared" si="25" ref="I134:I152">IF(ISNUMBER(F134),E134*F134*G134*H134*0.000001,E134*G134*H134*0.000001)</f>
        <v>0.0828</v>
      </c>
    </row>
    <row r="135" spans="1:9" ht="15">
      <c r="A135" t="s">
        <v>136</v>
      </c>
      <c r="B135" t="s">
        <v>56</v>
      </c>
      <c r="C135" t="s">
        <v>34</v>
      </c>
      <c r="D135" t="s">
        <v>14</v>
      </c>
      <c r="E135">
        <v>1</v>
      </c>
      <c r="F135">
        <v>2</v>
      </c>
      <c r="G135">
        <v>36</v>
      </c>
      <c r="H135">
        <f>INDEX(Tabulka1[],MATCH(Osvětlení!C135,Tabulka1[Skupina],0),2)</f>
        <v>1150</v>
      </c>
      <c r="I135">
        <f t="shared" si="25"/>
        <v>0.0828</v>
      </c>
    </row>
    <row r="136" spans="1:9" ht="15">
      <c r="A136" t="s">
        <v>136</v>
      </c>
      <c r="B136" t="s">
        <v>57</v>
      </c>
      <c r="C136" t="s">
        <v>34</v>
      </c>
      <c r="D136" t="s">
        <v>14</v>
      </c>
      <c r="E136">
        <v>1</v>
      </c>
      <c r="F136">
        <v>2</v>
      </c>
      <c r="G136">
        <v>36</v>
      </c>
      <c r="H136">
        <f>INDEX(Tabulka1[],MATCH(Osvětlení!C136,Tabulka1[Skupina],0),2)</f>
        <v>1150</v>
      </c>
      <c r="I136">
        <f t="shared" si="25"/>
        <v>0.0828</v>
      </c>
    </row>
    <row r="137" spans="1:9" ht="15">
      <c r="A137" t="s">
        <v>136</v>
      </c>
      <c r="B137" t="s">
        <v>58</v>
      </c>
      <c r="C137" t="s">
        <v>34</v>
      </c>
      <c r="D137" t="s">
        <v>14</v>
      </c>
      <c r="E137">
        <v>1</v>
      </c>
      <c r="F137">
        <v>2</v>
      </c>
      <c r="G137">
        <v>36</v>
      </c>
      <c r="H137">
        <f>INDEX(Tabulka1[],MATCH(Osvětlení!C137,Tabulka1[Skupina],0),2)</f>
        <v>1150</v>
      </c>
      <c r="I137">
        <f t="shared" si="25"/>
        <v>0.0828</v>
      </c>
    </row>
    <row r="138" spans="1:9" ht="15">
      <c r="A138" t="s">
        <v>136</v>
      </c>
      <c r="B138" t="s">
        <v>59</v>
      </c>
      <c r="C138" t="s">
        <v>34</v>
      </c>
      <c r="D138" t="s">
        <v>14</v>
      </c>
      <c r="E138">
        <v>1</v>
      </c>
      <c r="F138">
        <v>2</v>
      </c>
      <c r="G138">
        <v>36</v>
      </c>
      <c r="H138">
        <f>INDEX(Tabulka1[],MATCH(Osvětlení!C138,Tabulka1[Skupina],0),2)</f>
        <v>1150</v>
      </c>
      <c r="I138">
        <f t="shared" si="25"/>
        <v>0.0828</v>
      </c>
    </row>
    <row r="139" spans="1:9" ht="15">
      <c r="A139" t="s">
        <v>136</v>
      </c>
      <c r="B139" t="s">
        <v>60</v>
      </c>
      <c r="C139" t="s">
        <v>34</v>
      </c>
      <c r="D139" t="s">
        <v>14</v>
      </c>
      <c r="E139">
        <v>1</v>
      </c>
      <c r="F139">
        <v>2</v>
      </c>
      <c r="G139">
        <v>36</v>
      </c>
      <c r="H139">
        <f>INDEX(Tabulka1[],MATCH(Osvětlení!C139,Tabulka1[Skupina],0),2)</f>
        <v>1150</v>
      </c>
      <c r="I139">
        <f t="shared" si="25"/>
        <v>0.0828</v>
      </c>
    </row>
    <row r="140" spans="1:9" ht="15">
      <c r="A140" t="s">
        <v>136</v>
      </c>
      <c r="B140" t="s">
        <v>61</v>
      </c>
      <c r="C140" t="s">
        <v>34</v>
      </c>
      <c r="D140" t="s">
        <v>14</v>
      </c>
      <c r="E140">
        <v>1</v>
      </c>
      <c r="F140">
        <v>2</v>
      </c>
      <c r="G140">
        <v>36</v>
      </c>
      <c r="H140">
        <f>INDEX(Tabulka1[],MATCH(Osvětlení!C140,Tabulka1[Skupina],0),2)</f>
        <v>1150</v>
      </c>
      <c r="I140">
        <f t="shared" si="25"/>
        <v>0.0828</v>
      </c>
    </row>
    <row r="141" spans="1:9" ht="15">
      <c r="A141" t="s">
        <v>136</v>
      </c>
      <c r="B141" t="s">
        <v>62</v>
      </c>
      <c r="C141" t="s">
        <v>34</v>
      </c>
      <c r="D141" t="s">
        <v>14</v>
      </c>
      <c r="E141">
        <v>1</v>
      </c>
      <c r="F141">
        <v>2</v>
      </c>
      <c r="G141">
        <v>36</v>
      </c>
      <c r="H141">
        <f>INDEX(Tabulka1[],MATCH(Osvětlení!C141,Tabulka1[Skupina],0),2)</f>
        <v>1150</v>
      </c>
      <c r="I141">
        <f t="shared" si="25"/>
        <v>0.0828</v>
      </c>
    </row>
    <row r="142" spans="1:9" ht="15">
      <c r="A142" t="s">
        <v>136</v>
      </c>
      <c r="B142" t="s">
        <v>63</v>
      </c>
      <c r="C142" t="s">
        <v>34</v>
      </c>
      <c r="D142" t="s">
        <v>14</v>
      </c>
      <c r="E142">
        <v>1</v>
      </c>
      <c r="F142">
        <v>2</v>
      </c>
      <c r="G142">
        <v>36</v>
      </c>
      <c r="H142">
        <f>INDEX(Tabulka1[],MATCH(Osvětlení!C142,Tabulka1[Skupina],0),2)</f>
        <v>1150</v>
      </c>
      <c r="I142">
        <f t="shared" si="25"/>
        <v>0.0828</v>
      </c>
    </row>
    <row r="143" spans="1:9" ht="15">
      <c r="A143" t="s">
        <v>136</v>
      </c>
      <c r="B143" t="s">
        <v>64</v>
      </c>
      <c r="C143" t="s">
        <v>34</v>
      </c>
      <c r="D143" t="s">
        <v>14</v>
      </c>
      <c r="E143">
        <v>1</v>
      </c>
      <c r="F143">
        <v>2</v>
      </c>
      <c r="G143">
        <v>36</v>
      </c>
      <c r="H143">
        <f>INDEX(Tabulka1[],MATCH(Osvětlení!C143,Tabulka1[Skupina],0),2)</f>
        <v>1150</v>
      </c>
      <c r="I143">
        <f t="shared" si="25"/>
        <v>0.0828</v>
      </c>
    </row>
    <row r="144" spans="1:9" ht="15">
      <c r="A144" t="s">
        <v>136</v>
      </c>
      <c r="B144" t="s">
        <v>65</v>
      </c>
      <c r="C144" t="s">
        <v>34</v>
      </c>
      <c r="D144" s="21" t="s">
        <v>36</v>
      </c>
      <c r="E144">
        <v>1</v>
      </c>
      <c r="F144">
        <v>2</v>
      </c>
      <c r="G144" s="21">
        <v>20</v>
      </c>
      <c r="H144">
        <f>INDEX(Tabulka1[],MATCH(Osvětlení!C144,Tabulka1[Skupina],0),2)</f>
        <v>1150</v>
      </c>
      <c r="I144">
        <f t="shared" si="25"/>
        <v>0.046</v>
      </c>
    </row>
    <row r="145" spans="1:9" ht="15">
      <c r="A145" t="s">
        <v>136</v>
      </c>
      <c r="B145" t="s">
        <v>66</v>
      </c>
      <c r="C145" t="s">
        <v>34</v>
      </c>
      <c r="D145" s="21" t="s">
        <v>36</v>
      </c>
      <c r="E145">
        <v>2</v>
      </c>
      <c r="F145">
        <v>2</v>
      </c>
      <c r="G145" s="21">
        <v>20</v>
      </c>
      <c r="H145">
        <f>INDEX(Tabulka1[],MATCH(Osvětlení!C145,Tabulka1[Skupina],0),2)</f>
        <v>1150</v>
      </c>
      <c r="I145">
        <f t="shared" si="25"/>
        <v>0.092</v>
      </c>
    </row>
    <row r="146" spans="1:9" ht="15">
      <c r="A146" t="s">
        <v>136</v>
      </c>
      <c r="B146" t="s">
        <v>67</v>
      </c>
      <c r="C146" t="s">
        <v>34</v>
      </c>
      <c r="D146" s="21" t="s">
        <v>36</v>
      </c>
      <c r="E146">
        <v>2</v>
      </c>
      <c r="F146">
        <v>2</v>
      </c>
      <c r="G146" s="21">
        <v>20</v>
      </c>
      <c r="H146">
        <f>INDEX(Tabulka1[],MATCH(Osvětlení!C146,Tabulka1[Skupina],0),2)</f>
        <v>1150</v>
      </c>
      <c r="I146">
        <f t="shared" si="25"/>
        <v>0.092</v>
      </c>
    </row>
    <row r="147" spans="1:9" ht="15">
      <c r="A147" t="s">
        <v>136</v>
      </c>
      <c r="B147" t="s">
        <v>68</v>
      </c>
      <c r="C147" t="s">
        <v>34</v>
      </c>
      <c r="D147" s="21" t="s">
        <v>36</v>
      </c>
      <c r="E147">
        <v>1</v>
      </c>
      <c r="F147">
        <v>2</v>
      </c>
      <c r="G147" s="21">
        <v>20</v>
      </c>
      <c r="H147">
        <f>INDEX(Tabulka1[],MATCH(Osvětlení!C147,Tabulka1[Skupina],0),2)</f>
        <v>1150</v>
      </c>
      <c r="I147">
        <f t="shared" si="25"/>
        <v>0.046</v>
      </c>
    </row>
    <row r="148" spans="1:9" ht="15">
      <c r="A148" t="s">
        <v>136</v>
      </c>
      <c r="B148" t="s">
        <v>139</v>
      </c>
      <c r="C148" t="s">
        <v>28</v>
      </c>
      <c r="D148" t="s">
        <v>14</v>
      </c>
      <c r="E148">
        <v>1</v>
      </c>
      <c r="F148">
        <v>2</v>
      </c>
      <c r="G148">
        <v>36</v>
      </c>
      <c r="H148">
        <f>INDEX(Tabulka1[],MATCH(Osvětlení!C148,Tabulka1[Skupina],0),2)</f>
        <v>175</v>
      </c>
      <c r="I148">
        <f t="shared" si="25"/>
        <v>0.0126</v>
      </c>
    </row>
    <row r="149" spans="1:9" ht="15">
      <c r="A149" t="s">
        <v>136</v>
      </c>
      <c r="B149" t="s">
        <v>114</v>
      </c>
      <c r="C149" t="s">
        <v>24</v>
      </c>
      <c r="D149" t="s">
        <v>13</v>
      </c>
      <c r="E149">
        <v>6</v>
      </c>
      <c r="F149">
        <v>1</v>
      </c>
      <c r="G149">
        <v>60</v>
      </c>
      <c r="H149">
        <f>INDEX(Tabulka1[],MATCH(Osvětlení!C149,Tabulka1[Skupina],0),2)</f>
        <v>250</v>
      </c>
      <c r="I149">
        <f t="shared" si="25"/>
        <v>0.09</v>
      </c>
    </row>
    <row r="150" spans="1:9" ht="15">
      <c r="A150" t="s">
        <v>136</v>
      </c>
      <c r="B150" t="s">
        <v>7</v>
      </c>
      <c r="C150" t="s">
        <v>7</v>
      </c>
      <c r="D150" s="21" t="s">
        <v>36</v>
      </c>
      <c r="E150">
        <v>1</v>
      </c>
      <c r="F150">
        <v>1</v>
      </c>
      <c r="G150" s="21">
        <v>24</v>
      </c>
      <c r="H150">
        <f>INDEX(Tabulka1[],MATCH(Osvětlení!C150,Tabulka1[Skupina],0),2)</f>
        <v>650</v>
      </c>
      <c r="I150">
        <f aca="true" t="shared" si="26" ref="I150">IF(ISNUMBER(F150),E150*F150*G150*H150*0.000001,E150*G150*H150*0.000001)</f>
        <v>0.0156</v>
      </c>
    </row>
    <row r="151" spans="1:9" ht="15">
      <c r="A151" t="s">
        <v>136</v>
      </c>
      <c r="B151" t="s">
        <v>115</v>
      </c>
      <c r="C151" t="s">
        <v>24</v>
      </c>
      <c r="D151" t="s">
        <v>13</v>
      </c>
      <c r="E151">
        <v>6</v>
      </c>
      <c r="F151">
        <v>1</v>
      </c>
      <c r="G151">
        <v>60</v>
      </c>
      <c r="H151">
        <f>INDEX(Tabulka1[],MATCH(Osvětlení!C151,Tabulka1[Skupina],0),2)</f>
        <v>250</v>
      </c>
      <c r="I151">
        <f t="shared" si="25"/>
        <v>0.09</v>
      </c>
    </row>
    <row r="152" spans="1:9" ht="15">
      <c r="A152" t="s">
        <v>136</v>
      </c>
      <c r="B152" t="s">
        <v>140</v>
      </c>
      <c r="C152" t="s">
        <v>24</v>
      </c>
      <c r="D152" t="s">
        <v>13</v>
      </c>
      <c r="E152">
        <v>6</v>
      </c>
      <c r="F152">
        <v>1</v>
      </c>
      <c r="G152">
        <v>60</v>
      </c>
      <c r="H152">
        <f>INDEX(Tabulka1[],MATCH(Osvětlení!C152,Tabulka1[Skupina],0),2)</f>
        <v>250</v>
      </c>
      <c r="I152">
        <f t="shared" si="25"/>
        <v>0.09</v>
      </c>
    </row>
    <row r="153" spans="1:9" ht="15">
      <c r="A153" t="s">
        <v>136</v>
      </c>
      <c r="B153" t="s">
        <v>141</v>
      </c>
      <c r="C153" t="s">
        <v>24</v>
      </c>
      <c r="D153" t="s">
        <v>13</v>
      </c>
      <c r="E153">
        <v>2</v>
      </c>
      <c r="F153">
        <v>1</v>
      </c>
      <c r="G153">
        <v>60</v>
      </c>
      <c r="H153">
        <f>INDEX(Tabulka1[],MATCH(Osvětlení!C153,Tabulka1[Skupina],0),2)</f>
        <v>250</v>
      </c>
      <c r="I153">
        <f aca="true" t="shared" si="27" ref="I153:I154">IF(ISNUMBER(F153),E153*F153*G153*H153*0.000001,E153*G153*H153*0.000001)</f>
        <v>0.03</v>
      </c>
    </row>
    <row r="154" spans="1:9" ht="15">
      <c r="A154" t="s">
        <v>136</v>
      </c>
      <c r="B154" t="s">
        <v>141</v>
      </c>
      <c r="C154" t="s">
        <v>24</v>
      </c>
      <c r="D154" s="21" t="s">
        <v>36</v>
      </c>
      <c r="E154">
        <v>1</v>
      </c>
      <c r="F154">
        <v>1</v>
      </c>
      <c r="G154" s="21">
        <v>18</v>
      </c>
      <c r="H154">
        <f>INDEX(Tabulka1[],MATCH(Osvětlení!C154,Tabulka1[Skupina],0),2)</f>
        <v>250</v>
      </c>
      <c r="I154">
        <f t="shared" si="27"/>
        <v>0.0045</v>
      </c>
    </row>
    <row r="155" spans="1:9" ht="15">
      <c r="A155" t="s">
        <v>136</v>
      </c>
      <c r="B155" t="s">
        <v>142</v>
      </c>
      <c r="C155" t="s">
        <v>24</v>
      </c>
      <c r="D155" t="s">
        <v>13</v>
      </c>
      <c r="E155">
        <v>1</v>
      </c>
      <c r="F155">
        <v>1</v>
      </c>
      <c r="G155">
        <v>60</v>
      </c>
      <c r="H155">
        <f>INDEX(Tabulka1[],MATCH(Osvětlení!C155,Tabulka1[Skupina],0),2)</f>
        <v>250</v>
      </c>
      <c r="I155">
        <f aca="true" t="shared" si="28" ref="I155:I157">IF(ISNUMBER(F155),E155*F155*G155*H155*0.000001,E155*G155*H155*0.000001)</f>
        <v>0.015</v>
      </c>
    </row>
    <row r="156" spans="1:9" ht="15">
      <c r="A156" t="s">
        <v>136</v>
      </c>
      <c r="B156" t="s">
        <v>143</v>
      </c>
      <c r="C156" t="s">
        <v>28</v>
      </c>
      <c r="D156" t="s">
        <v>13</v>
      </c>
      <c r="E156">
        <v>1</v>
      </c>
      <c r="F156">
        <v>2</v>
      </c>
      <c r="G156">
        <v>60</v>
      </c>
      <c r="H156">
        <f>INDEX(Tabulka1[],MATCH(Osvětlení!C156,Tabulka1[Skupina],0),2)</f>
        <v>175</v>
      </c>
      <c r="I156">
        <f t="shared" si="28"/>
        <v>0.020999999999999998</v>
      </c>
    </row>
    <row r="157" spans="1:9" ht="15">
      <c r="A157" t="s">
        <v>136</v>
      </c>
      <c r="B157" t="s">
        <v>143</v>
      </c>
      <c r="C157" t="s">
        <v>28</v>
      </c>
      <c r="D157" t="s">
        <v>14</v>
      </c>
      <c r="E157">
        <v>1</v>
      </c>
      <c r="F157">
        <v>2</v>
      </c>
      <c r="G157">
        <v>36</v>
      </c>
      <c r="H157">
        <f>INDEX(Tabulka1[],MATCH(Osvětlení!C157,Tabulka1[Skupina],0),2)</f>
        <v>175</v>
      </c>
      <c r="I157">
        <f t="shared" si="28"/>
        <v>0.0126</v>
      </c>
    </row>
    <row r="158" spans="1:9" ht="15">
      <c r="A158" t="s">
        <v>136</v>
      </c>
      <c r="B158" t="s">
        <v>144</v>
      </c>
      <c r="C158" t="s">
        <v>28</v>
      </c>
      <c r="D158" t="s">
        <v>14</v>
      </c>
      <c r="E158">
        <v>1</v>
      </c>
      <c r="F158">
        <v>2</v>
      </c>
      <c r="G158">
        <v>36</v>
      </c>
      <c r="H158">
        <f>INDEX(Tabulka1[],MATCH(Osvětlení!C158,Tabulka1[Skupina],0),2)</f>
        <v>175</v>
      </c>
      <c r="I158">
        <f t="shared" si="0"/>
        <v>0.0126</v>
      </c>
    </row>
    <row r="159" spans="1:9" ht="15">
      <c r="A159" t="s">
        <v>145</v>
      </c>
      <c r="B159" t="s">
        <v>16</v>
      </c>
      <c r="C159" t="s">
        <v>7</v>
      </c>
      <c r="D159" s="21" t="s">
        <v>36</v>
      </c>
      <c r="E159">
        <v>1</v>
      </c>
      <c r="F159">
        <v>1</v>
      </c>
      <c r="G159" s="21">
        <v>24</v>
      </c>
      <c r="H159">
        <f>INDEX(Tabulka1[],MATCH(Osvětlení!C159,Tabulka1[Skupina],0),2)</f>
        <v>650</v>
      </c>
      <c r="I159">
        <f aca="true" t="shared" si="29" ref="I159:I160">IF(ISNUMBER(F159),E159*F159*G159*H159*0.000001,E159*G159*H159*0.000001)</f>
        <v>0.0156</v>
      </c>
    </row>
    <row r="160" spans="1:9" ht="15">
      <c r="A160" t="s">
        <v>145</v>
      </c>
      <c r="B160" t="s">
        <v>16</v>
      </c>
      <c r="C160" t="s">
        <v>7</v>
      </c>
      <c r="D160" t="s">
        <v>13</v>
      </c>
      <c r="E160">
        <v>1</v>
      </c>
      <c r="F160">
        <v>1</v>
      </c>
      <c r="G160">
        <v>60</v>
      </c>
      <c r="H160">
        <f>INDEX(Tabulka1[],MATCH(Osvětlení!C160,Tabulka1[Skupina],0),2)</f>
        <v>650</v>
      </c>
      <c r="I160">
        <f t="shared" si="29"/>
        <v>0.039</v>
      </c>
    </row>
    <row r="161" spans="1:9" ht="15">
      <c r="A161" t="s">
        <v>145</v>
      </c>
      <c r="B161" t="s">
        <v>41</v>
      </c>
      <c r="C161" t="s">
        <v>28</v>
      </c>
      <c r="D161" t="s">
        <v>14</v>
      </c>
      <c r="E161">
        <v>1</v>
      </c>
      <c r="F161">
        <v>2</v>
      </c>
      <c r="G161">
        <v>36</v>
      </c>
      <c r="H161">
        <f>INDEX(Tabulka1[],MATCH(Osvětlení!C161,Tabulka1[Skupina],0),2)</f>
        <v>175</v>
      </c>
      <c r="I161">
        <f t="shared" si="0"/>
        <v>0.0126</v>
      </c>
    </row>
    <row r="162" spans="1:9" ht="15">
      <c r="A162" t="s">
        <v>145</v>
      </c>
      <c r="B162" t="s">
        <v>7</v>
      </c>
      <c r="C162" t="s">
        <v>7</v>
      </c>
      <c r="D162" s="21" t="s">
        <v>36</v>
      </c>
      <c r="E162">
        <v>8</v>
      </c>
      <c r="F162">
        <v>1</v>
      </c>
      <c r="G162" s="21">
        <v>9</v>
      </c>
      <c r="H162">
        <f>INDEX(Tabulka1[],MATCH(Osvětlení!C162,Tabulka1[Skupina],0),2)</f>
        <v>650</v>
      </c>
      <c r="I162">
        <f aca="true" t="shared" si="30" ref="I162">IF(ISNUMBER(F162),E162*F162*G162*H162*0.000001,E162*G162*H162*0.000001)</f>
        <v>0.0468</v>
      </c>
    </row>
    <row r="163" spans="1:9" ht="15">
      <c r="A163" t="s">
        <v>145</v>
      </c>
      <c r="B163" t="s">
        <v>7</v>
      </c>
      <c r="C163" t="s">
        <v>7</v>
      </c>
      <c r="D163" s="21" t="s">
        <v>36</v>
      </c>
      <c r="E163">
        <v>1</v>
      </c>
      <c r="F163">
        <v>1</v>
      </c>
      <c r="G163" s="21">
        <v>9</v>
      </c>
      <c r="H163">
        <f>INDEX(Tabulka1[],MATCH(Osvětlení!C163,Tabulka1[Skupina],0),2)</f>
        <v>650</v>
      </c>
      <c r="I163">
        <f aca="true" t="shared" si="31" ref="I163:I168">IF(ISNUMBER(F163),E163*F163*G163*H163*0.000001,E163*G163*H163*0.000001)</f>
        <v>0.00585</v>
      </c>
    </row>
    <row r="164" spans="1:9" ht="15">
      <c r="A164" t="s">
        <v>145</v>
      </c>
      <c r="B164" t="s">
        <v>146</v>
      </c>
      <c r="C164" t="s">
        <v>26</v>
      </c>
      <c r="D164" s="21" t="s">
        <v>36</v>
      </c>
      <c r="E164">
        <v>1</v>
      </c>
      <c r="F164">
        <v>2</v>
      </c>
      <c r="G164" s="21">
        <v>20</v>
      </c>
      <c r="H164">
        <f>INDEX(Tabulka1[],MATCH(Osvětlení!C164,Tabulka1[Skupina],0),2)</f>
        <v>850</v>
      </c>
      <c r="I164">
        <f t="shared" si="31"/>
        <v>0.033999999999999996</v>
      </c>
    </row>
    <row r="165" spans="1:9" ht="15">
      <c r="A165" t="s">
        <v>145</v>
      </c>
      <c r="B165" t="s">
        <v>55</v>
      </c>
      <c r="C165" t="s">
        <v>34</v>
      </c>
      <c r="D165" s="21" t="s">
        <v>36</v>
      </c>
      <c r="E165">
        <v>2</v>
      </c>
      <c r="F165">
        <v>1</v>
      </c>
      <c r="G165" s="21">
        <v>20</v>
      </c>
      <c r="H165">
        <f>INDEX(Tabulka1[],MATCH(Osvětlení!C165,Tabulka1[Skupina],0),2)</f>
        <v>1150</v>
      </c>
      <c r="I165">
        <f t="shared" si="31"/>
        <v>0.046</v>
      </c>
    </row>
    <row r="166" spans="1:9" ht="15">
      <c r="A166" t="s">
        <v>145</v>
      </c>
      <c r="B166" t="s">
        <v>56</v>
      </c>
      <c r="C166" t="s">
        <v>34</v>
      </c>
      <c r="D166" s="21" t="s">
        <v>36</v>
      </c>
      <c r="E166">
        <v>2</v>
      </c>
      <c r="F166">
        <v>1</v>
      </c>
      <c r="G166" s="21">
        <v>20</v>
      </c>
      <c r="H166">
        <f>INDEX(Tabulka1[],MATCH(Osvětlení!C166,Tabulka1[Skupina],0),2)</f>
        <v>1150</v>
      </c>
      <c r="I166">
        <f t="shared" si="31"/>
        <v>0.046</v>
      </c>
    </row>
    <row r="167" spans="1:9" ht="15">
      <c r="A167" t="s">
        <v>145</v>
      </c>
      <c r="B167" t="s">
        <v>57</v>
      </c>
      <c r="C167" t="s">
        <v>34</v>
      </c>
      <c r="D167" s="21" t="s">
        <v>36</v>
      </c>
      <c r="E167">
        <v>2</v>
      </c>
      <c r="F167">
        <v>1</v>
      </c>
      <c r="G167" s="21">
        <v>20</v>
      </c>
      <c r="H167">
        <f>INDEX(Tabulka1[],MATCH(Osvětlení!C167,Tabulka1[Skupina],0),2)</f>
        <v>1150</v>
      </c>
      <c r="I167">
        <f t="shared" si="31"/>
        <v>0.046</v>
      </c>
    </row>
    <row r="168" spans="1:9" ht="15">
      <c r="A168" t="s">
        <v>145</v>
      </c>
      <c r="B168" t="s">
        <v>58</v>
      </c>
      <c r="C168" t="s">
        <v>34</v>
      </c>
      <c r="D168" s="21" t="s">
        <v>36</v>
      </c>
      <c r="E168">
        <v>2</v>
      </c>
      <c r="F168">
        <v>1</v>
      </c>
      <c r="G168" s="21">
        <v>20</v>
      </c>
      <c r="H168">
        <f>INDEX(Tabulka1[],MATCH(Osvětlení!C168,Tabulka1[Skupina],0),2)</f>
        <v>1150</v>
      </c>
      <c r="I168">
        <f t="shared" si="31"/>
        <v>0.046</v>
      </c>
    </row>
    <row r="169" spans="1:9" ht="15">
      <c r="A169" t="s">
        <v>145</v>
      </c>
      <c r="B169" t="s">
        <v>59</v>
      </c>
      <c r="C169" t="s">
        <v>34</v>
      </c>
      <c r="D169" s="21" t="s">
        <v>36</v>
      </c>
      <c r="E169">
        <v>2</v>
      </c>
      <c r="F169">
        <v>1</v>
      </c>
      <c r="G169" s="21">
        <v>20</v>
      </c>
      <c r="H169">
        <f>INDEX(Tabulka1[],MATCH(Osvětlení!C169,Tabulka1[Skupina],0),2)</f>
        <v>1150</v>
      </c>
      <c r="I169">
        <f aca="true" t="shared" si="32" ref="I169:I191">IF(ISNUMBER(F169),E169*F169*G169*H169*0.000001,E169*G169*H169*0.000001)</f>
        <v>0.046</v>
      </c>
    </row>
    <row r="170" spans="1:9" ht="15">
      <c r="A170" t="s">
        <v>145</v>
      </c>
      <c r="B170" t="s">
        <v>60</v>
      </c>
      <c r="C170" t="s">
        <v>34</v>
      </c>
      <c r="D170" s="21" t="s">
        <v>36</v>
      </c>
      <c r="E170">
        <v>2</v>
      </c>
      <c r="F170">
        <v>1</v>
      </c>
      <c r="G170" s="21">
        <v>20</v>
      </c>
      <c r="H170">
        <f>INDEX(Tabulka1[],MATCH(Osvětlení!C170,Tabulka1[Skupina],0),2)</f>
        <v>1150</v>
      </c>
      <c r="I170">
        <f t="shared" si="32"/>
        <v>0.046</v>
      </c>
    </row>
    <row r="171" spans="1:9" ht="15">
      <c r="A171" t="s">
        <v>145</v>
      </c>
      <c r="B171" t="s">
        <v>61</v>
      </c>
      <c r="C171" t="s">
        <v>34</v>
      </c>
      <c r="D171" s="21" t="s">
        <v>36</v>
      </c>
      <c r="E171">
        <v>2</v>
      </c>
      <c r="F171">
        <v>1</v>
      </c>
      <c r="G171" s="21">
        <v>20</v>
      </c>
      <c r="H171">
        <f>INDEX(Tabulka1[],MATCH(Osvětlení!C171,Tabulka1[Skupina],0),2)</f>
        <v>1150</v>
      </c>
      <c r="I171">
        <f t="shared" si="32"/>
        <v>0.046</v>
      </c>
    </row>
    <row r="172" spans="1:9" ht="15">
      <c r="A172" t="s">
        <v>145</v>
      </c>
      <c r="B172" t="s">
        <v>62</v>
      </c>
      <c r="C172" t="s">
        <v>34</v>
      </c>
      <c r="D172" s="21" t="s">
        <v>36</v>
      </c>
      <c r="E172">
        <v>2</v>
      </c>
      <c r="F172">
        <v>1</v>
      </c>
      <c r="G172" s="21">
        <v>20</v>
      </c>
      <c r="H172">
        <f>INDEX(Tabulka1[],MATCH(Osvětlení!C172,Tabulka1[Skupina],0),2)</f>
        <v>1150</v>
      </c>
      <c r="I172">
        <f t="shared" si="32"/>
        <v>0.046</v>
      </c>
    </row>
    <row r="173" spans="1:9" ht="15">
      <c r="A173" t="s">
        <v>145</v>
      </c>
      <c r="B173" t="s">
        <v>63</v>
      </c>
      <c r="C173" t="s">
        <v>34</v>
      </c>
      <c r="D173" s="21" t="s">
        <v>36</v>
      </c>
      <c r="E173">
        <v>2</v>
      </c>
      <c r="F173">
        <v>1</v>
      </c>
      <c r="G173" s="21">
        <v>20</v>
      </c>
      <c r="H173">
        <f>INDEX(Tabulka1[],MATCH(Osvětlení!C173,Tabulka1[Skupina],0),2)</f>
        <v>1150</v>
      </c>
      <c r="I173">
        <f t="shared" si="32"/>
        <v>0.046</v>
      </c>
    </row>
    <row r="174" spans="1:9" ht="15">
      <c r="A174" t="s">
        <v>145</v>
      </c>
      <c r="B174" t="s">
        <v>64</v>
      </c>
      <c r="C174" t="s">
        <v>34</v>
      </c>
      <c r="D174" s="21" t="s">
        <v>36</v>
      </c>
      <c r="E174">
        <v>2</v>
      </c>
      <c r="F174">
        <v>1</v>
      </c>
      <c r="G174" s="21">
        <v>20</v>
      </c>
      <c r="H174">
        <f>INDEX(Tabulka1[],MATCH(Osvětlení!C174,Tabulka1[Skupina],0),2)</f>
        <v>1150</v>
      </c>
      <c r="I174">
        <f t="shared" si="32"/>
        <v>0.046</v>
      </c>
    </row>
    <row r="175" spans="1:9" ht="15">
      <c r="A175" t="s">
        <v>145</v>
      </c>
      <c r="B175" t="s">
        <v>65</v>
      </c>
      <c r="C175" t="s">
        <v>34</v>
      </c>
      <c r="D175" s="21" t="s">
        <v>36</v>
      </c>
      <c r="E175">
        <v>2</v>
      </c>
      <c r="F175">
        <v>1</v>
      </c>
      <c r="G175" s="21">
        <v>20</v>
      </c>
      <c r="H175">
        <f>INDEX(Tabulka1[],MATCH(Osvětlení!C175,Tabulka1[Skupina],0),2)</f>
        <v>1150</v>
      </c>
      <c r="I175">
        <f t="shared" si="32"/>
        <v>0.046</v>
      </c>
    </row>
    <row r="176" spans="1:9" ht="15">
      <c r="A176" t="s">
        <v>145</v>
      </c>
      <c r="B176" t="s">
        <v>66</v>
      </c>
      <c r="C176" t="s">
        <v>34</v>
      </c>
      <c r="D176" s="21" t="s">
        <v>36</v>
      </c>
      <c r="E176">
        <v>2</v>
      </c>
      <c r="F176">
        <v>1</v>
      </c>
      <c r="G176" s="21">
        <v>20</v>
      </c>
      <c r="H176">
        <f>INDEX(Tabulka1[],MATCH(Osvětlení!C176,Tabulka1[Skupina],0),2)</f>
        <v>1150</v>
      </c>
      <c r="I176">
        <f t="shared" si="32"/>
        <v>0.046</v>
      </c>
    </row>
    <row r="177" spans="1:9" ht="15">
      <c r="A177" t="s">
        <v>145</v>
      </c>
      <c r="B177" t="s">
        <v>67</v>
      </c>
      <c r="C177" t="s">
        <v>34</v>
      </c>
      <c r="D177" s="21" t="s">
        <v>36</v>
      </c>
      <c r="E177">
        <v>2</v>
      </c>
      <c r="F177">
        <v>2</v>
      </c>
      <c r="G177" s="21">
        <v>9</v>
      </c>
      <c r="H177">
        <f>INDEX(Tabulka1[],MATCH(Osvětlení!C177,Tabulka1[Skupina],0),2)</f>
        <v>1150</v>
      </c>
      <c r="I177">
        <f t="shared" si="32"/>
        <v>0.0414</v>
      </c>
    </row>
    <row r="178" spans="1:9" ht="15">
      <c r="A178" t="s">
        <v>145</v>
      </c>
      <c r="B178" t="s">
        <v>68</v>
      </c>
      <c r="C178" t="s">
        <v>34</v>
      </c>
      <c r="D178" s="21" t="s">
        <v>36</v>
      </c>
      <c r="E178">
        <v>1</v>
      </c>
      <c r="F178">
        <v>2</v>
      </c>
      <c r="G178" s="21">
        <v>9</v>
      </c>
      <c r="H178">
        <f>INDEX(Tabulka1[],MATCH(Osvětlení!C178,Tabulka1[Skupina],0),2)</f>
        <v>1150</v>
      </c>
      <c r="I178">
        <f t="shared" si="32"/>
        <v>0.0207</v>
      </c>
    </row>
    <row r="179" spans="1:9" ht="15">
      <c r="A179" t="s">
        <v>145</v>
      </c>
      <c r="B179" t="s">
        <v>19</v>
      </c>
      <c r="C179" t="s">
        <v>19</v>
      </c>
      <c r="D179" s="21" t="s">
        <v>36</v>
      </c>
      <c r="E179">
        <v>1</v>
      </c>
      <c r="F179">
        <v>1</v>
      </c>
      <c r="G179" s="21">
        <v>24</v>
      </c>
      <c r="H179">
        <f>INDEX(Tabulka1[],MATCH(Osvětlení!C179,Tabulka1[Skupina],0),2)</f>
        <v>400</v>
      </c>
      <c r="I179">
        <f t="shared" si="32"/>
        <v>0.0096</v>
      </c>
    </row>
    <row r="180" spans="1:9" ht="15">
      <c r="A180" t="s">
        <v>145</v>
      </c>
      <c r="B180" t="s">
        <v>114</v>
      </c>
      <c r="C180" t="s">
        <v>24</v>
      </c>
      <c r="D180" t="s">
        <v>13</v>
      </c>
      <c r="E180">
        <v>1</v>
      </c>
      <c r="F180">
        <v>1</v>
      </c>
      <c r="G180">
        <v>60</v>
      </c>
      <c r="H180">
        <f>INDEX(Tabulka1[],MATCH(Osvětlení!C180,Tabulka1[Skupina],0),2)</f>
        <v>250</v>
      </c>
      <c r="I180">
        <f t="shared" si="32"/>
        <v>0.015</v>
      </c>
    </row>
    <row r="181" spans="1:9" ht="15">
      <c r="A181" t="s">
        <v>145</v>
      </c>
      <c r="B181" t="s">
        <v>140</v>
      </c>
      <c r="C181" t="s">
        <v>24</v>
      </c>
      <c r="D181" t="s">
        <v>13</v>
      </c>
      <c r="E181">
        <v>6</v>
      </c>
      <c r="F181">
        <v>1</v>
      </c>
      <c r="G181">
        <v>60</v>
      </c>
      <c r="H181">
        <f>INDEX(Tabulka1[],MATCH(Osvětlení!C181,Tabulka1[Skupina],0),2)</f>
        <v>250</v>
      </c>
      <c r="I181">
        <f t="shared" si="32"/>
        <v>0.09</v>
      </c>
    </row>
    <row r="182" spans="1:9" ht="15">
      <c r="A182" t="s">
        <v>145</v>
      </c>
      <c r="B182" t="s">
        <v>147</v>
      </c>
      <c r="C182" t="s">
        <v>24</v>
      </c>
      <c r="D182" t="s">
        <v>13</v>
      </c>
      <c r="E182">
        <v>2</v>
      </c>
      <c r="F182">
        <v>1</v>
      </c>
      <c r="G182">
        <v>60</v>
      </c>
      <c r="H182">
        <f>INDEX(Tabulka1[],MATCH(Osvětlení!C182,Tabulka1[Skupina],0),2)</f>
        <v>250</v>
      </c>
      <c r="I182">
        <f aca="true" t="shared" si="33" ref="I182:I183">IF(ISNUMBER(F182),E182*F182*G182*H182*0.000001,E182*G182*H182*0.000001)</f>
        <v>0.03</v>
      </c>
    </row>
    <row r="183" spans="1:9" ht="15">
      <c r="A183" t="s">
        <v>145</v>
      </c>
      <c r="B183" t="s">
        <v>147</v>
      </c>
      <c r="C183" t="s">
        <v>24</v>
      </c>
      <c r="D183" s="21" t="s">
        <v>36</v>
      </c>
      <c r="E183">
        <v>1</v>
      </c>
      <c r="F183">
        <v>1</v>
      </c>
      <c r="G183" s="21">
        <v>18</v>
      </c>
      <c r="H183">
        <f>INDEX(Tabulka1[],MATCH(Osvětlení!C183,Tabulka1[Skupina],0),2)</f>
        <v>250</v>
      </c>
      <c r="I183">
        <f t="shared" si="33"/>
        <v>0.0045</v>
      </c>
    </row>
    <row r="184" spans="1:9" ht="15">
      <c r="A184" t="s">
        <v>145</v>
      </c>
      <c r="B184" t="s">
        <v>148</v>
      </c>
      <c r="C184" t="s">
        <v>24</v>
      </c>
      <c r="D184" t="s">
        <v>13</v>
      </c>
      <c r="E184">
        <v>2</v>
      </c>
      <c r="F184">
        <v>1</v>
      </c>
      <c r="G184">
        <v>60</v>
      </c>
      <c r="H184">
        <f>INDEX(Tabulka1[],MATCH(Osvětlení!C184,Tabulka1[Skupina],0),2)</f>
        <v>250</v>
      </c>
      <c r="I184">
        <f aca="true" t="shared" si="34" ref="I184:I186">IF(ISNUMBER(F184),E184*F184*G184*H184*0.000001,E184*G184*H184*0.000001)</f>
        <v>0.03</v>
      </c>
    </row>
    <row r="185" spans="1:9" ht="15">
      <c r="A185" t="s">
        <v>152</v>
      </c>
      <c r="B185" t="s">
        <v>16</v>
      </c>
      <c r="C185" t="s">
        <v>7</v>
      </c>
      <c r="D185" t="s">
        <v>36</v>
      </c>
      <c r="E185">
        <v>1</v>
      </c>
      <c r="F185">
        <v>1</v>
      </c>
      <c r="G185">
        <v>24</v>
      </c>
      <c r="H185">
        <f>INDEX(Tabulka1[],MATCH(Osvětlení!C185,Tabulka1[Skupina],0),2)</f>
        <v>650</v>
      </c>
      <c r="I185">
        <f t="shared" si="34"/>
        <v>0.0156</v>
      </c>
    </row>
    <row r="186" spans="1:9" ht="15">
      <c r="A186" t="s">
        <v>152</v>
      </c>
      <c r="B186" t="s">
        <v>149</v>
      </c>
      <c r="C186" t="s">
        <v>7</v>
      </c>
      <c r="D186" t="s">
        <v>14</v>
      </c>
      <c r="E186">
        <v>2</v>
      </c>
      <c r="F186">
        <v>1</v>
      </c>
      <c r="G186">
        <v>58</v>
      </c>
      <c r="H186">
        <f>INDEX(Tabulka1[],MATCH(Osvětlení!C186,Tabulka1[Skupina],0),2)</f>
        <v>650</v>
      </c>
      <c r="I186">
        <f t="shared" si="34"/>
        <v>0.0754</v>
      </c>
    </row>
    <row r="187" spans="1:9" ht="15">
      <c r="A187" t="s">
        <v>152</v>
      </c>
      <c r="B187" t="s">
        <v>125</v>
      </c>
      <c r="C187" t="s">
        <v>7</v>
      </c>
      <c r="D187" t="s">
        <v>13</v>
      </c>
      <c r="E187">
        <v>1</v>
      </c>
      <c r="F187">
        <v>1</v>
      </c>
      <c r="G187">
        <v>60</v>
      </c>
      <c r="H187">
        <f>INDEX(Tabulka1[],MATCH(Osvětlení!C187,Tabulka1[Skupina],0),2)</f>
        <v>650</v>
      </c>
      <c r="I187">
        <f t="shared" si="32"/>
        <v>0.039</v>
      </c>
    </row>
    <row r="188" spans="1:9" ht="15">
      <c r="A188" t="s">
        <v>152</v>
      </c>
      <c r="B188" t="s">
        <v>151</v>
      </c>
      <c r="C188" t="s">
        <v>34</v>
      </c>
      <c r="D188" t="s">
        <v>14</v>
      </c>
      <c r="E188">
        <v>2</v>
      </c>
      <c r="F188">
        <v>1</v>
      </c>
      <c r="G188">
        <v>58</v>
      </c>
      <c r="H188">
        <f>INDEX(Tabulka1[],MATCH(Osvětlení!C188,Tabulka1[Skupina],0),2)</f>
        <v>1150</v>
      </c>
      <c r="I188">
        <f t="shared" si="32"/>
        <v>0.1334</v>
      </c>
    </row>
    <row r="189" spans="1:9" ht="15">
      <c r="A189" t="s">
        <v>152</v>
      </c>
      <c r="B189" t="s">
        <v>150</v>
      </c>
      <c r="C189" t="s">
        <v>34</v>
      </c>
      <c r="D189" t="s">
        <v>14</v>
      </c>
      <c r="E189">
        <v>2</v>
      </c>
      <c r="F189">
        <v>1</v>
      </c>
      <c r="G189">
        <v>58</v>
      </c>
      <c r="H189">
        <f>INDEX(Tabulka1[],MATCH(Osvětlení!C189,Tabulka1[Skupina],0),2)</f>
        <v>1150</v>
      </c>
      <c r="I189">
        <f t="shared" si="32"/>
        <v>0.1334</v>
      </c>
    </row>
    <row r="190" spans="1:9" ht="15">
      <c r="A190" t="s">
        <v>158</v>
      </c>
      <c r="B190" t="s">
        <v>7</v>
      </c>
      <c r="C190" t="s">
        <v>7</v>
      </c>
      <c r="D190" s="21" t="s">
        <v>36</v>
      </c>
      <c r="E190">
        <v>1</v>
      </c>
      <c r="F190">
        <v>1</v>
      </c>
      <c r="G190" s="21">
        <v>24</v>
      </c>
      <c r="H190">
        <f>INDEX(Tabulka1[],MATCH(Osvětlení!C190,Tabulka1[Skupina],0),2)</f>
        <v>650</v>
      </c>
      <c r="I190">
        <f t="shared" si="32"/>
        <v>0.0156</v>
      </c>
    </row>
    <row r="191" spans="1:9" ht="15">
      <c r="A191" t="s">
        <v>158</v>
      </c>
      <c r="B191" t="s">
        <v>38</v>
      </c>
      <c r="C191" t="s">
        <v>7</v>
      </c>
      <c r="D191" s="21" t="s">
        <v>36</v>
      </c>
      <c r="E191">
        <v>2</v>
      </c>
      <c r="F191">
        <v>1</v>
      </c>
      <c r="G191" s="21">
        <v>22</v>
      </c>
      <c r="H191">
        <f>INDEX(Tabulka1[],MATCH(Osvětlení!C191,Tabulka1[Skupina],0),2)</f>
        <v>650</v>
      </c>
      <c r="I191">
        <f t="shared" si="32"/>
        <v>0.0286</v>
      </c>
    </row>
    <row r="192" spans="1:9" ht="15">
      <c r="A192" t="s">
        <v>158</v>
      </c>
      <c r="B192" t="s">
        <v>153</v>
      </c>
      <c r="C192" t="s">
        <v>26</v>
      </c>
      <c r="D192" t="s">
        <v>14</v>
      </c>
      <c r="E192">
        <v>1</v>
      </c>
      <c r="F192">
        <v>2</v>
      </c>
      <c r="G192">
        <v>36</v>
      </c>
      <c r="H192">
        <f>INDEX(Tabulka1[],MATCH(Osvětlení!C192,Tabulka1[Skupina],0),2)</f>
        <v>850</v>
      </c>
      <c r="I192">
        <f aca="true" t="shared" si="35" ref="I192">IF(ISNUMBER(F192),E192*F192*G192*H192*0.000001,E192*G192*H192*0.000001)</f>
        <v>0.0612</v>
      </c>
    </row>
    <row r="193" spans="1:9" ht="15">
      <c r="A193" t="s">
        <v>158</v>
      </c>
      <c r="B193" t="s">
        <v>153</v>
      </c>
      <c r="C193" t="s">
        <v>26</v>
      </c>
      <c r="D193" t="s">
        <v>14</v>
      </c>
      <c r="E193">
        <v>1</v>
      </c>
      <c r="F193">
        <v>1</v>
      </c>
      <c r="G193">
        <v>36</v>
      </c>
      <c r="H193">
        <f>INDEX(Tabulka1[],MATCH(Osvětlení!C193,Tabulka1[Skupina],0),2)</f>
        <v>850</v>
      </c>
      <c r="I193">
        <f aca="true" t="shared" si="36" ref="I193">IF(ISNUMBER(F193),E193*F193*G193*H193*0.000001,E193*G193*H193*0.000001)</f>
        <v>0.0306</v>
      </c>
    </row>
    <row r="194" spans="1:9" ht="15">
      <c r="A194" t="s">
        <v>158</v>
      </c>
      <c r="B194" t="s">
        <v>77</v>
      </c>
      <c r="C194" t="s">
        <v>26</v>
      </c>
      <c r="D194" t="s">
        <v>14</v>
      </c>
      <c r="E194">
        <v>1</v>
      </c>
      <c r="F194">
        <v>1</v>
      </c>
      <c r="G194">
        <v>36</v>
      </c>
      <c r="H194">
        <f>INDEX(Tabulka1[],MATCH(Osvětlení!C194,Tabulka1[Skupina],0),2)</f>
        <v>850</v>
      </c>
      <c r="I194">
        <f aca="true" t="shared" si="37" ref="I194:I195">IF(ISNUMBER(F194),E194*F194*G194*H194*0.000001,E194*G194*H194*0.000001)</f>
        <v>0.0306</v>
      </c>
    </row>
    <row r="195" spans="1:9" ht="15">
      <c r="A195" t="s">
        <v>158</v>
      </c>
      <c r="B195" t="s">
        <v>154</v>
      </c>
      <c r="C195" t="s">
        <v>7</v>
      </c>
      <c r="D195" s="21" t="s">
        <v>36</v>
      </c>
      <c r="E195">
        <v>3</v>
      </c>
      <c r="F195">
        <v>1</v>
      </c>
      <c r="G195" s="21">
        <v>20</v>
      </c>
      <c r="H195">
        <f>INDEX(Tabulka1[],MATCH(Osvětlení!C195,Tabulka1[Skupina],0),2)</f>
        <v>650</v>
      </c>
      <c r="I195">
        <f t="shared" si="37"/>
        <v>0.039</v>
      </c>
    </row>
    <row r="196" spans="1:9" ht="15">
      <c r="A196" t="s">
        <v>158</v>
      </c>
      <c r="B196" t="s">
        <v>155</v>
      </c>
      <c r="C196" t="s">
        <v>28</v>
      </c>
      <c r="D196" t="s">
        <v>14</v>
      </c>
      <c r="E196">
        <v>2</v>
      </c>
      <c r="F196">
        <v>2</v>
      </c>
      <c r="G196">
        <v>36</v>
      </c>
      <c r="H196">
        <f>INDEX(Tabulka1[],MATCH(Osvětlení!C196,Tabulka1[Skupina],0),2)</f>
        <v>175</v>
      </c>
      <c r="I196">
        <f aca="true" t="shared" si="38" ref="I196">IF(ISNUMBER(F196),E196*F196*G196*H196*0.000001,E196*G196*H196*0.000001)</f>
        <v>0.0252</v>
      </c>
    </row>
    <row r="197" spans="1:9" ht="15">
      <c r="A197" t="s">
        <v>158</v>
      </c>
      <c r="B197" t="s">
        <v>156</v>
      </c>
      <c r="C197" t="s">
        <v>34</v>
      </c>
      <c r="D197" t="s">
        <v>14</v>
      </c>
      <c r="E197">
        <v>1</v>
      </c>
      <c r="F197">
        <v>2</v>
      </c>
      <c r="G197">
        <v>36</v>
      </c>
      <c r="H197">
        <f>INDEX(Tabulka1[],MATCH(Osvětlení!C197,Tabulka1[Skupina],0),2)</f>
        <v>1150</v>
      </c>
      <c r="I197">
        <f aca="true" t="shared" si="39" ref="I197">IF(ISNUMBER(F197),E197*F197*G197*H197*0.000001,E197*G197*H197*0.000001)</f>
        <v>0.0828</v>
      </c>
    </row>
    <row r="198" spans="1:9" ht="15">
      <c r="A198" t="s">
        <v>158</v>
      </c>
      <c r="B198" t="s">
        <v>157</v>
      </c>
      <c r="C198" t="s">
        <v>34</v>
      </c>
      <c r="D198" t="s">
        <v>14</v>
      </c>
      <c r="E198">
        <v>2</v>
      </c>
      <c r="F198">
        <v>2</v>
      </c>
      <c r="G198">
        <v>36</v>
      </c>
      <c r="H198">
        <f>INDEX(Tabulka1[],MATCH(Osvětlení!C198,Tabulka1[Skupina],0),2)</f>
        <v>1150</v>
      </c>
      <c r="I198">
        <f aca="true" t="shared" si="40" ref="I198:I199">IF(ISNUMBER(F198),E198*F198*G198*H198*0.000001,E198*G198*H198*0.000001)</f>
        <v>0.1656</v>
      </c>
    </row>
    <row r="199" spans="1:9" ht="15">
      <c r="A199" t="s">
        <v>159</v>
      </c>
      <c r="B199" t="s">
        <v>7</v>
      </c>
      <c r="C199" t="s">
        <v>7</v>
      </c>
      <c r="D199" s="21" t="s">
        <v>36</v>
      </c>
      <c r="E199">
        <v>1</v>
      </c>
      <c r="F199">
        <v>1</v>
      </c>
      <c r="G199" s="21">
        <v>9</v>
      </c>
      <c r="H199">
        <f>INDEX(Tabulka1[],MATCH(Osvětlení!C199,Tabulka1[Skupina],0),2)</f>
        <v>650</v>
      </c>
      <c r="I199">
        <f t="shared" si="40"/>
        <v>0.00585</v>
      </c>
    </row>
    <row r="200" spans="1:9" ht="15">
      <c r="A200" t="s">
        <v>159</v>
      </c>
      <c r="B200" t="s">
        <v>160</v>
      </c>
      <c r="C200" t="s">
        <v>7</v>
      </c>
      <c r="D200" t="s">
        <v>13</v>
      </c>
      <c r="E200">
        <v>1</v>
      </c>
      <c r="F200">
        <v>1</v>
      </c>
      <c r="G200">
        <v>60</v>
      </c>
      <c r="H200">
        <f>INDEX(Tabulka1[],MATCH(Osvětlení!C200,Tabulka1[Skupina],0),2)</f>
        <v>650</v>
      </c>
      <c r="I200">
        <f aca="true" t="shared" si="41" ref="I200:I202">IF(ISNUMBER(F200),E200*F200*G200*H200*0.000001,E200*G200*H200*0.000001)</f>
        <v>0.039</v>
      </c>
    </row>
    <row r="201" spans="1:9" ht="15">
      <c r="A201" t="s">
        <v>159</v>
      </c>
      <c r="B201" t="s">
        <v>161</v>
      </c>
      <c r="C201" t="s">
        <v>26</v>
      </c>
      <c r="D201" t="s">
        <v>14</v>
      </c>
      <c r="E201">
        <v>1</v>
      </c>
      <c r="F201">
        <v>4</v>
      </c>
      <c r="G201">
        <v>36</v>
      </c>
      <c r="H201">
        <f>INDEX(Tabulka1[],MATCH(Osvětlení!C201,Tabulka1[Skupina],0),2)</f>
        <v>850</v>
      </c>
      <c r="I201">
        <f t="shared" si="41"/>
        <v>0.1224</v>
      </c>
    </row>
    <row r="202" spans="1:9" ht="15">
      <c r="A202" t="s">
        <v>159</v>
      </c>
      <c r="B202" t="s">
        <v>161</v>
      </c>
      <c r="C202" t="s">
        <v>26</v>
      </c>
      <c r="D202" t="s">
        <v>14</v>
      </c>
      <c r="E202">
        <v>1</v>
      </c>
      <c r="F202">
        <v>1</v>
      </c>
      <c r="G202">
        <v>18</v>
      </c>
      <c r="H202">
        <f>INDEX(Tabulka1[],MATCH(Osvětlení!C202,Tabulka1[Skupina],0),2)</f>
        <v>850</v>
      </c>
      <c r="I202">
        <f t="shared" si="41"/>
        <v>0.0153</v>
      </c>
    </row>
    <row r="203" spans="1:9" ht="15">
      <c r="A203" t="s">
        <v>159</v>
      </c>
      <c r="B203" t="s">
        <v>161</v>
      </c>
      <c r="C203" t="s">
        <v>26</v>
      </c>
      <c r="D203" t="s">
        <v>14</v>
      </c>
      <c r="E203">
        <v>1</v>
      </c>
      <c r="F203">
        <v>1</v>
      </c>
      <c r="G203">
        <v>15</v>
      </c>
      <c r="H203">
        <f>INDEX(Tabulka1[],MATCH(Osvětlení!C203,Tabulka1[Skupina],0),2)</f>
        <v>850</v>
      </c>
      <c r="I203">
        <f aca="true" t="shared" si="42" ref="I203:I205">IF(ISNUMBER(F203),E203*F203*G203*H203*0.000001,E203*G203*H203*0.000001)</f>
        <v>0.01275</v>
      </c>
    </row>
    <row r="204" spans="1:9" ht="15">
      <c r="A204" t="s">
        <v>159</v>
      </c>
      <c r="B204" t="s">
        <v>164</v>
      </c>
      <c r="C204" t="s">
        <v>26</v>
      </c>
      <c r="D204" t="s">
        <v>14</v>
      </c>
      <c r="E204">
        <v>1</v>
      </c>
      <c r="F204">
        <v>4</v>
      </c>
      <c r="G204">
        <v>36</v>
      </c>
      <c r="H204">
        <f>INDEX(Tabulka1[],MATCH(Osvětlení!C204,Tabulka1[Skupina],0),2)</f>
        <v>850</v>
      </c>
      <c r="I204">
        <f aca="true" t="shared" si="43" ref="I204">IF(ISNUMBER(F204),E204*F204*G204*H204*0.000001,E204*G204*H204*0.000001)</f>
        <v>0.1224</v>
      </c>
    </row>
    <row r="205" spans="1:9" ht="15">
      <c r="A205" t="s">
        <v>159</v>
      </c>
      <c r="B205" t="s">
        <v>162</v>
      </c>
      <c r="C205" t="s">
        <v>26</v>
      </c>
      <c r="D205" s="21" t="s">
        <v>36</v>
      </c>
      <c r="E205">
        <v>1</v>
      </c>
      <c r="F205">
        <v>1</v>
      </c>
      <c r="G205" s="21">
        <v>22</v>
      </c>
      <c r="H205">
        <f>INDEX(Tabulka1[],MATCH(Osvětlení!C205,Tabulka1[Skupina],0),2)</f>
        <v>850</v>
      </c>
      <c r="I205">
        <f t="shared" si="42"/>
        <v>0.018699999999999998</v>
      </c>
    </row>
    <row r="206" spans="1:9" ht="15">
      <c r="A206" t="s">
        <v>159</v>
      </c>
      <c r="B206" t="s">
        <v>163</v>
      </c>
      <c r="C206" t="s">
        <v>26</v>
      </c>
      <c r="D206" t="s">
        <v>14</v>
      </c>
      <c r="E206">
        <v>1</v>
      </c>
      <c r="F206">
        <v>2</v>
      </c>
      <c r="G206">
        <v>36</v>
      </c>
      <c r="H206">
        <f>INDEX(Tabulka1[],MATCH(Osvětlení!C206,Tabulka1[Skupina],0),2)</f>
        <v>850</v>
      </c>
      <c r="I206">
        <f aca="true" t="shared" si="44" ref="I206">IF(ISNUMBER(F206),E206*F206*G206*H206*0.000001,E206*G206*H206*0.000001)</f>
        <v>0.0612</v>
      </c>
    </row>
    <row r="207" spans="1:9" ht="15">
      <c r="A207" t="s">
        <v>159</v>
      </c>
      <c r="B207" t="s">
        <v>39</v>
      </c>
      <c r="C207" t="s">
        <v>25</v>
      </c>
      <c r="D207" t="s">
        <v>14</v>
      </c>
      <c r="E207">
        <v>6</v>
      </c>
      <c r="F207">
        <v>2</v>
      </c>
      <c r="G207">
        <v>36</v>
      </c>
      <c r="H207">
        <f>INDEX(Tabulka1[],MATCH(Osvětlení!C207,Tabulka1[Skupina],0),2)</f>
        <v>1000</v>
      </c>
      <c r="I207">
        <f aca="true" t="shared" si="45" ref="I207:I235">IF(ISNUMBER(F207),E207*F207*G207*H207*0.000001,E207*G207*H207*0.000001)</f>
        <v>0.432</v>
      </c>
    </row>
    <row r="208" spans="1:9" ht="15">
      <c r="A208" t="s">
        <v>159</v>
      </c>
      <c r="B208" t="s">
        <v>39</v>
      </c>
      <c r="C208" t="s">
        <v>25</v>
      </c>
      <c r="D208" t="s">
        <v>14</v>
      </c>
      <c r="E208">
        <v>1</v>
      </c>
      <c r="F208">
        <v>2</v>
      </c>
      <c r="G208">
        <v>36</v>
      </c>
      <c r="H208">
        <f>INDEX(Tabulka1[],MATCH(Osvětlení!C208,Tabulka1[Skupina],0),2)</f>
        <v>1000</v>
      </c>
      <c r="I208">
        <f t="shared" si="45"/>
        <v>0.072</v>
      </c>
    </row>
    <row r="209" spans="1:9" ht="15">
      <c r="A209" t="s">
        <v>159</v>
      </c>
      <c r="B209" t="s">
        <v>16</v>
      </c>
      <c r="C209" t="s">
        <v>7</v>
      </c>
      <c r="D209" s="21" t="s">
        <v>36</v>
      </c>
      <c r="E209">
        <v>1</v>
      </c>
      <c r="F209">
        <v>1</v>
      </c>
      <c r="G209" s="21">
        <v>9</v>
      </c>
      <c r="H209">
        <f>INDEX(Tabulka1[],MATCH(Osvětlení!C209,Tabulka1[Skupina],0),2)</f>
        <v>650</v>
      </c>
      <c r="I209">
        <f t="shared" si="45"/>
        <v>0.00585</v>
      </c>
    </row>
    <row r="210" spans="1:9" ht="15">
      <c r="A210" t="s">
        <v>159</v>
      </c>
      <c r="B210" t="s">
        <v>16</v>
      </c>
      <c r="C210" t="s">
        <v>7</v>
      </c>
      <c r="D210" s="21" t="s">
        <v>36</v>
      </c>
      <c r="E210">
        <v>1</v>
      </c>
      <c r="F210">
        <v>1</v>
      </c>
      <c r="G210" s="21">
        <v>9</v>
      </c>
      <c r="H210">
        <f>INDEX(Tabulka1[],MATCH(Osvětlení!C210,Tabulka1[Skupina],0),2)</f>
        <v>650</v>
      </c>
      <c r="I210">
        <f t="shared" si="45"/>
        <v>0.00585</v>
      </c>
    </row>
    <row r="211" spans="1:9" ht="15">
      <c r="A211" t="s">
        <v>165</v>
      </c>
      <c r="B211" t="s">
        <v>7</v>
      </c>
      <c r="C211" t="s">
        <v>34</v>
      </c>
      <c r="D211" s="21" t="s">
        <v>36</v>
      </c>
      <c r="E211">
        <v>2</v>
      </c>
      <c r="F211">
        <v>1</v>
      </c>
      <c r="G211" s="21">
        <v>20</v>
      </c>
      <c r="H211">
        <f>INDEX(Tabulka1[],MATCH(Osvětlení!C211,Tabulka1[Skupina],0),2)</f>
        <v>1150</v>
      </c>
      <c r="I211">
        <f t="shared" si="45"/>
        <v>0.046</v>
      </c>
    </row>
    <row r="212" spans="1:9" ht="15">
      <c r="A212" t="s">
        <v>165</v>
      </c>
      <c r="B212" t="s">
        <v>166</v>
      </c>
      <c r="C212" t="s">
        <v>25</v>
      </c>
      <c r="D212" s="21" t="s">
        <v>36</v>
      </c>
      <c r="E212">
        <v>8</v>
      </c>
      <c r="F212">
        <v>1</v>
      </c>
      <c r="G212" s="21">
        <v>24</v>
      </c>
      <c r="H212">
        <f>INDEX(Tabulka1[],MATCH(Osvětlení!C212,Tabulka1[Skupina],0),2)</f>
        <v>1000</v>
      </c>
      <c r="I212">
        <f aca="true" t="shared" si="46" ref="I212:I213">IF(ISNUMBER(F212),E212*F212*G212*H212*0.000001,E212*G212*H212*0.000001)</f>
        <v>0.192</v>
      </c>
    </row>
    <row r="213" spans="1:9" ht="15">
      <c r="A213" t="s">
        <v>165</v>
      </c>
      <c r="B213" t="s">
        <v>33</v>
      </c>
      <c r="C213" t="s">
        <v>28</v>
      </c>
      <c r="D213" t="s">
        <v>14</v>
      </c>
      <c r="E213">
        <v>6</v>
      </c>
      <c r="F213">
        <v>2</v>
      </c>
      <c r="G213">
        <v>36</v>
      </c>
      <c r="H213">
        <f>INDEX(Tabulka1[],MATCH(Osvětlení!C213,Tabulka1[Skupina],0),2)</f>
        <v>175</v>
      </c>
      <c r="I213">
        <f t="shared" si="46"/>
        <v>0.0756</v>
      </c>
    </row>
    <row r="214" spans="1:9" ht="15">
      <c r="A214" t="s">
        <v>165</v>
      </c>
      <c r="B214" t="s">
        <v>33</v>
      </c>
      <c r="C214" t="s">
        <v>28</v>
      </c>
      <c r="D214" t="s">
        <v>14</v>
      </c>
      <c r="E214">
        <v>2</v>
      </c>
      <c r="F214">
        <v>4</v>
      </c>
      <c r="G214">
        <v>36</v>
      </c>
      <c r="H214">
        <f>INDEX(Tabulka1[],MATCH(Osvětlení!C214,Tabulka1[Skupina],0),2)</f>
        <v>175</v>
      </c>
      <c r="I214">
        <f aca="true" t="shared" si="47" ref="I214:I216">IF(ISNUMBER(F214),E214*F214*G214*H214*0.000001,E214*G214*H214*0.000001)</f>
        <v>0.0504</v>
      </c>
    </row>
    <row r="215" spans="1:9" ht="15">
      <c r="A215" t="s">
        <v>165</v>
      </c>
      <c r="B215" t="s">
        <v>167</v>
      </c>
      <c r="C215" t="s">
        <v>25</v>
      </c>
      <c r="D215" s="21" t="s">
        <v>36</v>
      </c>
      <c r="E215">
        <v>8</v>
      </c>
      <c r="F215">
        <v>1</v>
      </c>
      <c r="G215" s="21">
        <v>24</v>
      </c>
      <c r="H215">
        <f>INDEX(Tabulka1[],MATCH(Osvětlení!C215,Tabulka1[Skupina],0),2)</f>
        <v>1000</v>
      </c>
      <c r="I215">
        <f t="shared" si="47"/>
        <v>0.192</v>
      </c>
    </row>
    <row r="216" spans="1:9" ht="15">
      <c r="A216" t="s">
        <v>165</v>
      </c>
      <c r="B216" t="s">
        <v>16</v>
      </c>
      <c r="C216" t="s">
        <v>7</v>
      </c>
      <c r="D216" t="s">
        <v>13</v>
      </c>
      <c r="E216">
        <v>1</v>
      </c>
      <c r="F216">
        <v>1</v>
      </c>
      <c r="G216">
        <v>60</v>
      </c>
      <c r="H216">
        <f>INDEX(Tabulka1[],MATCH(Osvětlení!C216,Tabulka1[Skupina],0),2)</f>
        <v>650</v>
      </c>
      <c r="I216">
        <f t="shared" si="47"/>
        <v>0.039</v>
      </c>
    </row>
    <row r="217" spans="1:9" ht="15">
      <c r="A217" t="s">
        <v>165</v>
      </c>
      <c r="B217" t="s">
        <v>168</v>
      </c>
      <c r="C217" t="s">
        <v>25</v>
      </c>
      <c r="D217" t="s">
        <v>14</v>
      </c>
      <c r="E217">
        <v>1</v>
      </c>
      <c r="F217">
        <v>2</v>
      </c>
      <c r="G217">
        <v>36</v>
      </c>
      <c r="H217">
        <f>INDEX(Tabulka1[],MATCH(Osvětlení!C217,Tabulka1[Skupina],0),2)</f>
        <v>1000</v>
      </c>
      <c r="I217">
        <f aca="true" t="shared" si="48" ref="I217:I218">IF(ISNUMBER(F217),E217*F217*G217*H217*0.000001,E217*G217*H217*0.000001)</f>
        <v>0.072</v>
      </c>
    </row>
    <row r="218" spans="1:9" ht="15">
      <c r="A218" t="s">
        <v>165</v>
      </c>
      <c r="B218" t="s">
        <v>7</v>
      </c>
      <c r="C218" t="s">
        <v>7</v>
      </c>
      <c r="D218" t="s">
        <v>13</v>
      </c>
      <c r="E218">
        <v>3</v>
      </c>
      <c r="F218">
        <v>1</v>
      </c>
      <c r="G218">
        <v>60</v>
      </c>
      <c r="H218">
        <f>INDEX(Tabulka1[],MATCH(Osvětlení!C218,Tabulka1[Skupina],0),2)</f>
        <v>650</v>
      </c>
      <c r="I218">
        <f t="shared" si="48"/>
        <v>0.11699999999999999</v>
      </c>
    </row>
    <row r="219" spans="1:9" ht="15">
      <c r="A219" t="s">
        <v>165</v>
      </c>
      <c r="B219" t="s">
        <v>41</v>
      </c>
      <c r="C219" t="s">
        <v>28</v>
      </c>
      <c r="D219" t="s">
        <v>13</v>
      </c>
      <c r="E219">
        <v>2</v>
      </c>
      <c r="F219">
        <v>1</v>
      </c>
      <c r="G219">
        <v>60</v>
      </c>
      <c r="H219">
        <f>INDEX(Tabulka1[],MATCH(Osvětlení!C219,Tabulka1[Skupina],0),2)</f>
        <v>175</v>
      </c>
      <c r="I219">
        <f aca="true" t="shared" si="49" ref="I219">IF(ISNUMBER(F219),E219*F219*G219*H219*0.000001,E219*G219*H219*0.000001)</f>
        <v>0.020999999999999998</v>
      </c>
    </row>
    <row r="220" spans="1:9" ht="15">
      <c r="A220" t="s">
        <v>165</v>
      </c>
      <c r="B220" t="s">
        <v>160</v>
      </c>
      <c r="C220" t="s">
        <v>24</v>
      </c>
      <c r="D220" t="s">
        <v>13</v>
      </c>
      <c r="E220">
        <v>1</v>
      </c>
      <c r="F220">
        <v>1</v>
      </c>
      <c r="G220">
        <v>60</v>
      </c>
      <c r="H220">
        <f>INDEX(Tabulka1[],MATCH(Osvětlení!C220,Tabulka1[Skupina],0),2)</f>
        <v>250</v>
      </c>
      <c r="I220">
        <f aca="true" t="shared" si="50" ref="I220">IF(ISNUMBER(F220),E220*F220*G220*H220*0.000001,E220*G220*H220*0.000001)</f>
        <v>0.015</v>
      </c>
    </row>
    <row r="221" spans="1:9" ht="15">
      <c r="A221" t="s">
        <v>165</v>
      </c>
      <c r="B221" t="s">
        <v>169</v>
      </c>
      <c r="C221" t="s">
        <v>19</v>
      </c>
      <c r="D221" s="21" t="s">
        <v>36</v>
      </c>
      <c r="E221">
        <v>1</v>
      </c>
      <c r="F221">
        <v>2</v>
      </c>
      <c r="G221" s="21">
        <v>20</v>
      </c>
      <c r="H221">
        <f>INDEX(Tabulka1[],MATCH(Osvětlení!C221,Tabulka1[Skupina],0),2)</f>
        <v>400</v>
      </c>
      <c r="I221">
        <f aca="true" t="shared" si="51" ref="I221:I222">IF(ISNUMBER(F221),E221*F221*G221*H221*0.000001,E221*G221*H221*0.000001)</f>
        <v>0.016</v>
      </c>
    </row>
    <row r="222" spans="1:9" ht="15">
      <c r="A222" t="s">
        <v>165</v>
      </c>
      <c r="B222" t="s">
        <v>170</v>
      </c>
      <c r="C222" t="s">
        <v>25</v>
      </c>
      <c r="D222" s="21" t="s">
        <v>36</v>
      </c>
      <c r="E222">
        <v>1</v>
      </c>
      <c r="F222">
        <v>1</v>
      </c>
      <c r="G222" s="21">
        <v>22</v>
      </c>
      <c r="H222">
        <f>INDEX(Tabulka1[],MATCH(Osvětlení!C222,Tabulka1[Skupina],0),2)</f>
        <v>1000</v>
      </c>
      <c r="I222">
        <f t="shared" si="51"/>
        <v>0.022</v>
      </c>
    </row>
    <row r="223" spans="1:9" ht="15">
      <c r="A223" t="s">
        <v>165</v>
      </c>
      <c r="B223" t="s">
        <v>171</v>
      </c>
      <c r="C223" t="s">
        <v>25</v>
      </c>
      <c r="D223" s="21" t="s">
        <v>36</v>
      </c>
      <c r="E223">
        <v>1</v>
      </c>
      <c r="F223">
        <v>1</v>
      </c>
      <c r="G223" s="21">
        <v>22</v>
      </c>
      <c r="H223">
        <f>INDEX(Tabulka1[],MATCH(Osvětlení!C223,Tabulka1[Skupina],0),2)</f>
        <v>1000</v>
      </c>
      <c r="I223">
        <f aca="true" t="shared" si="52" ref="I223">IF(ISNUMBER(F223),E223*F223*G223*H223*0.000001,E223*G223*H223*0.000001)</f>
        <v>0.022</v>
      </c>
    </row>
    <row r="224" spans="1:9" ht="15">
      <c r="A224" t="s">
        <v>165</v>
      </c>
      <c r="B224" t="s">
        <v>172</v>
      </c>
      <c r="C224" t="s">
        <v>25</v>
      </c>
      <c r="D224" s="21" t="s">
        <v>36</v>
      </c>
      <c r="E224">
        <v>1</v>
      </c>
      <c r="F224">
        <v>1</v>
      </c>
      <c r="G224" s="21">
        <v>22</v>
      </c>
      <c r="H224">
        <f>INDEX(Tabulka1[],MATCH(Osvětlení!C224,Tabulka1[Skupina],0),2)</f>
        <v>1000</v>
      </c>
      <c r="I224">
        <f aca="true" t="shared" si="53" ref="I224">IF(ISNUMBER(F224),E224*F224*G224*H224*0.000001,E224*G224*H224*0.000001)</f>
        <v>0.022</v>
      </c>
    </row>
    <row r="225" spans="1:9" ht="15">
      <c r="A225" t="s">
        <v>165</v>
      </c>
      <c r="B225" t="s">
        <v>173</v>
      </c>
      <c r="C225" t="s">
        <v>25</v>
      </c>
      <c r="D225" s="21" t="s">
        <v>36</v>
      </c>
      <c r="E225">
        <v>1</v>
      </c>
      <c r="F225">
        <v>1</v>
      </c>
      <c r="G225" s="21">
        <v>22</v>
      </c>
      <c r="H225">
        <f>INDEX(Tabulka1[],MATCH(Osvětlení!C225,Tabulka1[Skupina],0),2)</f>
        <v>1000</v>
      </c>
      <c r="I225">
        <f aca="true" t="shared" si="54" ref="I225:I226">IF(ISNUMBER(F225),E225*F225*G225*H225*0.000001,E225*G225*H225*0.000001)</f>
        <v>0.022</v>
      </c>
    </row>
    <row r="226" spans="1:9" ht="15">
      <c r="A226" t="s">
        <v>174</v>
      </c>
      <c r="B226" t="s">
        <v>7</v>
      </c>
      <c r="C226" t="s">
        <v>7</v>
      </c>
      <c r="D226" t="s">
        <v>13</v>
      </c>
      <c r="E226">
        <v>1</v>
      </c>
      <c r="F226">
        <v>1</v>
      </c>
      <c r="G226">
        <v>60</v>
      </c>
      <c r="H226">
        <f>INDEX(Tabulka1[],MATCH(Osvětlení!C226,Tabulka1[Skupina],0),2)</f>
        <v>650</v>
      </c>
      <c r="I226">
        <f t="shared" si="54"/>
        <v>0.039</v>
      </c>
    </row>
    <row r="227" spans="1:9" ht="15">
      <c r="A227" t="s">
        <v>174</v>
      </c>
      <c r="B227" t="s">
        <v>175</v>
      </c>
      <c r="C227" t="s">
        <v>28</v>
      </c>
      <c r="D227" t="s">
        <v>13</v>
      </c>
      <c r="E227">
        <v>1</v>
      </c>
      <c r="F227">
        <v>1</v>
      </c>
      <c r="G227">
        <v>60</v>
      </c>
      <c r="H227">
        <f>INDEX(Tabulka1[],MATCH(Osvětlení!C227,Tabulka1[Skupina],0),2)</f>
        <v>175</v>
      </c>
      <c r="I227">
        <f aca="true" t="shared" si="55" ref="I227">IF(ISNUMBER(F227),E227*F227*G227*H227*0.000001,E227*G227*H227*0.000001)</f>
        <v>0.010499999999999999</v>
      </c>
    </row>
    <row r="228" spans="1:9" ht="15">
      <c r="A228" t="s">
        <v>174</v>
      </c>
      <c r="B228" t="s">
        <v>176</v>
      </c>
      <c r="C228" t="s">
        <v>28</v>
      </c>
      <c r="D228" t="s">
        <v>13</v>
      </c>
      <c r="E228">
        <v>1</v>
      </c>
      <c r="F228">
        <v>1</v>
      </c>
      <c r="G228">
        <v>60</v>
      </c>
      <c r="H228">
        <f>INDEX(Tabulka1[],MATCH(Osvětlení!C228,Tabulka1[Skupina],0),2)</f>
        <v>175</v>
      </c>
      <c r="I228">
        <f aca="true" t="shared" si="56" ref="I228:I229">IF(ISNUMBER(F228),E228*F228*G228*H228*0.000001,E228*G228*H228*0.000001)</f>
        <v>0.010499999999999999</v>
      </c>
    </row>
    <row r="229" spans="1:9" ht="15">
      <c r="A229" t="s">
        <v>174</v>
      </c>
      <c r="B229" t="s">
        <v>177</v>
      </c>
      <c r="C229" t="s">
        <v>28</v>
      </c>
      <c r="D229" t="s">
        <v>13</v>
      </c>
      <c r="E229">
        <v>1</v>
      </c>
      <c r="F229">
        <v>1</v>
      </c>
      <c r="G229">
        <v>60</v>
      </c>
      <c r="H229">
        <f>INDEX(Tabulka1[],MATCH(Osvětlení!C229,Tabulka1[Skupina],0),2)</f>
        <v>175</v>
      </c>
      <c r="I229">
        <f t="shared" si="56"/>
        <v>0.010499999999999999</v>
      </c>
    </row>
    <row r="230" spans="1:9" ht="15">
      <c r="A230" t="s">
        <v>79</v>
      </c>
      <c r="B230" t="s">
        <v>89</v>
      </c>
      <c r="C230" t="s">
        <v>28</v>
      </c>
      <c r="D230" t="s">
        <v>14</v>
      </c>
      <c r="E230">
        <v>1</v>
      </c>
      <c r="F230">
        <v>2</v>
      </c>
      <c r="G230">
        <v>36</v>
      </c>
      <c r="H230">
        <f>INDEX(Tabulka1[],MATCH(Osvětlení!C230,Tabulka1[Skupina],0),2)</f>
        <v>175</v>
      </c>
      <c r="I230">
        <f t="shared" si="45"/>
        <v>0.0126</v>
      </c>
    </row>
    <row r="231" spans="1:9" ht="15">
      <c r="A231" t="s">
        <v>79</v>
      </c>
      <c r="B231" t="s">
        <v>88</v>
      </c>
      <c r="C231" t="s">
        <v>88</v>
      </c>
      <c r="D231" t="s">
        <v>13</v>
      </c>
      <c r="E231">
        <v>2</v>
      </c>
      <c r="F231">
        <v>1</v>
      </c>
      <c r="G231">
        <v>75</v>
      </c>
      <c r="H231">
        <f>INDEX(Tabulka1[],MATCH(Osvětlení!C231,Tabulka1[Skupina],0),2)</f>
        <v>900</v>
      </c>
      <c r="I231">
        <f t="shared" si="45"/>
        <v>0.13499999999999998</v>
      </c>
    </row>
    <row r="232" spans="1:9" ht="15">
      <c r="A232" t="s">
        <v>79</v>
      </c>
      <c r="B232" t="s">
        <v>7</v>
      </c>
      <c r="C232" t="s">
        <v>7</v>
      </c>
      <c r="D232" t="s">
        <v>14</v>
      </c>
      <c r="E232">
        <v>6</v>
      </c>
      <c r="F232">
        <v>1</v>
      </c>
      <c r="G232">
        <v>36</v>
      </c>
      <c r="H232">
        <f>INDEX(Tabulka1[],MATCH(Osvětlení!C232,Tabulka1[Skupina],0),2)</f>
        <v>650</v>
      </c>
      <c r="I232">
        <f t="shared" si="45"/>
        <v>0.1404</v>
      </c>
    </row>
    <row r="233" spans="1:9" ht="15">
      <c r="A233" t="s">
        <v>79</v>
      </c>
      <c r="B233" t="s">
        <v>28</v>
      </c>
      <c r="C233" t="s">
        <v>28</v>
      </c>
      <c r="D233" t="s">
        <v>14</v>
      </c>
      <c r="E233">
        <v>6</v>
      </c>
      <c r="F233">
        <v>1</v>
      </c>
      <c r="G233">
        <v>36</v>
      </c>
      <c r="H233">
        <f>INDEX(Tabulka1[],MATCH(Osvětlení!C233,Tabulka1[Skupina],0),2)</f>
        <v>175</v>
      </c>
      <c r="I233">
        <f t="shared" si="45"/>
        <v>0.0378</v>
      </c>
    </row>
    <row r="234" spans="1:9" ht="15">
      <c r="A234" t="s">
        <v>79</v>
      </c>
      <c r="B234" t="s">
        <v>28</v>
      </c>
      <c r="C234" t="s">
        <v>28</v>
      </c>
      <c r="D234" t="s">
        <v>14</v>
      </c>
      <c r="E234">
        <v>2</v>
      </c>
      <c r="F234">
        <v>3</v>
      </c>
      <c r="G234">
        <v>36</v>
      </c>
      <c r="H234">
        <f>INDEX(Tabulka1[],MATCH(Osvětlení!C234,Tabulka1[Skupina],0),2)</f>
        <v>175</v>
      </c>
      <c r="I234">
        <f t="shared" si="45"/>
        <v>0.0378</v>
      </c>
    </row>
    <row r="235" spans="1:9" ht="15">
      <c r="A235" t="s">
        <v>79</v>
      </c>
      <c r="B235" t="s">
        <v>80</v>
      </c>
      <c r="C235" t="s">
        <v>30</v>
      </c>
      <c r="D235" t="s">
        <v>14</v>
      </c>
      <c r="E235">
        <v>3</v>
      </c>
      <c r="F235">
        <v>3</v>
      </c>
      <c r="G235">
        <v>36</v>
      </c>
      <c r="H235">
        <f>INDEX(Tabulka1[],MATCH(Osvětlení!C235,Tabulka1[Skupina],0),2)</f>
        <v>1000</v>
      </c>
      <c r="I235">
        <f t="shared" si="45"/>
        <v>0.324</v>
      </c>
    </row>
    <row r="236" spans="1:9" ht="15">
      <c r="A236" t="s">
        <v>79</v>
      </c>
      <c r="B236" t="s">
        <v>80</v>
      </c>
      <c r="C236" t="s">
        <v>30</v>
      </c>
      <c r="D236" t="s">
        <v>14</v>
      </c>
      <c r="E236">
        <v>1</v>
      </c>
      <c r="F236">
        <v>2</v>
      </c>
      <c r="G236">
        <v>58</v>
      </c>
      <c r="H236">
        <f>INDEX(Tabulka1[],MATCH(Osvětlení!C236,Tabulka1[Skupina],0),2)</f>
        <v>1000</v>
      </c>
      <c r="I236">
        <f aca="true" t="shared" si="57" ref="I236:I299">IF(ISNUMBER(F236),E236*F236*G236*H236*0.000001,E236*G236*H236*0.000001)</f>
        <v>0.11599999999999999</v>
      </c>
    </row>
    <row r="237" spans="1:9" ht="15">
      <c r="A237" t="s">
        <v>79</v>
      </c>
      <c r="B237" t="s">
        <v>23</v>
      </c>
      <c r="C237" t="s">
        <v>23</v>
      </c>
      <c r="D237" t="s">
        <v>14</v>
      </c>
      <c r="E237">
        <v>2</v>
      </c>
      <c r="F237">
        <v>2</v>
      </c>
      <c r="G237">
        <v>36</v>
      </c>
      <c r="H237">
        <f>INDEX(Tabulka1[],MATCH(Osvětlení!C237,Tabulka1[Skupina],0),2)</f>
        <v>600</v>
      </c>
      <c r="I237">
        <f t="shared" si="57"/>
        <v>0.08639999999999999</v>
      </c>
    </row>
    <row r="238" spans="1:9" ht="15">
      <c r="A238" t="s">
        <v>79</v>
      </c>
      <c r="B238" t="s">
        <v>23</v>
      </c>
      <c r="C238" t="s">
        <v>23</v>
      </c>
      <c r="D238" t="s">
        <v>13</v>
      </c>
      <c r="E238">
        <v>1</v>
      </c>
      <c r="F238">
        <v>1</v>
      </c>
      <c r="G238">
        <v>60</v>
      </c>
      <c r="H238">
        <f>INDEX(Tabulka1[],MATCH(Osvětlení!C238,Tabulka1[Skupina],0),2)</f>
        <v>600</v>
      </c>
      <c r="I238">
        <f t="shared" si="57"/>
        <v>0.036</v>
      </c>
    </row>
    <row r="239" spans="1:9" ht="15">
      <c r="A239" t="s">
        <v>79</v>
      </c>
      <c r="B239" t="s">
        <v>75</v>
      </c>
      <c r="C239" t="s">
        <v>24</v>
      </c>
      <c r="D239" t="s">
        <v>13</v>
      </c>
      <c r="E239">
        <v>1</v>
      </c>
      <c r="F239">
        <v>1</v>
      </c>
      <c r="G239">
        <v>60</v>
      </c>
      <c r="H239">
        <f>INDEX(Tabulka1[],MATCH(Osvětlení!C239,Tabulka1[Skupina],0),2)</f>
        <v>250</v>
      </c>
      <c r="I239">
        <f t="shared" si="57"/>
        <v>0.015</v>
      </c>
    </row>
    <row r="240" spans="1:9" ht="15">
      <c r="A240" t="s">
        <v>79</v>
      </c>
      <c r="B240" t="s">
        <v>8</v>
      </c>
      <c r="C240" t="s">
        <v>24</v>
      </c>
      <c r="D240" t="s">
        <v>13</v>
      </c>
      <c r="E240">
        <v>2</v>
      </c>
      <c r="F240">
        <v>1</v>
      </c>
      <c r="G240">
        <v>60</v>
      </c>
      <c r="H240">
        <f>INDEX(Tabulka1[],MATCH(Osvětlení!C240,Tabulka1[Skupina],0),2)</f>
        <v>250</v>
      </c>
      <c r="I240">
        <f t="shared" si="57"/>
        <v>0.03</v>
      </c>
    </row>
    <row r="241" spans="1:9" ht="15">
      <c r="A241" t="s">
        <v>79</v>
      </c>
      <c r="B241" t="s">
        <v>28</v>
      </c>
      <c r="C241" t="s">
        <v>28</v>
      </c>
      <c r="D241" t="s">
        <v>13</v>
      </c>
      <c r="E241">
        <v>1</v>
      </c>
      <c r="F241">
        <v>1</v>
      </c>
      <c r="G241">
        <v>60</v>
      </c>
      <c r="H241">
        <f>INDEX(Tabulka1[],MATCH(Osvětlení!C241,Tabulka1[Skupina],0),2)</f>
        <v>175</v>
      </c>
      <c r="I241">
        <f t="shared" si="57"/>
        <v>0.010499999999999999</v>
      </c>
    </row>
    <row r="242" spans="1:9" ht="15">
      <c r="A242" t="s">
        <v>79</v>
      </c>
      <c r="B242" t="s">
        <v>52</v>
      </c>
      <c r="C242" t="s">
        <v>28</v>
      </c>
      <c r="D242" t="s">
        <v>13</v>
      </c>
      <c r="E242">
        <v>1</v>
      </c>
      <c r="F242">
        <v>1</v>
      </c>
      <c r="G242">
        <v>75</v>
      </c>
      <c r="H242">
        <f>INDEX(Tabulka1[],MATCH(Osvětlení!C242,Tabulka1[Skupina],0),2)</f>
        <v>175</v>
      </c>
      <c r="I242">
        <f t="shared" si="57"/>
        <v>0.013125</v>
      </c>
    </row>
    <row r="243" spans="1:9" ht="15">
      <c r="A243" t="s">
        <v>79</v>
      </c>
      <c r="B243" t="s">
        <v>81</v>
      </c>
      <c r="C243" t="s">
        <v>30</v>
      </c>
      <c r="D243" t="s">
        <v>14</v>
      </c>
      <c r="E243">
        <v>4</v>
      </c>
      <c r="F243">
        <v>3</v>
      </c>
      <c r="G243">
        <v>36</v>
      </c>
      <c r="H243">
        <f>INDEX(Tabulka1[],MATCH(Osvětlení!C243,Tabulka1[Skupina],0),2)</f>
        <v>1000</v>
      </c>
      <c r="I243">
        <f t="shared" si="57"/>
        <v>0.432</v>
      </c>
    </row>
    <row r="244" spans="1:9" ht="15">
      <c r="A244" t="s">
        <v>79</v>
      </c>
      <c r="B244" t="s">
        <v>82</v>
      </c>
      <c r="C244" t="s">
        <v>30</v>
      </c>
      <c r="D244" t="s">
        <v>14</v>
      </c>
      <c r="E244">
        <v>1</v>
      </c>
      <c r="F244">
        <v>3</v>
      </c>
      <c r="G244">
        <v>36</v>
      </c>
      <c r="H244">
        <f>INDEX(Tabulka1[],MATCH(Osvětlení!C244,Tabulka1[Skupina],0),2)</f>
        <v>1000</v>
      </c>
      <c r="I244">
        <f t="shared" si="57"/>
        <v>0.108</v>
      </c>
    </row>
    <row r="245" spans="1:9" ht="15">
      <c r="A245" t="s">
        <v>79</v>
      </c>
      <c r="B245" t="s">
        <v>82</v>
      </c>
      <c r="C245" t="s">
        <v>30</v>
      </c>
      <c r="D245" t="s">
        <v>14</v>
      </c>
      <c r="E245">
        <v>8</v>
      </c>
      <c r="F245">
        <v>2</v>
      </c>
      <c r="G245">
        <v>58</v>
      </c>
      <c r="H245">
        <f>INDEX(Tabulka1[],MATCH(Osvětlení!C245,Tabulka1[Skupina],0),2)</f>
        <v>1000</v>
      </c>
      <c r="I245">
        <f t="shared" si="57"/>
        <v>0.9279999999999999</v>
      </c>
    </row>
    <row r="246" spans="1:9" ht="15">
      <c r="A246" t="s">
        <v>79</v>
      </c>
      <c r="B246" t="s">
        <v>83</v>
      </c>
      <c r="C246" t="s">
        <v>30</v>
      </c>
      <c r="D246" t="s">
        <v>14</v>
      </c>
      <c r="E246">
        <v>1</v>
      </c>
      <c r="F246">
        <v>2</v>
      </c>
      <c r="G246">
        <v>36</v>
      </c>
      <c r="H246">
        <f>INDEX(Tabulka1[],MATCH(Osvětlení!C246,Tabulka1[Skupina],0),2)</f>
        <v>1000</v>
      </c>
      <c r="I246">
        <f t="shared" si="57"/>
        <v>0.072</v>
      </c>
    </row>
    <row r="247" spans="1:9" ht="15">
      <c r="A247" t="s">
        <v>79</v>
      </c>
      <c r="B247" t="s">
        <v>53</v>
      </c>
      <c r="C247" t="s">
        <v>28</v>
      </c>
      <c r="D247" t="s">
        <v>14</v>
      </c>
      <c r="E247">
        <v>1</v>
      </c>
      <c r="F247">
        <v>2</v>
      </c>
      <c r="G247">
        <v>36</v>
      </c>
      <c r="H247">
        <f>INDEX(Tabulka1[],MATCH(Osvětlení!C247,Tabulka1[Skupina],0),2)</f>
        <v>175</v>
      </c>
      <c r="I247">
        <f t="shared" si="57"/>
        <v>0.0126</v>
      </c>
    </row>
    <row r="248" spans="1:9" ht="15">
      <c r="A248" t="s">
        <v>79</v>
      </c>
      <c r="B248" t="s">
        <v>84</v>
      </c>
      <c r="C248" t="s">
        <v>24</v>
      </c>
      <c r="D248" t="s">
        <v>14</v>
      </c>
      <c r="E248">
        <v>2</v>
      </c>
      <c r="F248">
        <v>3</v>
      </c>
      <c r="G248">
        <v>36</v>
      </c>
      <c r="H248">
        <f>INDEX(Tabulka1[],MATCH(Osvětlení!C248,Tabulka1[Skupina],0),2)</f>
        <v>250</v>
      </c>
      <c r="I248">
        <f t="shared" si="57"/>
        <v>0.054</v>
      </c>
    </row>
    <row r="249" spans="1:9" ht="15">
      <c r="A249" t="s">
        <v>79</v>
      </c>
      <c r="B249" t="s">
        <v>85</v>
      </c>
      <c r="C249" t="s">
        <v>30</v>
      </c>
      <c r="D249" t="s">
        <v>14</v>
      </c>
      <c r="E249">
        <v>7</v>
      </c>
      <c r="F249">
        <v>3</v>
      </c>
      <c r="G249">
        <v>36</v>
      </c>
      <c r="H249">
        <f>INDEX(Tabulka1[],MATCH(Osvětlení!C249,Tabulka1[Skupina],0),2)</f>
        <v>1000</v>
      </c>
      <c r="I249">
        <f t="shared" si="57"/>
        <v>0.756</v>
      </c>
    </row>
    <row r="250" spans="1:9" ht="15">
      <c r="A250" t="s">
        <v>79</v>
      </c>
      <c r="B250" t="s">
        <v>85</v>
      </c>
      <c r="C250" t="s">
        <v>30</v>
      </c>
      <c r="D250" t="s">
        <v>14</v>
      </c>
      <c r="E250">
        <v>2</v>
      </c>
      <c r="F250">
        <v>2</v>
      </c>
      <c r="G250">
        <v>58</v>
      </c>
      <c r="H250">
        <f>INDEX(Tabulka1[],MATCH(Osvětlení!C250,Tabulka1[Skupina],0),2)</f>
        <v>1000</v>
      </c>
      <c r="I250">
        <f t="shared" si="57"/>
        <v>0.23199999999999998</v>
      </c>
    </row>
    <row r="251" spans="1:9" ht="15">
      <c r="A251" t="s">
        <v>79</v>
      </c>
      <c r="B251" t="s">
        <v>29</v>
      </c>
      <c r="C251" t="s">
        <v>30</v>
      </c>
      <c r="D251" s="21" t="s">
        <v>36</v>
      </c>
      <c r="E251">
        <v>12</v>
      </c>
      <c r="F251">
        <v>2</v>
      </c>
      <c r="G251" s="21">
        <v>20</v>
      </c>
      <c r="H251">
        <f>INDEX(Tabulka1[],MATCH(Osvětlení!C251,Tabulka1[Skupina],0),2)</f>
        <v>1000</v>
      </c>
      <c r="I251">
        <f t="shared" si="57"/>
        <v>0.48</v>
      </c>
    </row>
    <row r="252" spans="1:9" ht="15">
      <c r="A252" t="s">
        <v>79</v>
      </c>
      <c r="B252" t="s">
        <v>29</v>
      </c>
      <c r="C252" t="s">
        <v>30</v>
      </c>
      <c r="D252" t="s">
        <v>14</v>
      </c>
      <c r="E252">
        <v>6</v>
      </c>
      <c r="F252">
        <v>2</v>
      </c>
      <c r="G252">
        <v>36</v>
      </c>
      <c r="H252">
        <f>INDEX(Tabulka1[],MATCH(Osvětlení!C252,Tabulka1[Skupina],0),2)</f>
        <v>1000</v>
      </c>
      <c r="I252">
        <f t="shared" si="57"/>
        <v>0.432</v>
      </c>
    </row>
    <row r="253" spans="1:9" ht="15">
      <c r="A253" t="s">
        <v>79</v>
      </c>
      <c r="B253" t="s">
        <v>7</v>
      </c>
      <c r="C253" t="s">
        <v>7</v>
      </c>
      <c r="D253" t="s">
        <v>14</v>
      </c>
      <c r="E253">
        <v>3</v>
      </c>
      <c r="F253">
        <v>1</v>
      </c>
      <c r="G253">
        <v>18</v>
      </c>
      <c r="H253">
        <f>INDEX(Tabulka1[],MATCH(Osvětlení!C253,Tabulka1[Skupina],0),2)</f>
        <v>650</v>
      </c>
      <c r="I253">
        <f t="shared" si="57"/>
        <v>0.0351</v>
      </c>
    </row>
    <row r="254" spans="1:9" ht="15">
      <c r="A254" t="s">
        <v>79</v>
      </c>
      <c r="B254" t="s">
        <v>8</v>
      </c>
      <c r="C254" t="s">
        <v>24</v>
      </c>
      <c r="D254" t="s">
        <v>36</v>
      </c>
      <c r="E254">
        <v>2</v>
      </c>
      <c r="F254">
        <v>1</v>
      </c>
      <c r="G254">
        <v>18</v>
      </c>
      <c r="H254">
        <f>INDEX(Tabulka1[],MATCH(Osvětlení!C254,Tabulka1[Skupina],0),2)</f>
        <v>250</v>
      </c>
      <c r="I254">
        <f t="shared" si="57"/>
        <v>0.009</v>
      </c>
    </row>
    <row r="255" spans="1:9" ht="15">
      <c r="A255" t="s">
        <v>79</v>
      </c>
      <c r="B255" t="s">
        <v>8</v>
      </c>
      <c r="C255" t="s">
        <v>24</v>
      </c>
      <c r="D255" t="s">
        <v>13</v>
      </c>
      <c r="E255">
        <v>1</v>
      </c>
      <c r="F255">
        <v>1</v>
      </c>
      <c r="G255">
        <v>60</v>
      </c>
      <c r="H255">
        <f>INDEX(Tabulka1[],MATCH(Osvětlení!C255,Tabulka1[Skupina],0),2)</f>
        <v>250</v>
      </c>
      <c r="I255">
        <f t="shared" si="57"/>
        <v>0.015</v>
      </c>
    </row>
    <row r="256" spans="1:9" ht="15">
      <c r="A256" t="s">
        <v>79</v>
      </c>
      <c r="B256" t="s">
        <v>28</v>
      </c>
      <c r="C256" t="s">
        <v>28</v>
      </c>
      <c r="D256" t="s">
        <v>13</v>
      </c>
      <c r="E256">
        <v>1</v>
      </c>
      <c r="F256">
        <v>1</v>
      </c>
      <c r="G256">
        <v>60</v>
      </c>
      <c r="H256">
        <f>INDEX(Tabulka1[],MATCH(Osvětlení!C256,Tabulka1[Skupina],0),2)</f>
        <v>175</v>
      </c>
      <c r="I256">
        <f t="shared" si="57"/>
        <v>0.010499999999999999</v>
      </c>
    </row>
    <row r="257" spans="1:9" ht="15">
      <c r="A257" t="s">
        <v>79</v>
      </c>
      <c r="B257" t="s">
        <v>8</v>
      </c>
      <c r="C257" t="s">
        <v>24</v>
      </c>
      <c r="D257" t="s">
        <v>13</v>
      </c>
      <c r="E257">
        <v>1</v>
      </c>
      <c r="F257">
        <v>1</v>
      </c>
      <c r="G257">
        <v>60</v>
      </c>
      <c r="H257">
        <f>INDEX(Tabulka1[],MATCH(Osvětlení!C257,Tabulka1[Skupina],0),2)</f>
        <v>250</v>
      </c>
      <c r="I257">
        <f t="shared" si="57"/>
        <v>0.015</v>
      </c>
    </row>
    <row r="258" spans="1:9" ht="15">
      <c r="A258" t="s">
        <v>79</v>
      </c>
      <c r="B258" t="s">
        <v>32</v>
      </c>
      <c r="C258" t="s">
        <v>26</v>
      </c>
      <c r="D258" t="s">
        <v>14</v>
      </c>
      <c r="E258">
        <v>2</v>
      </c>
      <c r="F258">
        <v>2</v>
      </c>
      <c r="G258">
        <v>36</v>
      </c>
      <c r="H258">
        <f>INDEX(Tabulka1[],MATCH(Osvětlení!C258,Tabulka1[Skupina],0),2)</f>
        <v>850</v>
      </c>
      <c r="I258">
        <f t="shared" si="57"/>
        <v>0.1224</v>
      </c>
    </row>
    <row r="259" spans="1:9" ht="15">
      <c r="A259" t="s">
        <v>79</v>
      </c>
      <c r="B259" t="s">
        <v>23</v>
      </c>
      <c r="C259" t="s">
        <v>23</v>
      </c>
      <c r="D259" t="s">
        <v>13</v>
      </c>
      <c r="E259">
        <v>1</v>
      </c>
      <c r="F259">
        <v>1</v>
      </c>
      <c r="G259">
        <v>60</v>
      </c>
      <c r="H259">
        <f>INDEX(Tabulka1[],MATCH(Osvětlení!C259,Tabulka1[Skupina],0),2)</f>
        <v>600</v>
      </c>
      <c r="I259">
        <f t="shared" si="57"/>
        <v>0.036</v>
      </c>
    </row>
    <row r="260" spans="1:9" ht="15">
      <c r="A260" t="s">
        <v>79</v>
      </c>
      <c r="B260" t="s">
        <v>87</v>
      </c>
      <c r="C260" t="s">
        <v>87</v>
      </c>
      <c r="D260" t="s">
        <v>13</v>
      </c>
      <c r="E260">
        <v>1</v>
      </c>
      <c r="F260">
        <v>1</v>
      </c>
      <c r="G260">
        <v>60</v>
      </c>
      <c r="H260">
        <f>INDEX(Tabulka1[],MATCH(Osvětlení!C260,Tabulka1[Skupina],0),2)</f>
        <v>500</v>
      </c>
      <c r="I260">
        <f t="shared" si="57"/>
        <v>0.03</v>
      </c>
    </row>
    <row r="261" spans="1:9" ht="15">
      <c r="A261" t="s">
        <v>178</v>
      </c>
      <c r="B261" t="s">
        <v>15</v>
      </c>
      <c r="C261" t="s">
        <v>7</v>
      </c>
      <c r="D261" t="s">
        <v>14</v>
      </c>
      <c r="E261">
        <v>7</v>
      </c>
      <c r="F261">
        <v>1</v>
      </c>
      <c r="G261">
        <v>36</v>
      </c>
      <c r="H261">
        <f>INDEX(Tabulka1[],MATCH(Osvětlení!C261,Tabulka1[Skupina],0),2)</f>
        <v>650</v>
      </c>
      <c r="I261">
        <f t="shared" si="57"/>
        <v>0.1638</v>
      </c>
    </row>
    <row r="262" spans="1:9" ht="15">
      <c r="A262" t="s">
        <v>178</v>
      </c>
      <c r="B262" t="s">
        <v>15</v>
      </c>
      <c r="C262" t="s">
        <v>7</v>
      </c>
      <c r="D262" t="s">
        <v>14</v>
      </c>
      <c r="E262">
        <v>2</v>
      </c>
      <c r="F262">
        <v>2</v>
      </c>
      <c r="G262">
        <v>9</v>
      </c>
      <c r="H262">
        <f>INDEX(Tabulka1[],MATCH(Osvětlení!C262,Tabulka1[Skupina],0),2)</f>
        <v>650</v>
      </c>
      <c r="I262">
        <f t="shared" si="57"/>
        <v>0.0234</v>
      </c>
    </row>
    <row r="263" spans="1:9" ht="15">
      <c r="A263" t="s">
        <v>178</v>
      </c>
      <c r="B263" t="s">
        <v>87</v>
      </c>
      <c r="C263" t="s">
        <v>87</v>
      </c>
      <c r="D263" t="s">
        <v>13</v>
      </c>
      <c r="E263">
        <v>3</v>
      </c>
      <c r="F263">
        <v>1</v>
      </c>
      <c r="G263">
        <v>60</v>
      </c>
      <c r="H263">
        <f>INDEX(Tabulka1[],MATCH(Osvětlení!C263,Tabulka1[Skupina],0),2)</f>
        <v>500</v>
      </c>
      <c r="I263">
        <f t="shared" si="57"/>
        <v>0.09</v>
      </c>
    </row>
    <row r="264" spans="1:9" ht="15">
      <c r="A264" t="s">
        <v>178</v>
      </c>
      <c r="B264" t="s">
        <v>179</v>
      </c>
      <c r="C264" t="s">
        <v>7</v>
      </c>
      <c r="D264" t="s">
        <v>14</v>
      </c>
      <c r="E264">
        <v>6</v>
      </c>
      <c r="F264">
        <v>1</v>
      </c>
      <c r="G264">
        <v>36</v>
      </c>
      <c r="H264">
        <f>INDEX(Tabulka1[],MATCH(Osvětlení!C264,Tabulka1[Skupina],0),2)</f>
        <v>650</v>
      </c>
      <c r="I264">
        <f t="shared" si="57"/>
        <v>0.1404</v>
      </c>
    </row>
    <row r="265" spans="1:9" ht="15">
      <c r="A265" t="s">
        <v>178</v>
      </c>
      <c r="B265" t="s">
        <v>179</v>
      </c>
      <c r="C265" t="s">
        <v>7</v>
      </c>
      <c r="D265" t="s">
        <v>14</v>
      </c>
      <c r="E265">
        <v>2</v>
      </c>
      <c r="F265">
        <v>2</v>
      </c>
      <c r="G265">
        <v>9</v>
      </c>
      <c r="H265">
        <f>INDEX(Tabulka1[],MATCH(Osvětlení!C265,Tabulka1[Skupina],0),2)</f>
        <v>650</v>
      </c>
      <c r="I265">
        <f t="shared" si="57"/>
        <v>0.0234</v>
      </c>
    </row>
    <row r="266" spans="1:9" ht="15">
      <c r="A266" t="s">
        <v>178</v>
      </c>
      <c r="B266" t="s">
        <v>180</v>
      </c>
      <c r="C266" t="s">
        <v>28</v>
      </c>
      <c r="D266" t="s">
        <v>13</v>
      </c>
      <c r="E266">
        <v>1</v>
      </c>
      <c r="F266">
        <v>1</v>
      </c>
      <c r="G266">
        <v>60</v>
      </c>
      <c r="H266">
        <f>INDEX(Tabulka1[],MATCH(Osvětlení!C266,Tabulka1[Skupina],0),2)</f>
        <v>175</v>
      </c>
      <c r="I266">
        <f t="shared" si="57"/>
        <v>0.010499999999999999</v>
      </c>
    </row>
    <row r="267" spans="1:9" ht="15">
      <c r="A267" t="s">
        <v>178</v>
      </c>
      <c r="B267" t="s">
        <v>181</v>
      </c>
      <c r="C267" t="s">
        <v>28</v>
      </c>
      <c r="D267" t="s">
        <v>14</v>
      </c>
      <c r="E267">
        <v>4</v>
      </c>
      <c r="F267">
        <v>2</v>
      </c>
      <c r="G267">
        <v>36</v>
      </c>
      <c r="H267">
        <f>INDEX(Tabulka1[],MATCH(Osvětlení!C267,Tabulka1[Skupina],0),2)</f>
        <v>175</v>
      </c>
      <c r="I267">
        <f t="shared" si="57"/>
        <v>0.0504</v>
      </c>
    </row>
    <row r="268" spans="1:9" ht="15">
      <c r="A268" t="s">
        <v>178</v>
      </c>
      <c r="B268" t="s">
        <v>181</v>
      </c>
      <c r="C268" t="s">
        <v>28</v>
      </c>
      <c r="D268" t="s">
        <v>13</v>
      </c>
      <c r="E268">
        <v>1</v>
      </c>
      <c r="F268">
        <v>1</v>
      </c>
      <c r="G268">
        <v>60</v>
      </c>
      <c r="H268">
        <f>INDEX(Tabulka1[],MATCH(Osvětlení!C268,Tabulka1[Skupina],0),2)</f>
        <v>175</v>
      </c>
      <c r="I268">
        <f t="shared" si="57"/>
        <v>0.010499999999999999</v>
      </c>
    </row>
    <row r="269" spans="1:9" ht="15">
      <c r="A269" t="s">
        <v>178</v>
      </c>
      <c r="B269" t="s">
        <v>182</v>
      </c>
      <c r="C269" t="s">
        <v>24</v>
      </c>
      <c r="D269" t="s">
        <v>13</v>
      </c>
      <c r="E269">
        <v>1</v>
      </c>
      <c r="F269">
        <v>1</v>
      </c>
      <c r="G269">
        <v>75</v>
      </c>
      <c r="H269">
        <f>INDEX(Tabulka1[],MATCH(Osvětlení!C269,Tabulka1[Skupina],0),2)</f>
        <v>250</v>
      </c>
      <c r="I269">
        <f t="shared" si="57"/>
        <v>0.01875</v>
      </c>
    </row>
    <row r="270" spans="1:9" ht="15">
      <c r="A270" t="s">
        <v>178</v>
      </c>
      <c r="B270" t="s">
        <v>183</v>
      </c>
      <c r="C270" t="s">
        <v>24</v>
      </c>
      <c r="D270" t="s">
        <v>13</v>
      </c>
      <c r="E270">
        <v>2</v>
      </c>
      <c r="F270">
        <v>1</v>
      </c>
      <c r="G270">
        <v>75</v>
      </c>
      <c r="H270">
        <f>INDEX(Tabulka1[],MATCH(Osvětlení!C270,Tabulka1[Skupina],0),2)</f>
        <v>250</v>
      </c>
      <c r="I270">
        <f t="shared" si="57"/>
        <v>0.0375</v>
      </c>
    </row>
    <row r="271" spans="1:9" ht="15">
      <c r="A271" t="s">
        <v>178</v>
      </c>
      <c r="B271" t="s">
        <v>184</v>
      </c>
      <c r="C271" t="s">
        <v>24</v>
      </c>
      <c r="D271" t="s">
        <v>13</v>
      </c>
      <c r="E271">
        <v>2</v>
      </c>
      <c r="F271">
        <v>1</v>
      </c>
      <c r="G271">
        <v>75</v>
      </c>
      <c r="H271">
        <f>INDEX(Tabulka1[],MATCH(Osvětlení!C271,Tabulka1[Skupina],0),2)</f>
        <v>250</v>
      </c>
      <c r="I271">
        <f t="shared" si="57"/>
        <v>0.0375</v>
      </c>
    </row>
    <row r="272" spans="1:9" ht="15">
      <c r="A272" t="s">
        <v>178</v>
      </c>
      <c r="B272" t="s">
        <v>185</v>
      </c>
      <c r="C272" t="s">
        <v>24</v>
      </c>
      <c r="D272" t="s">
        <v>13</v>
      </c>
      <c r="E272">
        <v>1</v>
      </c>
      <c r="F272">
        <v>1</v>
      </c>
      <c r="G272">
        <v>75</v>
      </c>
      <c r="H272">
        <f>INDEX(Tabulka1[],MATCH(Osvětlení!C272,Tabulka1[Skupina],0),2)</f>
        <v>250</v>
      </c>
      <c r="I272">
        <f t="shared" si="57"/>
        <v>0.01875</v>
      </c>
    </row>
    <row r="273" spans="1:9" ht="15">
      <c r="A273" t="s">
        <v>178</v>
      </c>
      <c r="B273" t="s">
        <v>186</v>
      </c>
      <c r="C273" t="s">
        <v>7</v>
      </c>
      <c r="D273" t="s">
        <v>14</v>
      </c>
      <c r="E273">
        <v>5</v>
      </c>
      <c r="F273">
        <v>2</v>
      </c>
      <c r="G273">
        <v>36</v>
      </c>
      <c r="H273">
        <f>INDEX(Tabulka1[],MATCH(Osvětlení!C273,Tabulka1[Skupina],0),2)</f>
        <v>650</v>
      </c>
      <c r="I273">
        <f t="shared" si="57"/>
        <v>0.23399999999999999</v>
      </c>
    </row>
    <row r="274" spans="1:9" ht="15">
      <c r="A274" t="s">
        <v>178</v>
      </c>
      <c r="B274" t="s">
        <v>186</v>
      </c>
      <c r="C274" t="s">
        <v>7</v>
      </c>
      <c r="D274" t="s">
        <v>14</v>
      </c>
      <c r="E274">
        <v>3</v>
      </c>
      <c r="F274">
        <v>1</v>
      </c>
      <c r="G274">
        <v>6</v>
      </c>
      <c r="H274">
        <f>INDEX(Tabulka1[],MATCH(Osvětlení!C274,Tabulka1[Skupina],0),2)</f>
        <v>650</v>
      </c>
      <c r="I274">
        <f t="shared" si="57"/>
        <v>0.0117</v>
      </c>
    </row>
    <row r="275" spans="1:9" ht="15">
      <c r="A275" t="s">
        <v>178</v>
      </c>
      <c r="B275" t="s">
        <v>187</v>
      </c>
      <c r="C275" t="s">
        <v>23</v>
      </c>
      <c r="D275" t="s">
        <v>14</v>
      </c>
      <c r="E275">
        <v>3</v>
      </c>
      <c r="F275">
        <v>2</v>
      </c>
      <c r="G275">
        <v>36</v>
      </c>
      <c r="H275">
        <f>INDEX(Tabulka1[],MATCH(Osvětlení!C275,Tabulka1[Skupina],0),2)</f>
        <v>600</v>
      </c>
      <c r="I275">
        <f t="shared" si="57"/>
        <v>0.1296</v>
      </c>
    </row>
    <row r="276" spans="1:9" ht="15">
      <c r="A276" t="s">
        <v>178</v>
      </c>
      <c r="B276" t="s">
        <v>188</v>
      </c>
      <c r="C276" t="s">
        <v>24</v>
      </c>
      <c r="D276" t="s">
        <v>14</v>
      </c>
      <c r="E276">
        <v>3</v>
      </c>
      <c r="F276">
        <v>2</v>
      </c>
      <c r="G276">
        <v>36</v>
      </c>
      <c r="H276">
        <f>INDEX(Tabulka1[],MATCH(Osvětlení!C276,Tabulka1[Skupina],0),2)</f>
        <v>250</v>
      </c>
      <c r="I276">
        <f t="shared" si="57"/>
        <v>0.054</v>
      </c>
    </row>
    <row r="277" spans="1:9" ht="15">
      <c r="A277" t="s">
        <v>178</v>
      </c>
      <c r="B277" t="s">
        <v>188</v>
      </c>
      <c r="C277" t="s">
        <v>24</v>
      </c>
      <c r="D277" t="s">
        <v>14</v>
      </c>
      <c r="E277">
        <v>1</v>
      </c>
      <c r="F277">
        <v>1</v>
      </c>
      <c r="G277">
        <v>6</v>
      </c>
      <c r="H277">
        <f>INDEX(Tabulka1[],MATCH(Osvětlení!C277,Tabulka1[Skupina],0),2)</f>
        <v>250</v>
      </c>
      <c r="I277">
        <f t="shared" si="57"/>
        <v>0.0015</v>
      </c>
    </row>
    <row r="278" spans="1:9" ht="15">
      <c r="A278" t="s">
        <v>178</v>
      </c>
      <c r="B278" t="s">
        <v>189</v>
      </c>
      <c r="C278" t="s">
        <v>23</v>
      </c>
      <c r="D278" t="s">
        <v>14</v>
      </c>
      <c r="E278">
        <v>3</v>
      </c>
      <c r="F278">
        <v>2</v>
      </c>
      <c r="G278">
        <v>36</v>
      </c>
      <c r="H278">
        <f>INDEX(Tabulka1[],MATCH(Osvětlení!C278,Tabulka1[Skupina],0),2)</f>
        <v>600</v>
      </c>
      <c r="I278">
        <f t="shared" si="57"/>
        <v>0.1296</v>
      </c>
    </row>
    <row r="279" spans="1:9" ht="15">
      <c r="A279" t="s">
        <v>178</v>
      </c>
      <c r="B279" t="s">
        <v>190</v>
      </c>
      <c r="C279" t="s">
        <v>23</v>
      </c>
      <c r="D279" t="s">
        <v>14</v>
      </c>
      <c r="E279">
        <v>3</v>
      </c>
      <c r="F279">
        <v>2</v>
      </c>
      <c r="G279">
        <v>36</v>
      </c>
      <c r="H279">
        <f>INDEX(Tabulka1[],MATCH(Osvětlení!C279,Tabulka1[Skupina],0),2)</f>
        <v>600</v>
      </c>
      <c r="I279">
        <f t="shared" si="57"/>
        <v>0.1296</v>
      </c>
    </row>
    <row r="280" spans="1:9" ht="15">
      <c r="A280" t="s">
        <v>178</v>
      </c>
      <c r="B280" t="s">
        <v>191</v>
      </c>
      <c r="C280" t="s">
        <v>24</v>
      </c>
      <c r="D280" t="s">
        <v>14</v>
      </c>
      <c r="E280">
        <v>3</v>
      </c>
      <c r="F280">
        <v>2</v>
      </c>
      <c r="G280">
        <v>36</v>
      </c>
      <c r="H280">
        <f>INDEX(Tabulka1[],MATCH(Osvětlení!C280,Tabulka1[Skupina],0),2)</f>
        <v>250</v>
      </c>
      <c r="I280">
        <f t="shared" si="57"/>
        <v>0.054</v>
      </c>
    </row>
    <row r="281" spans="1:9" ht="15">
      <c r="A281" t="s">
        <v>178</v>
      </c>
      <c r="B281" t="s">
        <v>191</v>
      </c>
      <c r="C281" t="s">
        <v>24</v>
      </c>
      <c r="D281" t="s">
        <v>14</v>
      </c>
      <c r="E281">
        <v>1</v>
      </c>
      <c r="F281">
        <v>1</v>
      </c>
      <c r="G281">
        <v>9</v>
      </c>
      <c r="H281">
        <f>INDEX(Tabulka1[],MATCH(Osvětlení!C281,Tabulka1[Skupina],0),2)</f>
        <v>250</v>
      </c>
      <c r="I281">
        <f t="shared" si="57"/>
        <v>0.00225</v>
      </c>
    </row>
    <row r="282" spans="1:9" ht="15">
      <c r="A282" t="s">
        <v>178</v>
      </c>
      <c r="B282" t="s">
        <v>192</v>
      </c>
      <c r="C282" t="s">
        <v>23</v>
      </c>
      <c r="D282" t="s">
        <v>14</v>
      </c>
      <c r="E282">
        <v>3</v>
      </c>
      <c r="F282">
        <v>2</v>
      </c>
      <c r="G282">
        <v>36</v>
      </c>
      <c r="H282">
        <f>INDEX(Tabulka1[],MATCH(Osvětlení!C282,Tabulka1[Skupina],0),2)</f>
        <v>600</v>
      </c>
      <c r="I282">
        <f t="shared" si="57"/>
        <v>0.1296</v>
      </c>
    </row>
    <row r="283" spans="1:9" ht="15">
      <c r="A283" t="s">
        <v>178</v>
      </c>
      <c r="B283" t="s">
        <v>192</v>
      </c>
      <c r="C283" t="s">
        <v>23</v>
      </c>
      <c r="D283" t="s">
        <v>14</v>
      </c>
      <c r="E283">
        <v>1</v>
      </c>
      <c r="F283">
        <v>2</v>
      </c>
      <c r="G283">
        <v>6</v>
      </c>
      <c r="H283">
        <f>INDEX(Tabulka1[],MATCH(Osvětlení!C283,Tabulka1[Skupina],0),2)</f>
        <v>600</v>
      </c>
      <c r="I283">
        <f t="shared" si="57"/>
        <v>0.0072</v>
      </c>
    </row>
    <row r="284" spans="1:9" ht="15">
      <c r="A284" t="s">
        <v>178</v>
      </c>
      <c r="B284" t="s">
        <v>193</v>
      </c>
      <c r="C284" t="s">
        <v>27</v>
      </c>
      <c r="D284" s="21" t="s">
        <v>36</v>
      </c>
      <c r="E284">
        <v>36</v>
      </c>
      <c r="F284">
        <v>1</v>
      </c>
      <c r="G284" s="21">
        <v>24</v>
      </c>
      <c r="H284">
        <f>INDEX(Tabulka1[],MATCH(Osvětlení!C284,Tabulka1[Skupina],0),2)</f>
        <v>1200</v>
      </c>
      <c r="I284">
        <f t="shared" si="57"/>
        <v>1.0368</v>
      </c>
    </row>
    <row r="285" spans="1:9" ht="15">
      <c r="A285" t="s">
        <v>178</v>
      </c>
      <c r="B285" t="s">
        <v>193</v>
      </c>
      <c r="C285" t="s">
        <v>27</v>
      </c>
      <c r="D285" t="s">
        <v>14</v>
      </c>
      <c r="E285">
        <v>3</v>
      </c>
      <c r="F285">
        <v>2</v>
      </c>
      <c r="G285">
        <v>6</v>
      </c>
      <c r="H285">
        <f>INDEX(Tabulka1[],MATCH(Osvětlení!C285,Tabulka1[Skupina],0),2)</f>
        <v>1200</v>
      </c>
      <c r="I285">
        <f t="shared" si="57"/>
        <v>0.043199999999999995</v>
      </c>
    </row>
    <row r="286" spans="1:9" ht="15">
      <c r="A286" t="s">
        <v>178</v>
      </c>
      <c r="B286" t="s">
        <v>194</v>
      </c>
      <c r="C286" t="s">
        <v>28</v>
      </c>
      <c r="D286" t="s">
        <v>14</v>
      </c>
      <c r="E286">
        <v>4</v>
      </c>
      <c r="F286">
        <v>2</v>
      </c>
      <c r="G286">
        <v>36</v>
      </c>
      <c r="H286">
        <f>INDEX(Tabulka1[],MATCH(Osvětlení!C286,Tabulka1[Skupina],0),2)</f>
        <v>175</v>
      </c>
      <c r="I286">
        <f t="shared" si="57"/>
        <v>0.0504</v>
      </c>
    </row>
    <row r="287" spans="1:9" ht="15">
      <c r="A287" t="s">
        <v>178</v>
      </c>
      <c r="B287" t="s">
        <v>194</v>
      </c>
      <c r="C287" t="s">
        <v>28</v>
      </c>
      <c r="D287" t="s">
        <v>14</v>
      </c>
      <c r="E287">
        <v>3</v>
      </c>
      <c r="F287">
        <v>2</v>
      </c>
      <c r="G287">
        <v>6</v>
      </c>
      <c r="H287">
        <f>INDEX(Tabulka1[],MATCH(Osvětlení!C287,Tabulka1[Skupina],0),2)</f>
        <v>175</v>
      </c>
      <c r="I287">
        <f t="shared" si="57"/>
        <v>0.0063</v>
      </c>
    </row>
    <row r="288" spans="1:9" ht="15">
      <c r="A288" t="s">
        <v>178</v>
      </c>
      <c r="B288" t="s">
        <v>195</v>
      </c>
      <c r="C288" t="s">
        <v>7</v>
      </c>
      <c r="D288" t="s">
        <v>14</v>
      </c>
      <c r="E288">
        <v>2</v>
      </c>
      <c r="F288">
        <v>2</v>
      </c>
      <c r="G288">
        <v>36</v>
      </c>
      <c r="H288">
        <f>INDEX(Tabulka1[],MATCH(Osvětlení!C288,Tabulka1[Skupina],0),2)</f>
        <v>650</v>
      </c>
      <c r="I288">
        <f t="shared" si="57"/>
        <v>0.0936</v>
      </c>
    </row>
    <row r="289" spans="1:9" ht="15">
      <c r="A289" t="s">
        <v>178</v>
      </c>
      <c r="B289" t="s">
        <v>195</v>
      </c>
      <c r="C289" t="s">
        <v>7</v>
      </c>
      <c r="D289" t="s">
        <v>14</v>
      </c>
      <c r="E289">
        <v>1</v>
      </c>
      <c r="F289">
        <v>2</v>
      </c>
      <c r="G289">
        <v>6</v>
      </c>
      <c r="H289">
        <f>INDEX(Tabulka1[],MATCH(Osvětlení!C289,Tabulka1[Skupina],0),2)</f>
        <v>650</v>
      </c>
      <c r="I289">
        <f t="shared" si="57"/>
        <v>0.0078</v>
      </c>
    </row>
    <row r="290" spans="1:9" ht="15">
      <c r="A290" t="s">
        <v>178</v>
      </c>
      <c r="B290" t="s">
        <v>87</v>
      </c>
      <c r="C290" t="s">
        <v>87</v>
      </c>
      <c r="D290" t="s">
        <v>13</v>
      </c>
      <c r="E290">
        <v>1</v>
      </c>
      <c r="F290">
        <v>1</v>
      </c>
      <c r="G290">
        <v>60</v>
      </c>
      <c r="H290">
        <f>INDEX(Tabulka1[],MATCH(Osvětlení!C290,Tabulka1[Skupina],0),2)</f>
        <v>500</v>
      </c>
      <c r="I290">
        <f t="shared" si="57"/>
        <v>0.03</v>
      </c>
    </row>
    <row r="291" spans="1:9" ht="15">
      <c r="A291" t="s">
        <v>196</v>
      </c>
      <c r="B291" t="s">
        <v>197</v>
      </c>
      <c r="C291" t="s">
        <v>7</v>
      </c>
      <c r="D291" t="s">
        <v>14</v>
      </c>
      <c r="E291">
        <v>2</v>
      </c>
      <c r="F291">
        <v>1</v>
      </c>
      <c r="G291">
        <v>36</v>
      </c>
      <c r="H291">
        <f>INDEX(Tabulka1[],MATCH(Osvětlení!C291,Tabulka1[Skupina],0),2)</f>
        <v>650</v>
      </c>
      <c r="I291">
        <f t="shared" si="57"/>
        <v>0.0468</v>
      </c>
    </row>
    <row r="292" spans="1:9" ht="15">
      <c r="A292" t="s">
        <v>196</v>
      </c>
      <c r="B292" t="s">
        <v>197</v>
      </c>
      <c r="C292" t="s">
        <v>7</v>
      </c>
      <c r="D292" t="s">
        <v>21</v>
      </c>
      <c r="E292">
        <v>2</v>
      </c>
      <c r="F292">
        <v>1</v>
      </c>
      <c r="G292">
        <v>150</v>
      </c>
      <c r="H292">
        <f>INDEX(Tabulka1[],MATCH(Osvětlení!C292,Tabulka1[Skupina],0),2)</f>
        <v>650</v>
      </c>
      <c r="I292">
        <f t="shared" si="57"/>
        <v>0.19499999999999998</v>
      </c>
    </row>
    <row r="293" spans="1:9" ht="15">
      <c r="A293" t="s">
        <v>196</v>
      </c>
      <c r="B293" t="s">
        <v>197</v>
      </c>
      <c r="C293" t="s">
        <v>7</v>
      </c>
      <c r="D293" t="s">
        <v>14</v>
      </c>
      <c r="E293">
        <v>3</v>
      </c>
      <c r="F293">
        <v>2</v>
      </c>
      <c r="G293">
        <v>6</v>
      </c>
      <c r="H293">
        <f>INDEX(Tabulka1[],MATCH(Osvětlení!C293,Tabulka1[Skupina],0),2)</f>
        <v>650</v>
      </c>
      <c r="I293">
        <f t="shared" si="57"/>
        <v>0.0234</v>
      </c>
    </row>
    <row r="294" spans="1:9" ht="12.6" customHeight="1">
      <c r="A294" t="s">
        <v>196</v>
      </c>
      <c r="B294" t="s">
        <v>198</v>
      </c>
      <c r="C294" t="s">
        <v>7</v>
      </c>
      <c r="D294" t="s">
        <v>14</v>
      </c>
      <c r="E294">
        <v>1</v>
      </c>
      <c r="F294">
        <v>1</v>
      </c>
      <c r="G294">
        <v>6</v>
      </c>
      <c r="H294">
        <f>INDEX(Tabulka1[],MATCH(Osvětlení!C294,Tabulka1[Skupina],0),2)</f>
        <v>650</v>
      </c>
      <c r="I294">
        <f t="shared" si="57"/>
        <v>0.0039</v>
      </c>
    </row>
    <row r="295" spans="1:9" ht="15">
      <c r="A295" t="s">
        <v>196</v>
      </c>
      <c r="B295" t="s">
        <v>198</v>
      </c>
      <c r="C295" t="s">
        <v>7</v>
      </c>
      <c r="D295" t="s">
        <v>13</v>
      </c>
      <c r="E295">
        <v>1</v>
      </c>
      <c r="F295">
        <v>1</v>
      </c>
      <c r="G295">
        <v>75</v>
      </c>
      <c r="H295">
        <f>INDEX(Tabulka1[],MATCH(Osvětlení!C295,Tabulka1[Skupina],0),2)</f>
        <v>650</v>
      </c>
      <c r="I295">
        <f t="shared" si="57"/>
        <v>0.048749999999999995</v>
      </c>
    </row>
    <row r="296" spans="1:9" ht="15">
      <c r="A296" t="s">
        <v>196</v>
      </c>
      <c r="B296" t="s">
        <v>199</v>
      </c>
      <c r="C296" t="s">
        <v>7</v>
      </c>
      <c r="D296" t="s">
        <v>13</v>
      </c>
      <c r="E296">
        <v>1</v>
      </c>
      <c r="F296">
        <v>1</v>
      </c>
      <c r="G296">
        <v>75</v>
      </c>
      <c r="H296">
        <f>INDEX(Tabulka1[],MATCH(Osvětlení!C296,Tabulka1[Skupina],0),2)</f>
        <v>650</v>
      </c>
      <c r="I296">
        <f t="shared" si="57"/>
        <v>0.048749999999999995</v>
      </c>
    </row>
    <row r="297" spans="1:9" ht="15">
      <c r="A297" t="s">
        <v>196</v>
      </c>
      <c r="B297" t="s">
        <v>200</v>
      </c>
      <c r="C297" t="s">
        <v>26</v>
      </c>
      <c r="D297" t="s">
        <v>14</v>
      </c>
      <c r="E297">
        <v>3</v>
      </c>
      <c r="F297">
        <v>2</v>
      </c>
      <c r="G297">
        <v>36</v>
      </c>
      <c r="H297">
        <f>INDEX(Tabulka1[],MATCH(Osvětlení!C297,Tabulka1[Skupina],0),2)</f>
        <v>850</v>
      </c>
      <c r="I297">
        <f t="shared" si="57"/>
        <v>0.18359999999999999</v>
      </c>
    </row>
    <row r="298" spans="1:9" ht="15">
      <c r="A298" t="s">
        <v>196</v>
      </c>
      <c r="B298" t="s">
        <v>201</v>
      </c>
      <c r="C298" t="s">
        <v>26</v>
      </c>
      <c r="D298" t="s">
        <v>14</v>
      </c>
      <c r="E298">
        <v>3</v>
      </c>
      <c r="F298">
        <v>2</v>
      </c>
      <c r="G298">
        <v>36</v>
      </c>
      <c r="H298">
        <f>INDEX(Tabulka1[],MATCH(Osvětlení!C298,Tabulka1[Skupina],0),2)</f>
        <v>850</v>
      </c>
      <c r="I298">
        <f t="shared" si="57"/>
        <v>0.18359999999999999</v>
      </c>
    </row>
    <row r="299" spans="1:9" ht="15">
      <c r="A299" t="s">
        <v>196</v>
      </c>
      <c r="B299" t="s">
        <v>202</v>
      </c>
      <c r="C299" t="s">
        <v>24</v>
      </c>
      <c r="D299" t="s">
        <v>13</v>
      </c>
      <c r="E299">
        <v>2</v>
      </c>
      <c r="F299">
        <v>1</v>
      </c>
      <c r="G299">
        <v>75</v>
      </c>
      <c r="H299">
        <f>INDEX(Tabulka1[],MATCH(Osvětlení!C299,Tabulka1[Skupina],0),2)</f>
        <v>250</v>
      </c>
      <c r="I299">
        <f t="shared" si="57"/>
        <v>0.0375</v>
      </c>
    </row>
    <row r="300" spans="1:9" ht="15">
      <c r="A300" t="s">
        <v>196</v>
      </c>
      <c r="B300" t="s">
        <v>203</v>
      </c>
      <c r="C300" t="s">
        <v>27</v>
      </c>
      <c r="D300" t="s">
        <v>14</v>
      </c>
      <c r="E300">
        <v>30</v>
      </c>
      <c r="F300">
        <v>2</v>
      </c>
      <c r="G300">
        <v>36</v>
      </c>
      <c r="H300">
        <f>INDEX(Tabulka1[],MATCH(Osvětlení!C300,Tabulka1[Skupina],0),2)</f>
        <v>1200</v>
      </c>
      <c r="I300">
        <f aca="true" t="shared" si="58" ref="I300:I364">IF(ISNUMBER(F300),E300*F300*G300*H300*0.000001,E300*G300*H300*0.000001)</f>
        <v>2.592</v>
      </c>
    </row>
    <row r="301" spans="1:9" ht="15">
      <c r="A301" t="s">
        <v>196</v>
      </c>
      <c r="B301" t="s">
        <v>203</v>
      </c>
      <c r="C301" t="s">
        <v>27</v>
      </c>
      <c r="D301" t="s">
        <v>14</v>
      </c>
      <c r="E301">
        <v>2</v>
      </c>
      <c r="F301">
        <v>2</v>
      </c>
      <c r="G301">
        <v>6</v>
      </c>
      <c r="H301">
        <f>INDEX(Tabulka1[],MATCH(Osvětlení!C301,Tabulka1[Skupina],0),2)</f>
        <v>1200</v>
      </c>
      <c r="I301">
        <f t="shared" si="58"/>
        <v>0.0288</v>
      </c>
    </row>
    <row r="302" spans="1:9" ht="15">
      <c r="A302" t="s">
        <v>196</v>
      </c>
      <c r="B302" t="s">
        <v>204</v>
      </c>
      <c r="C302" t="s">
        <v>7</v>
      </c>
      <c r="D302" t="s">
        <v>14</v>
      </c>
      <c r="E302">
        <v>5</v>
      </c>
      <c r="F302">
        <v>2</v>
      </c>
      <c r="G302">
        <v>36</v>
      </c>
      <c r="H302">
        <f>INDEX(Tabulka1[],MATCH(Osvětlení!C302,Tabulka1[Skupina],0),2)</f>
        <v>650</v>
      </c>
      <c r="I302">
        <f t="shared" si="58"/>
        <v>0.23399999999999999</v>
      </c>
    </row>
    <row r="303" spans="1:9" ht="15">
      <c r="A303" t="s">
        <v>196</v>
      </c>
      <c r="B303" t="s">
        <v>204</v>
      </c>
      <c r="C303" t="s">
        <v>7</v>
      </c>
      <c r="D303" t="s">
        <v>14</v>
      </c>
      <c r="E303">
        <v>1</v>
      </c>
      <c r="F303">
        <v>2</v>
      </c>
      <c r="G303">
        <v>6</v>
      </c>
      <c r="H303">
        <f>INDEX(Tabulka1[],MATCH(Osvětlení!C303,Tabulka1[Skupina],0),2)</f>
        <v>650</v>
      </c>
      <c r="I303">
        <f t="shared" si="58"/>
        <v>0.0078</v>
      </c>
    </row>
    <row r="304" spans="1:9" ht="15">
      <c r="A304" t="s">
        <v>205</v>
      </c>
      <c r="B304" t="s">
        <v>53</v>
      </c>
      <c r="C304" t="s">
        <v>28</v>
      </c>
      <c r="D304" t="s">
        <v>14</v>
      </c>
      <c r="E304">
        <v>2</v>
      </c>
      <c r="F304">
        <v>2</v>
      </c>
      <c r="G304">
        <v>36</v>
      </c>
      <c r="H304">
        <f>INDEX(Tabulka1[],MATCH(Osvětlení!C304,Tabulka1[Skupina],0),2)</f>
        <v>175</v>
      </c>
      <c r="I304">
        <f t="shared" si="58"/>
        <v>0.0252</v>
      </c>
    </row>
    <row r="305" spans="1:9" ht="15">
      <c r="A305" t="s">
        <v>206</v>
      </c>
      <c r="B305" t="s">
        <v>95</v>
      </c>
      <c r="C305" t="s">
        <v>87</v>
      </c>
      <c r="D305" t="s">
        <v>13</v>
      </c>
      <c r="E305">
        <v>1</v>
      </c>
      <c r="F305">
        <v>1</v>
      </c>
      <c r="G305">
        <v>75</v>
      </c>
      <c r="H305">
        <f>INDEX(Tabulka1[],MATCH(Osvětlení!C305,Tabulka1[Skupina],0),2)</f>
        <v>500</v>
      </c>
      <c r="I305">
        <f t="shared" si="58"/>
        <v>0.0375</v>
      </c>
    </row>
    <row r="306" spans="1:9" ht="15">
      <c r="A306" t="s">
        <v>206</v>
      </c>
      <c r="B306" t="s">
        <v>207</v>
      </c>
      <c r="C306" t="s">
        <v>7</v>
      </c>
      <c r="D306" t="s">
        <v>14</v>
      </c>
      <c r="E306">
        <v>2</v>
      </c>
      <c r="F306">
        <v>1</v>
      </c>
      <c r="G306">
        <v>8</v>
      </c>
      <c r="H306">
        <f>INDEX(Tabulka1[],MATCH(Osvětlení!C306,Tabulka1[Skupina],0),2)</f>
        <v>650</v>
      </c>
      <c r="I306">
        <f t="shared" si="58"/>
        <v>0.0104</v>
      </c>
    </row>
    <row r="307" spans="1:9" ht="15">
      <c r="A307" t="s">
        <v>206</v>
      </c>
      <c r="B307" t="s">
        <v>207</v>
      </c>
      <c r="C307" t="s">
        <v>7</v>
      </c>
      <c r="D307" t="s">
        <v>14</v>
      </c>
      <c r="E307">
        <v>2</v>
      </c>
      <c r="F307">
        <v>2</v>
      </c>
      <c r="G307">
        <v>36</v>
      </c>
      <c r="H307">
        <f>INDEX(Tabulka1[],MATCH(Osvětlení!C307,Tabulka1[Skupina],0),2)</f>
        <v>650</v>
      </c>
      <c r="I307">
        <f t="shared" si="58"/>
        <v>0.0936</v>
      </c>
    </row>
    <row r="308" spans="1:9" ht="15">
      <c r="A308" t="s">
        <v>206</v>
      </c>
      <c r="B308" t="s">
        <v>38</v>
      </c>
      <c r="C308" t="s">
        <v>7</v>
      </c>
      <c r="D308" t="s">
        <v>14</v>
      </c>
      <c r="E308">
        <v>11</v>
      </c>
      <c r="F308">
        <v>2</v>
      </c>
      <c r="G308">
        <v>36</v>
      </c>
      <c r="H308">
        <f>INDEX(Tabulka1[],MATCH(Osvětlení!C308,Tabulka1[Skupina],0),2)</f>
        <v>650</v>
      </c>
      <c r="I308">
        <f t="shared" si="58"/>
        <v>0.5147999999999999</v>
      </c>
    </row>
    <row r="309" spans="1:9" ht="15">
      <c r="A309" t="s">
        <v>206</v>
      </c>
      <c r="B309" t="s">
        <v>38</v>
      </c>
      <c r="C309" t="s">
        <v>7</v>
      </c>
      <c r="D309" t="s">
        <v>13</v>
      </c>
      <c r="E309">
        <v>5</v>
      </c>
      <c r="F309">
        <v>1</v>
      </c>
      <c r="G309">
        <v>60</v>
      </c>
      <c r="H309">
        <f>INDEX(Tabulka1[],MATCH(Osvětlení!C309,Tabulka1[Skupina],0),2)</f>
        <v>650</v>
      </c>
      <c r="I309">
        <f t="shared" si="58"/>
        <v>0.19499999999999998</v>
      </c>
    </row>
    <row r="310" spans="1:9" ht="15">
      <c r="A310" t="s">
        <v>206</v>
      </c>
      <c r="B310" t="s">
        <v>38</v>
      </c>
      <c r="C310" t="s">
        <v>7</v>
      </c>
      <c r="D310" t="s">
        <v>14</v>
      </c>
      <c r="E310">
        <v>2</v>
      </c>
      <c r="F310">
        <v>1</v>
      </c>
      <c r="G310">
        <v>8</v>
      </c>
      <c r="H310">
        <f>INDEX(Tabulka1[],MATCH(Osvětlení!C310,Tabulka1[Skupina],0),2)</f>
        <v>650</v>
      </c>
      <c r="I310">
        <f t="shared" si="58"/>
        <v>0.0104</v>
      </c>
    </row>
    <row r="311" spans="1:9" ht="15">
      <c r="A311" t="s">
        <v>206</v>
      </c>
      <c r="B311" t="s">
        <v>76</v>
      </c>
      <c r="C311" t="s">
        <v>26</v>
      </c>
      <c r="D311" t="s">
        <v>14</v>
      </c>
      <c r="E311">
        <v>2</v>
      </c>
      <c r="F311">
        <v>2</v>
      </c>
      <c r="G311">
        <v>36</v>
      </c>
      <c r="H311">
        <f>INDEX(Tabulka1[],MATCH(Osvětlení!C311,Tabulka1[Skupina],0),2)</f>
        <v>850</v>
      </c>
      <c r="I311">
        <f t="shared" si="58"/>
        <v>0.1224</v>
      </c>
    </row>
    <row r="312" spans="1:9" ht="15">
      <c r="A312" t="s">
        <v>206</v>
      </c>
      <c r="B312" t="s">
        <v>7</v>
      </c>
      <c r="C312" t="s">
        <v>7</v>
      </c>
      <c r="D312" t="s">
        <v>14</v>
      </c>
      <c r="E312">
        <v>6</v>
      </c>
      <c r="F312">
        <v>2</v>
      </c>
      <c r="G312">
        <v>36</v>
      </c>
      <c r="H312">
        <f>INDEX(Tabulka1[],MATCH(Osvětlení!C312,Tabulka1[Skupina],0),2)</f>
        <v>650</v>
      </c>
      <c r="I312">
        <f t="shared" si="58"/>
        <v>0.2808</v>
      </c>
    </row>
    <row r="313" spans="1:9" ht="15">
      <c r="A313" t="s">
        <v>206</v>
      </c>
      <c r="B313" t="s">
        <v>7</v>
      </c>
      <c r="C313" t="s">
        <v>7</v>
      </c>
      <c r="D313" t="s">
        <v>14</v>
      </c>
      <c r="E313">
        <v>2</v>
      </c>
      <c r="F313">
        <v>1</v>
      </c>
      <c r="G313">
        <v>8</v>
      </c>
      <c r="H313">
        <f>INDEX(Tabulka1[],MATCH(Osvětlení!C313,Tabulka1[Skupina],0),2)</f>
        <v>650</v>
      </c>
      <c r="I313">
        <f t="shared" si="58"/>
        <v>0.0104</v>
      </c>
    </row>
    <row r="314" spans="1:9" ht="15">
      <c r="A314" t="s">
        <v>206</v>
      </c>
      <c r="B314" t="s">
        <v>112</v>
      </c>
      <c r="C314" t="s">
        <v>24</v>
      </c>
      <c r="D314" t="s">
        <v>13</v>
      </c>
      <c r="E314">
        <v>4</v>
      </c>
      <c r="F314">
        <v>1</v>
      </c>
      <c r="G314">
        <v>60</v>
      </c>
      <c r="H314">
        <f>INDEX(Tabulka1[],MATCH(Osvětlení!C314,Tabulka1[Skupina],0),2)</f>
        <v>250</v>
      </c>
      <c r="I314">
        <f t="shared" si="58"/>
        <v>0.06</v>
      </c>
    </row>
    <row r="315" spans="1:9" ht="15">
      <c r="A315" t="s">
        <v>206</v>
      </c>
      <c r="B315" t="s">
        <v>41</v>
      </c>
      <c r="C315" t="s">
        <v>28</v>
      </c>
      <c r="D315" t="s">
        <v>13</v>
      </c>
      <c r="E315">
        <v>1</v>
      </c>
      <c r="F315">
        <v>1</v>
      </c>
      <c r="G315">
        <v>60</v>
      </c>
      <c r="H315">
        <f>INDEX(Tabulka1[],MATCH(Osvětlení!C315,Tabulka1[Skupina],0),2)</f>
        <v>175</v>
      </c>
      <c r="I315">
        <f t="shared" si="58"/>
        <v>0.010499999999999999</v>
      </c>
    </row>
    <row r="316" spans="1:9" ht="15">
      <c r="A316" t="s">
        <v>206</v>
      </c>
      <c r="B316" t="s">
        <v>111</v>
      </c>
      <c r="C316" t="s">
        <v>24</v>
      </c>
      <c r="D316" t="s">
        <v>13</v>
      </c>
      <c r="E316">
        <v>5</v>
      </c>
      <c r="F316">
        <v>1</v>
      </c>
      <c r="G316">
        <v>60</v>
      </c>
      <c r="H316">
        <f>INDEX(Tabulka1[],MATCH(Osvětlení!C316,Tabulka1[Skupina],0),2)</f>
        <v>250</v>
      </c>
      <c r="I316">
        <f t="shared" si="58"/>
        <v>0.075</v>
      </c>
    </row>
    <row r="317" spans="1:9" ht="15">
      <c r="A317" t="s">
        <v>206</v>
      </c>
      <c r="B317" t="s">
        <v>208</v>
      </c>
      <c r="C317" t="s">
        <v>25</v>
      </c>
      <c r="D317" s="21" t="s">
        <v>36</v>
      </c>
      <c r="E317">
        <v>18</v>
      </c>
      <c r="F317">
        <v>2</v>
      </c>
      <c r="G317" s="21">
        <v>9</v>
      </c>
      <c r="H317">
        <f>INDEX(Tabulka1[],MATCH(Osvětlení!C317,Tabulka1[Skupina],0),2)</f>
        <v>1000</v>
      </c>
      <c r="I317">
        <f t="shared" si="58"/>
        <v>0.324</v>
      </c>
    </row>
    <row r="318" spans="1:9" ht="15">
      <c r="A318" t="s">
        <v>206</v>
      </c>
      <c r="B318" t="s">
        <v>26</v>
      </c>
      <c r="C318" t="s">
        <v>26</v>
      </c>
      <c r="D318" s="21" t="s">
        <v>36</v>
      </c>
      <c r="E318">
        <v>1</v>
      </c>
      <c r="F318">
        <v>1</v>
      </c>
      <c r="G318" s="21">
        <v>22</v>
      </c>
      <c r="H318">
        <f>INDEX(Tabulka1[],MATCH(Osvětlení!C318,Tabulka1[Skupina],0),2)</f>
        <v>850</v>
      </c>
      <c r="I318">
        <f t="shared" si="58"/>
        <v>0.018699999999999998</v>
      </c>
    </row>
    <row r="319" spans="1:9" ht="15">
      <c r="A319" t="s">
        <v>206</v>
      </c>
      <c r="B319" t="s">
        <v>26</v>
      </c>
      <c r="C319" t="s">
        <v>26</v>
      </c>
      <c r="D319" t="s">
        <v>13</v>
      </c>
      <c r="E319">
        <v>1</v>
      </c>
      <c r="F319">
        <v>1</v>
      </c>
      <c r="G319">
        <v>60</v>
      </c>
      <c r="H319">
        <f>INDEX(Tabulka1[],MATCH(Osvětlení!C319,Tabulka1[Skupina],0),2)</f>
        <v>850</v>
      </c>
      <c r="I319">
        <f t="shared" si="58"/>
        <v>0.051</v>
      </c>
    </row>
    <row r="320" spans="1:9" ht="15">
      <c r="A320" t="s">
        <v>206</v>
      </c>
      <c r="B320" t="s">
        <v>209</v>
      </c>
      <c r="C320" t="s">
        <v>7</v>
      </c>
      <c r="D320" t="s">
        <v>36</v>
      </c>
      <c r="E320">
        <v>1</v>
      </c>
      <c r="F320">
        <v>1</v>
      </c>
      <c r="G320">
        <v>24</v>
      </c>
      <c r="H320">
        <f>INDEX(Tabulka1[],MATCH(Osvětlení!C320,Tabulka1[Skupina],0),2)</f>
        <v>650</v>
      </c>
      <c r="I320">
        <f t="shared" si="58"/>
        <v>0.0156</v>
      </c>
    </row>
    <row r="321" spans="1:9" ht="15">
      <c r="A321" t="s">
        <v>206</v>
      </c>
      <c r="B321" t="s">
        <v>86</v>
      </c>
      <c r="C321" t="s">
        <v>26</v>
      </c>
      <c r="D321" t="s">
        <v>14</v>
      </c>
      <c r="E321">
        <v>22</v>
      </c>
      <c r="F321">
        <v>2</v>
      </c>
      <c r="G321">
        <v>36</v>
      </c>
      <c r="H321">
        <f>INDEX(Tabulka1[],MATCH(Osvětlení!C321,Tabulka1[Skupina],0),2)</f>
        <v>850</v>
      </c>
      <c r="I321">
        <f t="shared" si="58"/>
        <v>1.3464</v>
      </c>
    </row>
    <row r="322" spans="1:9" ht="15">
      <c r="A322" t="s">
        <v>206</v>
      </c>
      <c r="B322" t="s">
        <v>210</v>
      </c>
      <c r="C322" t="s">
        <v>25</v>
      </c>
      <c r="D322" s="21" t="s">
        <v>36</v>
      </c>
      <c r="E322">
        <v>4</v>
      </c>
      <c r="F322">
        <v>2</v>
      </c>
      <c r="G322" s="21">
        <v>20</v>
      </c>
      <c r="H322">
        <f>INDEX(Tabulka1[],MATCH(Osvětlení!C322,Tabulka1[Skupina],0),2)</f>
        <v>1000</v>
      </c>
      <c r="I322">
        <f t="shared" si="58"/>
        <v>0.16</v>
      </c>
    </row>
    <row r="323" spans="1:9" ht="15">
      <c r="A323" t="s">
        <v>206</v>
      </c>
      <c r="B323" t="s">
        <v>16</v>
      </c>
      <c r="C323" t="s">
        <v>7</v>
      </c>
      <c r="D323" t="s">
        <v>14</v>
      </c>
      <c r="E323">
        <v>3</v>
      </c>
      <c r="F323">
        <v>4</v>
      </c>
      <c r="G323">
        <v>36</v>
      </c>
      <c r="H323">
        <f>INDEX(Tabulka1[],MATCH(Osvětlení!C323,Tabulka1[Skupina],0),2)</f>
        <v>650</v>
      </c>
      <c r="I323">
        <f t="shared" si="58"/>
        <v>0.2808</v>
      </c>
    </row>
    <row r="324" spans="1:9" ht="15">
      <c r="A324" t="s">
        <v>206</v>
      </c>
      <c r="B324" t="s">
        <v>16</v>
      </c>
      <c r="C324" t="s">
        <v>7</v>
      </c>
      <c r="D324" t="s">
        <v>13</v>
      </c>
      <c r="E324">
        <v>2</v>
      </c>
      <c r="F324">
        <v>1</v>
      </c>
      <c r="G324">
        <v>60</v>
      </c>
      <c r="H324">
        <f>INDEX(Tabulka1[],MATCH(Osvětlení!C324,Tabulka1[Skupina],0),2)</f>
        <v>650</v>
      </c>
      <c r="I324">
        <f t="shared" si="58"/>
        <v>0.078</v>
      </c>
    </row>
    <row r="325" spans="1:9" ht="15">
      <c r="A325" t="s">
        <v>206</v>
      </c>
      <c r="B325" t="s">
        <v>211</v>
      </c>
      <c r="C325" t="s">
        <v>25</v>
      </c>
      <c r="D325" t="s">
        <v>14</v>
      </c>
      <c r="E325">
        <v>8</v>
      </c>
      <c r="F325">
        <v>1</v>
      </c>
      <c r="G325" s="25">
        <v>58</v>
      </c>
      <c r="H325">
        <f>INDEX(Tabulka1[],MATCH(Osvětlení!C325,Tabulka1[Skupina],0),2)</f>
        <v>1000</v>
      </c>
      <c r="I325">
        <f t="shared" si="58"/>
        <v>0.46399999999999997</v>
      </c>
    </row>
    <row r="326" spans="1:9" ht="15">
      <c r="A326" t="s">
        <v>206</v>
      </c>
      <c r="B326" t="s">
        <v>211</v>
      </c>
      <c r="C326" t="s">
        <v>25</v>
      </c>
      <c r="D326" t="s">
        <v>14</v>
      </c>
      <c r="E326">
        <v>1</v>
      </c>
      <c r="F326">
        <v>1</v>
      </c>
      <c r="G326">
        <v>8</v>
      </c>
      <c r="H326">
        <f>INDEX(Tabulka1[],MATCH(Osvětlení!C326,Tabulka1[Skupina],0),2)</f>
        <v>1000</v>
      </c>
      <c r="I326">
        <f aca="true" t="shared" si="59" ref="I326">IF(ISNUMBER(F326),E326*F326*G326*H326*0.000001,E326*G326*H326*0.000001)</f>
        <v>0.008</v>
      </c>
    </row>
    <row r="327" spans="1:9" ht="15">
      <c r="A327" t="s">
        <v>206</v>
      </c>
      <c r="B327" t="s">
        <v>212</v>
      </c>
      <c r="C327" t="s">
        <v>25</v>
      </c>
      <c r="D327" t="s">
        <v>14</v>
      </c>
      <c r="E327">
        <v>12</v>
      </c>
      <c r="F327">
        <v>2</v>
      </c>
      <c r="G327">
        <v>58</v>
      </c>
      <c r="H327">
        <f>INDEX(Tabulka1[],MATCH(Osvětlení!C327,Tabulka1[Skupina],0),2)</f>
        <v>1000</v>
      </c>
      <c r="I327">
        <f t="shared" si="58"/>
        <v>1.392</v>
      </c>
    </row>
    <row r="328" spans="1:9" ht="15">
      <c r="A328" t="s">
        <v>217</v>
      </c>
      <c r="B328" t="s">
        <v>7</v>
      </c>
      <c r="C328" t="s">
        <v>7</v>
      </c>
      <c r="D328" t="s">
        <v>14</v>
      </c>
      <c r="E328">
        <v>9</v>
      </c>
      <c r="F328">
        <v>4</v>
      </c>
      <c r="G328">
        <v>36</v>
      </c>
      <c r="H328">
        <f>INDEX(Tabulka1[],MATCH(Osvětlení!C328,Tabulka1[Skupina],0),2)</f>
        <v>650</v>
      </c>
      <c r="I328">
        <f t="shared" si="58"/>
        <v>0.8423999999999999</v>
      </c>
    </row>
    <row r="329" spans="1:9" ht="15">
      <c r="A329" t="s">
        <v>217</v>
      </c>
      <c r="B329" t="s">
        <v>7</v>
      </c>
      <c r="C329" t="s">
        <v>7</v>
      </c>
      <c r="D329" s="21" t="s">
        <v>36</v>
      </c>
      <c r="E329">
        <v>2</v>
      </c>
      <c r="F329">
        <v>1</v>
      </c>
      <c r="G329" s="21">
        <v>20</v>
      </c>
      <c r="H329">
        <f>INDEX(Tabulka1[],MATCH(Osvětlení!C329,Tabulka1[Skupina],0),2)</f>
        <v>650</v>
      </c>
      <c r="I329">
        <f t="shared" si="58"/>
        <v>0.026</v>
      </c>
    </row>
    <row r="330" spans="1:9" ht="15">
      <c r="A330" t="s">
        <v>217</v>
      </c>
      <c r="B330" t="s">
        <v>7</v>
      </c>
      <c r="C330" t="s">
        <v>7</v>
      </c>
      <c r="D330" s="21" t="s">
        <v>36</v>
      </c>
      <c r="E330">
        <v>2</v>
      </c>
      <c r="F330">
        <v>1</v>
      </c>
      <c r="G330" s="21">
        <v>9</v>
      </c>
      <c r="H330">
        <f>INDEX(Tabulka1[],MATCH(Osvětlení!C330,Tabulka1[Skupina],0),2)</f>
        <v>650</v>
      </c>
      <c r="I330">
        <f t="shared" si="58"/>
        <v>0.0117</v>
      </c>
    </row>
    <row r="331" spans="1:9" ht="15">
      <c r="A331" t="s">
        <v>217</v>
      </c>
      <c r="B331" t="s">
        <v>8</v>
      </c>
      <c r="C331" t="s">
        <v>24</v>
      </c>
      <c r="D331" t="s">
        <v>13</v>
      </c>
      <c r="E331">
        <v>3</v>
      </c>
      <c r="F331">
        <v>1</v>
      </c>
      <c r="G331">
        <v>60</v>
      </c>
      <c r="H331">
        <f>INDEX(Tabulka1[],MATCH(Osvětlení!C331,Tabulka1[Skupina],0),2)</f>
        <v>250</v>
      </c>
      <c r="I331">
        <f t="shared" si="58"/>
        <v>0.045</v>
      </c>
    </row>
    <row r="332" spans="1:9" ht="15">
      <c r="A332" t="s">
        <v>217</v>
      </c>
      <c r="B332" t="s">
        <v>8</v>
      </c>
      <c r="C332" t="s">
        <v>24</v>
      </c>
      <c r="D332" t="s">
        <v>13</v>
      </c>
      <c r="E332">
        <v>5</v>
      </c>
      <c r="F332">
        <v>1</v>
      </c>
      <c r="G332">
        <v>60</v>
      </c>
      <c r="H332">
        <f>INDEX(Tabulka1[],MATCH(Osvětlení!C332,Tabulka1[Skupina],0),2)</f>
        <v>250</v>
      </c>
      <c r="I332">
        <f t="shared" si="58"/>
        <v>0.075</v>
      </c>
    </row>
    <row r="333" spans="1:9" ht="15">
      <c r="A333" t="s">
        <v>217</v>
      </c>
      <c r="B333" t="s">
        <v>8</v>
      </c>
      <c r="C333" t="s">
        <v>24</v>
      </c>
      <c r="D333" t="s">
        <v>13</v>
      </c>
      <c r="E333">
        <v>5</v>
      </c>
      <c r="F333">
        <v>1</v>
      </c>
      <c r="G333">
        <v>60</v>
      </c>
      <c r="H333">
        <f>INDEX(Tabulka1[],MATCH(Osvětlení!C333,Tabulka1[Skupina],0),2)</f>
        <v>250</v>
      </c>
      <c r="I333">
        <f t="shared" si="58"/>
        <v>0.075</v>
      </c>
    </row>
    <row r="334" spans="1:9" ht="15">
      <c r="A334" t="s">
        <v>217</v>
      </c>
      <c r="B334" t="s">
        <v>41</v>
      </c>
      <c r="C334" t="s">
        <v>28</v>
      </c>
      <c r="D334" t="s">
        <v>13</v>
      </c>
      <c r="E334">
        <v>1</v>
      </c>
      <c r="F334">
        <v>1</v>
      </c>
      <c r="G334">
        <v>60</v>
      </c>
      <c r="H334">
        <f>INDEX(Tabulka1[],MATCH(Osvětlení!C334,Tabulka1[Skupina],0),2)</f>
        <v>175</v>
      </c>
      <c r="I334">
        <f t="shared" si="58"/>
        <v>0.010499999999999999</v>
      </c>
    </row>
    <row r="335" spans="1:9" ht="15">
      <c r="A335" t="s">
        <v>217</v>
      </c>
      <c r="B335" t="s">
        <v>213</v>
      </c>
      <c r="C335" t="s">
        <v>25</v>
      </c>
      <c r="D335" s="21" t="s">
        <v>36</v>
      </c>
      <c r="E335">
        <v>13</v>
      </c>
      <c r="F335">
        <v>1</v>
      </c>
      <c r="G335" s="21">
        <v>24</v>
      </c>
      <c r="H335">
        <f>INDEX(Tabulka1[],MATCH(Osvětlení!C335,Tabulka1[Skupina],0),2)</f>
        <v>1000</v>
      </c>
      <c r="I335">
        <f t="shared" si="58"/>
        <v>0.312</v>
      </c>
    </row>
    <row r="336" spans="1:9" ht="15">
      <c r="A336" t="s">
        <v>217</v>
      </c>
      <c r="B336" t="s">
        <v>31</v>
      </c>
      <c r="C336" t="s">
        <v>26</v>
      </c>
      <c r="D336" s="21" t="s">
        <v>36</v>
      </c>
      <c r="E336">
        <v>12</v>
      </c>
      <c r="F336">
        <v>2</v>
      </c>
      <c r="G336" s="21">
        <v>20</v>
      </c>
      <c r="H336">
        <f>INDEX(Tabulka1[],MATCH(Osvětlení!C336,Tabulka1[Skupina],0),2)</f>
        <v>850</v>
      </c>
      <c r="I336">
        <f t="shared" si="58"/>
        <v>0.408</v>
      </c>
    </row>
    <row r="337" spans="1:9" ht="15">
      <c r="A337" t="s">
        <v>217</v>
      </c>
      <c r="B337" t="s">
        <v>214</v>
      </c>
      <c r="C337" t="s">
        <v>26</v>
      </c>
      <c r="D337" s="21" t="s">
        <v>36</v>
      </c>
      <c r="E337">
        <v>1</v>
      </c>
      <c r="F337">
        <v>1</v>
      </c>
      <c r="G337" s="21">
        <v>22</v>
      </c>
      <c r="H337">
        <f>INDEX(Tabulka1[],MATCH(Osvětlení!C337,Tabulka1[Skupina],0),2)</f>
        <v>850</v>
      </c>
      <c r="I337">
        <f t="shared" si="58"/>
        <v>0.018699999999999998</v>
      </c>
    </row>
    <row r="338" spans="1:9" ht="15">
      <c r="A338" t="s">
        <v>217</v>
      </c>
      <c r="B338" t="s">
        <v>214</v>
      </c>
      <c r="C338" t="s">
        <v>26</v>
      </c>
      <c r="D338" t="s">
        <v>13</v>
      </c>
      <c r="E338">
        <v>1</v>
      </c>
      <c r="F338">
        <v>1</v>
      </c>
      <c r="G338">
        <v>60</v>
      </c>
      <c r="H338">
        <f>INDEX(Tabulka1[],MATCH(Osvětlení!C338,Tabulka1[Skupina],0),2)</f>
        <v>850</v>
      </c>
      <c r="I338">
        <f t="shared" si="58"/>
        <v>0.051</v>
      </c>
    </row>
    <row r="339" spans="1:9" ht="15">
      <c r="A339" t="s">
        <v>217</v>
      </c>
      <c r="B339" t="s">
        <v>215</v>
      </c>
      <c r="C339" t="s">
        <v>26</v>
      </c>
      <c r="D339" s="21" t="s">
        <v>36</v>
      </c>
      <c r="E339">
        <v>1</v>
      </c>
      <c r="F339">
        <v>1</v>
      </c>
      <c r="G339" s="21">
        <v>22</v>
      </c>
      <c r="H339">
        <f>INDEX(Tabulka1[],MATCH(Osvětlení!C339,Tabulka1[Skupina],0),2)</f>
        <v>850</v>
      </c>
      <c r="I339">
        <f t="shared" si="58"/>
        <v>0.018699999999999998</v>
      </c>
    </row>
    <row r="340" spans="1:9" ht="15">
      <c r="A340" t="s">
        <v>217</v>
      </c>
      <c r="B340" t="s">
        <v>215</v>
      </c>
      <c r="C340" t="s">
        <v>26</v>
      </c>
      <c r="D340" t="s">
        <v>13</v>
      </c>
      <c r="E340">
        <v>1</v>
      </c>
      <c r="F340">
        <v>1</v>
      </c>
      <c r="G340">
        <v>60</v>
      </c>
      <c r="H340">
        <f>INDEX(Tabulka1[],MATCH(Osvětlení!C340,Tabulka1[Skupina],0),2)</f>
        <v>850</v>
      </c>
      <c r="I340">
        <f t="shared" si="58"/>
        <v>0.051</v>
      </c>
    </row>
    <row r="341" spans="1:9" ht="15">
      <c r="A341" t="s">
        <v>217</v>
      </c>
      <c r="B341" t="s">
        <v>216</v>
      </c>
      <c r="C341" t="s">
        <v>26</v>
      </c>
      <c r="D341" s="21" t="s">
        <v>36</v>
      </c>
      <c r="E341">
        <v>2</v>
      </c>
      <c r="F341">
        <v>4</v>
      </c>
      <c r="G341" s="21">
        <v>20</v>
      </c>
      <c r="H341">
        <f>INDEX(Tabulka1[],MATCH(Osvětlení!C341,Tabulka1[Skupina],0),2)</f>
        <v>850</v>
      </c>
      <c r="I341">
        <f t="shared" si="58"/>
        <v>0.13599999999999998</v>
      </c>
    </row>
    <row r="342" spans="1:9" ht="15">
      <c r="A342" t="s">
        <v>217</v>
      </c>
      <c r="B342" t="s">
        <v>216</v>
      </c>
      <c r="C342" t="s">
        <v>26</v>
      </c>
      <c r="D342" t="s">
        <v>13</v>
      </c>
      <c r="E342">
        <v>1</v>
      </c>
      <c r="F342">
        <v>1</v>
      </c>
      <c r="G342">
        <v>60</v>
      </c>
      <c r="H342">
        <f>INDEX(Tabulka1[],MATCH(Osvětlení!C342,Tabulka1[Skupina],0),2)</f>
        <v>850</v>
      </c>
      <c r="I342">
        <f t="shared" si="58"/>
        <v>0.051</v>
      </c>
    </row>
    <row r="343" spans="1:9" ht="15">
      <c r="A343" t="s">
        <v>217</v>
      </c>
      <c r="B343" t="s">
        <v>218</v>
      </c>
      <c r="C343" t="s">
        <v>25</v>
      </c>
      <c r="D343" s="21" t="s">
        <v>36</v>
      </c>
      <c r="E343">
        <v>13</v>
      </c>
      <c r="F343">
        <v>1</v>
      </c>
      <c r="G343" s="21">
        <v>24</v>
      </c>
      <c r="H343">
        <f>INDEX(Tabulka1[],MATCH(Osvětlení!C343,Tabulka1[Skupina],0),2)</f>
        <v>1000</v>
      </c>
      <c r="I343">
        <f t="shared" si="58"/>
        <v>0.312</v>
      </c>
    </row>
    <row r="344" spans="1:9" ht="15">
      <c r="A344" t="s">
        <v>217</v>
      </c>
      <c r="B344" t="s">
        <v>219</v>
      </c>
      <c r="C344" t="s">
        <v>25</v>
      </c>
      <c r="D344" s="21" t="s">
        <v>36</v>
      </c>
      <c r="E344">
        <v>13</v>
      </c>
      <c r="F344">
        <v>1</v>
      </c>
      <c r="G344" s="21">
        <v>24</v>
      </c>
      <c r="H344">
        <f>INDEX(Tabulka1[],MATCH(Osvětlení!C344,Tabulka1[Skupina],0),2)</f>
        <v>1000</v>
      </c>
      <c r="I344">
        <f t="shared" si="58"/>
        <v>0.312</v>
      </c>
    </row>
    <row r="345" spans="1:9" ht="15">
      <c r="A345" t="s">
        <v>217</v>
      </c>
      <c r="B345" t="s">
        <v>16</v>
      </c>
      <c r="C345" t="s">
        <v>7</v>
      </c>
      <c r="D345" s="21" t="s">
        <v>36</v>
      </c>
      <c r="E345">
        <v>3</v>
      </c>
      <c r="F345">
        <v>2</v>
      </c>
      <c r="G345" s="21">
        <v>20</v>
      </c>
      <c r="H345">
        <f>INDEX(Tabulka1[],MATCH(Osvětlení!C345,Tabulka1[Skupina],0),2)</f>
        <v>650</v>
      </c>
      <c r="I345">
        <f t="shared" si="58"/>
        <v>0.078</v>
      </c>
    </row>
    <row r="346" spans="1:9" ht="15">
      <c r="A346" t="s">
        <v>217</v>
      </c>
      <c r="B346" t="s">
        <v>16</v>
      </c>
      <c r="C346" t="s">
        <v>7</v>
      </c>
      <c r="D346" t="s">
        <v>13</v>
      </c>
      <c r="E346">
        <v>1</v>
      </c>
      <c r="F346">
        <v>1</v>
      </c>
      <c r="G346">
        <v>60</v>
      </c>
      <c r="H346">
        <f>INDEX(Tabulka1[],MATCH(Osvětlení!C346,Tabulka1[Skupina],0),2)</f>
        <v>650</v>
      </c>
      <c r="I346">
        <f t="shared" si="58"/>
        <v>0.039</v>
      </c>
    </row>
    <row r="347" spans="1:9" ht="15">
      <c r="A347" t="s">
        <v>217</v>
      </c>
      <c r="B347" t="s">
        <v>220</v>
      </c>
      <c r="C347" t="s">
        <v>25</v>
      </c>
      <c r="D347" s="21" t="s">
        <v>36</v>
      </c>
      <c r="E347">
        <v>8</v>
      </c>
      <c r="F347">
        <v>1</v>
      </c>
      <c r="G347" s="21">
        <v>24</v>
      </c>
      <c r="H347">
        <f>INDEX(Tabulka1[],MATCH(Osvětlení!C347,Tabulka1[Skupina],0),2)</f>
        <v>1000</v>
      </c>
      <c r="I347">
        <f t="shared" si="58"/>
        <v>0.192</v>
      </c>
    </row>
    <row r="348" spans="1:11" ht="15">
      <c r="A348" t="s">
        <v>217</v>
      </c>
      <c r="B348" t="s">
        <v>221</v>
      </c>
      <c r="C348" t="s">
        <v>25</v>
      </c>
      <c r="D348" s="24" t="s">
        <v>14</v>
      </c>
      <c r="E348">
        <v>25</v>
      </c>
      <c r="F348">
        <v>2</v>
      </c>
      <c r="G348">
        <v>36</v>
      </c>
      <c r="H348">
        <f>INDEX(Tabulka1[],MATCH(Osvětlení!C348,Tabulka1[Skupina],0),2)</f>
        <v>1000</v>
      </c>
      <c r="I348">
        <f t="shared" si="58"/>
        <v>1.7999999999999998</v>
      </c>
      <c r="K348" t="s">
        <v>235</v>
      </c>
    </row>
    <row r="349" spans="1:9" ht="15">
      <c r="A349" t="s">
        <v>217</v>
      </c>
      <c r="B349" t="s">
        <v>221</v>
      </c>
      <c r="C349" t="s">
        <v>25</v>
      </c>
      <c r="D349" t="s">
        <v>14</v>
      </c>
      <c r="E349">
        <v>3</v>
      </c>
      <c r="F349">
        <v>2</v>
      </c>
      <c r="G349">
        <v>36</v>
      </c>
      <c r="H349">
        <f>INDEX(Tabulka1[],MATCH(Osvětlení!C349,Tabulka1[Skupina],0),2)</f>
        <v>1000</v>
      </c>
      <c r="I349">
        <f t="shared" si="58"/>
        <v>0.216</v>
      </c>
    </row>
    <row r="350" spans="1:9" ht="15">
      <c r="A350" t="s">
        <v>223</v>
      </c>
      <c r="B350" t="s">
        <v>7</v>
      </c>
      <c r="C350" t="s">
        <v>7</v>
      </c>
      <c r="D350" s="21" t="s">
        <v>36</v>
      </c>
      <c r="E350">
        <v>8</v>
      </c>
      <c r="F350">
        <v>2</v>
      </c>
      <c r="G350" s="21">
        <v>20</v>
      </c>
      <c r="H350">
        <f>INDEX(Tabulka1[],MATCH(Osvětlení!C350,Tabulka1[Skupina],0),2)</f>
        <v>650</v>
      </c>
      <c r="I350">
        <f t="shared" si="58"/>
        <v>0.208</v>
      </c>
    </row>
    <row r="351" spans="1:9" ht="15">
      <c r="A351" t="s">
        <v>223</v>
      </c>
      <c r="B351" t="s">
        <v>7</v>
      </c>
      <c r="C351" t="s">
        <v>7</v>
      </c>
      <c r="D351" s="21" t="s">
        <v>36</v>
      </c>
      <c r="E351">
        <v>4</v>
      </c>
      <c r="F351">
        <v>1</v>
      </c>
      <c r="G351" s="21">
        <v>9</v>
      </c>
      <c r="H351">
        <f>INDEX(Tabulka1[],MATCH(Osvětlení!C351,Tabulka1[Skupina],0),2)</f>
        <v>650</v>
      </c>
      <c r="I351">
        <f t="shared" si="58"/>
        <v>0.0234</v>
      </c>
    </row>
    <row r="352" spans="1:9" ht="15">
      <c r="A352" t="s">
        <v>223</v>
      </c>
      <c r="B352" t="s">
        <v>115</v>
      </c>
      <c r="C352" t="s">
        <v>24</v>
      </c>
      <c r="D352" t="s">
        <v>13</v>
      </c>
      <c r="E352">
        <v>4</v>
      </c>
      <c r="F352">
        <v>1</v>
      </c>
      <c r="G352">
        <v>60</v>
      </c>
      <c r="H352">
        <f>INDEX(Tabulka1[],MATCH(Osvětlení!C352,Tabulka1[Skupina],0),2)</f>
        <v>250</v>
      </c>
      <c r="I352">
        <f aca="true" t="shared" si="60" ref="I352">IF(ISNUMBER(F352),E352*F352*G352*H352*0.000001,E352*G352*H352*0.000001)</f>
        <v>0.06</v>
      </c>
    </row>
    <row r="353" spans="1:9" ht="15">
      <c r="A353" t="s">
        <v>223</v>
      </c>
      <c r="B353" t="s">
        <v>41</v>
      </c>
      <c r="C353" t="s">
        <v>28</v>
      </c>
      <c r="D353" t="s">
        <v>13</v>
      </c>
      <c r="E353">
        <v>1</v>
      </c>
      <c r="F353">
        <v>1</v>
      </c>
      <c r="G353">
        <v>60</v>
      </c>
      <c r="H353">
        <f>INDEX(Tabulka1[],MATCH(Osvětlení!C353,Tabulka1[Skupina],0),2)</f>
        <v>175</v>
      </c>
      <c r="I353">
        <f t="shared" si="58"/>
        <v>0.010499999999999999</v>
      </c>
    </row>
    <row r="354" spans="1:9" ht="15">
      <c r="A354" t="s">
        <v>223</v>
      </c>
      <c r="B354" t="s">
        <v>112</v>
      </c>
      <c r="C354" t="s">
        <v>24</v>
      </c>
      <c r="D354" t="s">
        <v>13</v>
      </c>
      <c r="E354">
        <v>4</v>
      </c>
      <c r="F354">
        <v>1</v>
      </c>
      <c r="G354">
        <v>60</v>
      </c>
      <c r="H354">
        <f>INDEX(Tabulka1[],MATCH(Osvětlení!C354,Tabulka1[Skupina],0),2)</f>
        <v>250</v>
      </c>
      <c r="I354">
        <f t="shared" si="58"/>
        <v>0.06</v>
      </c>
    </row>
    <row r="355" spans="1:9" ht="15">
      <c r="A355" t="s">
        <v>223</v>
      </c>
      <c r="B355" t="s">
        <v>224</v>
      </c>
      <c r="C355" t="s">
        <v>25</v>
      </c>
      <c r="D355" s="21" t="s">
        <v>36</v>
      </c>
      <c r="E355">
        <v>13</v>
      </c>
      <c r="F355">
        <v>1</v>
      </c>
      <c r="G355" s="21">
        <v>24</v>
      </c>
      <c r="H355">
        <f>INDEX(Tabulka1[],MATCH(Osvětlení!C355,Tabulka1[Skupina],0),2)</f>
        <v>1000</v>
      </c>
      <c r="I355">
        <f t="shared" si="58"/>
        <v>0.312</v>
      </c>
    </row>
    <row r="356" spans="1:9" ht="15">
      <c r="A356" t="s">
        <v>223</v>
      </c>
      <c r="B356" t="s">
        <v>225</v>
      </c>
      <c r="C356" t="s">
        <v>26</v>
      </c>
      <c r="D356" s="21" t="s">
        <v>36</v>
      </c>
      <c r="E356">
        <v>1</v>
      </c>
      <c r="F356">
        <v>1</v>
      </c>
      <c r="G356" s="21">
        <v>22</v>
      </c>
      <c r="H356">
        <f>INDEX(Tabulka1[],MATCH(Osvětlení!C356,Tabulka1[Skupina],0),2)</f>
        <v>850</v>
      </c>
      <c r="I356">
        <f t="shared" si="58"/>
        <v>0.018699999999999998</v>
      </c>
    </row>
    <row r="357" spans="1:9" ht="15">
      <c r="A357" t="s">
        <v>223</v>
      </c>
      <c r="B357" t="s">
        <v>225</v>
      </c>
      <c r="C357" t="s">
        <v>26</v>
      </c>
      <c r="D357" t="s">
        <v>13</v>
      </c>
      <c r="E357">
        <v>1</v>
      </c>
      <c r="F357">
        <v>1</v>
      </c>
      <c r="G357">
        <v>60</v>
      </c>
      <c r="H357">
        <f>INDEX(Tabulka1[],MATCH(Osvětlení!C357,Tabulka1[Skupina],0),2)</f>
        <v>850</v>
      </c>
      <c r="I357">
        <f t="shared" si="58"/>
        <v>0.051</v>
      </c>
    </row>
    <row r="358" spans="1:9" ht="15">
      <c r="A358" t="s">
        <v>223</v>
      </c>
      <c r="B358" t="s">
        <v>226</v>
      </c>
      <c r="C358" t="s">
        <v>25</v>
      </c>
      <c r="D358" s="21" t="s">
        <v>36</v>
      </c>
      <c r="E358">
        <v>13</v>
      </c>
      <c r="F358">
        <v>1</v>
      </c>
      <c r="G358" s="21">
        <v>24</v>
      </c>
      <c r="H358">
        <f>INDEX(Tabulka1[],MATCH(Osvětlení!C358,Tabulka1[Skupina],0),2)</f>
        <v>1000</v>
      </c>
      <c r="I358">
        <f t="shared" si="58"/>
        <v>0.312</v>
      </c>
    </row>
    <row r="359" spans="1:9" ht="15">
      <c r="A359" t="s">
        <v>223</v>
      </c>
      <c r="B359" t="s">
        <v>227</v>
      </c>
      <c r="C359" t="s">
        <v>26</v>
      </c>
      <c r="D359" s="21" t="s">
        <v>36</v>
      </c>
      <c r="E359">
        <v>2</v>
      </c>
      <c r="F359">
        <v>4</v>
      </c>
      <c r="G359" s="21">
        <v>20</v>
      </c>
      <c r="H359">
        <f>INDEX(Tabulka1[],MATCH(Osvětlení!C359,Tabulka1[Skupina],0),2)</f>
        <v>850</v>
      </c>
      <c r="I359">
        <f t="shared" si="58"/>
        <v>0.13599999999999998</v>
      </c>
    </row>
    <row r="360" spans="1:9" ht="15">
      <c r="A360" t="s">
        <v>223</v>
      </c>
      <c r="B360" t="s">
        <v>227</v>
      </c>
      <c r="C360" t="s">
        <v>26</v>
      </c>
      <c r="D360" t="s">
        <v>13</v>
      </c>
      <c r="E360">
        <v>1</v>
      </c>
      <c r="F360">
        <v>1</v>
      </c>
      <c r="G360">
        <v>60</v>
      </c>
      <c r="H360">
        <f>INDEX(Tabulka1[],MATCH(Osvětlení!C360,Tabulka1[Skupina],0),2)</f>
        <v>850</v>
      </c>
      <c r="I360">
        <f t="shared" si="58"/>
        <v>0.051</v>
      </c>
    </row>
    <row r="361" spans="1:9" ht="15">
      <c r="A361" t="s">
        <v>223</v>
      </c>
      <c r="B361" t="s">
        <v>228</v>
      </c>
      <c r="C361" t="s">
        <v>25</v>
      </c>
      <c r="D361" s="21" t="s">
        <v>36</v>
      </c>
      <c r="E361">
        <v>13</v>
      </c>
      <c r="F361">
        <v>1</v>
      </c>
      <c r="G361" s="21">
        <v>24</v>
      </c>
      <c r="H361">
        <f>INDEX(Tabulka1[],MATCH(Osvětlení!C361,Tabulka1[Skupina],0),2)</f>
        <v>1000</v>
      </c>
      <c r="I361">
        <f t="shared" si="58"/>
        <v>0.312</v>
      </c>
    </row>
    <row r="362" spans="1:9" ht="15">
      <c r="A362" t="s">
        <v>223</v>
      </c>
      <c r="B362" t="s">
        <v>229</v>
      </c>
      <c r="C362" t="s">
        <v>25</v>
      </c>
      <c r="D362" s="21" t="s">
        <v>36</v>
      </c>
      <c r="E362">
        <v>13</v>
      </c>
      <c r="F362">
        <v>1</v>
      </c>
      <c r="G362" s="21">
        <v>24</v>
      </c>
      <c r="H362">
        <f>INDEX(Tabulka1[],MATCH(Osvětlení!C362,Tabulka1[Skupina],0),2)</f>
        <v>1000</v>
      </c>
      <c r="I362">
        <f t="shared" si="58"/>
        <v>0.312</v>
      </c>
    </row>
    <row r="363" spans="1:9" ht="15">
      <c r="A363" t="s">
        <v>223</v>
      </c>
      <c r="B363" t="s">
        <v>229</v>
      </c>
      <c r="C363" t="s">
        <v>25</v>
      </c>
      <c r="D363" s="21" t="s">
        <v>36</v>
      </c>
      <c r="E363">
        <v>13</v>
      </c>
      <c r="F363">
        <v>1</v>
      </c>
      <c r="G363" s="21">
        <v>24</v>
      </c>
      <c r="H363">
        <f>INDEX(Tabulka1[],MATCH(Osvětlení!C363,Tabulka1[Skupina],0),2)</f>
        <v>1000</v>
      </c>
      <c r="I363">
        <f t="shared" si="58"/>
        <v>0.312</v>
      </c>
    </row>
    <row r="364" spans="1:9" ht="15">
      <c r="A364" t="s">
        <v>223</v>
      </c>
      <c r="B364" t="s">
        <v>230</v>
      </c>
      <c r="C364" t="s">
        <v>25</v>
      </c>
      <c r="D364" s="21" t="s">
        <v>36</v>
      </c>
      <c r="E364">
        <v>8</v>
      </c>
      <c r="F364">
        <v>1</v>
      </c>
      <c r="G364" s="21">
        <v>24</v>
      </c>
      <c r="H364">
        <f>INDEX(Tabulka1[],MATCH(Osvětlení!C364,Tabulka1[Skupina],0),2)</f>
        <v>1000</v>
      </c>
      <c r="I364">
        <f t="shared" si="58"/>
        <v>0.192</v>
      </c>
    </row>
    <row r="365" spans="1:9" ht="15">
      <c r="A365" t="s">
        <v>222</v>
      </c>
      <c r="B365" t="s">
        <v>16</v>
      </c>
      <c r="C365" t="s">
        <v>7</v>
      </c>
      <c r="D365" t="s">
        <v>13</v>
      </c>
      <c r="E365">
        <v>1</v>
      </c>
      <c r="F365">
        <v>1</v>
      </c>
      <c r="G365">
        <v>100</v>
      </c>
      <c r="H365">
        <f>INDEX(Tabulka1[],MATCH(Osvětlení!C365,Tabulka1[Skupina],0),2)</f>
        <v>650</v>
      </c>
      <c r="I365">
        <f aca="true" t="shared" si="61" ref="I365:I379">IF(ISNUMBER(F365),E365*F365*G365*H365*0.000001,E365*G365*H365*0.000001)</f>
        <v>0.065</v>
      </c>
    </row>
    <row r="366" spans="1:9" ht="15">
      <c r="A366" t="s">
        <v>222</v>
      </c>
      <c r="B366" t="s">
        <v>7</v>
      </c>
      <c r="C366" t="s">
        <v>7</v>
      </c>
      <c r="D366" t="s">
        <v>14</v>
      </c>
      <c r="E366">
        <v>1</v>
      </c>
      <c r="F366">
        <v>2</v>
      </c>
      <c r="G366">
        <v>36</v>
      </c>
      <c r="H366">
        <f>INDEX(Tabulka1[],MATCH(Osvětlení!C366,Tabulka1[Skupina],0),2)</f>
        <v>650</v>
      </c>
      <c r="I366">
        <f t="shared" si="61"/>
        <v>0.0468</v>
      </c>
    </row>
    <row r="367" spans="1:9" ht="15">
      <c r="A367" t="s">
        <v>222</v>
      </c>
      <c r="B367" t="s">
        <v>39</v>
      </c>
      <c r="C367" t="s">
        <v>28</v>
      </c>
      <c r="D367" t="s">
        <v>14</v>
      </c>
      <c r="E367">
        <v>1</v>
      </c>
      <c r="F367">
        <v>2</v>
      </c>
      <c r="G367">
        <v>36</v>
      </c>
      <c r="H367">
        <f>INDEX(Tabulka1[],MATCH(Osvětlení!C367,Tabulka1[Skupina],0),2)</f>
        <v>175</v>
      </c>
      <c r="I367">
        <f t="shared" si="61"/>
        <v>0.0126</v>
      </c>
    </row>
    <row r="368" spans="1:9" ht="15">
      <c r="A368" t="s">
        <v>222</v>
      </c>
      <c r="B368" t="s">
        <v>35</v>
      </c>
      <c r="C368" t="s">
        <v>28</v>
      </c>
      <c r="D368" t="s">
        <v>13</v>
      </c>
      <c r="E368">
        <v>1</v>
      </c>
      <c r="F368">
        <v>1</v>
      </c>
      <c r="G368">
        <v>100</v>
      </c>
      <c r="H368">
        <f>INDEX(Tabulka1[],MATCH(Osvětlení!C368,Tabulka1[Skupina],0),2)</f>
        <v>175</v>
      </c>
      <c r="I368">
        <f t="shared" si="61"/>
        <v>0.017499999999999998</v>
      </c>
    </row>
    <row r="369" spans="1:9" ht="15">
      <c r="A369" t="s">
        <v>222</v>
      </c>
      <c r="B369" t="s">
        <v>35</v>
      </c>
      <c r="C369" t="s">
        <v>28</v>
      </c>
      <c r="D369" t="s">
        <v>13</v>
      </c>
      <c r="E369">
        <v>2</v>
      </c>
      <c r="F369">
        <v>1</v>
      </c>
      <c r="G369">
        <v>200</v>
      </c>
      <c r="H369">
        <f>INDEX(Tabulka1[],MATCH(Osvětlení!C369,Tabulka1[Skupina],0),2)</f>
        <v>175</v>
      </c>
      <c r="I369">
        <f t="shared" si="61"/>
        <v>0.06999999999999999</v>
      </c>
    </row>
    <row r="370" spans="1:9" ht="15">
      <c r="A370" t="s">
        <v>222</v>
      </c>
      <c r="B370" t="s">
        <v>35</v>
      </c>
      <c r="C370" t="s">
        <v>28</v>
      </c>
      <c r="D370" t="s">
        <v>13</v>
      </c>
      <c r="E370">
        <v>1</v>
      </c>
      <c r="F370">
        <v>1</v>
      </c>
      <c r="G370">
        <v>60</v>
      </c>
      <c r="H370">
        <f>INDEX(Tabulka1[],MATCH(Osvětlení!C370,Tabulka1[Skupina],0),2)</f>
        <v>175</v>
      </c>
      <c r="I370">
        <f t="shared" si="61"/>
        <v>0.010499999999999999</v>
      </c>
    </row>
    <row r="371" spans="1:9" ht="15">
      <c r="A371" t="s">
        <v>222</v>
      </c>
      <c r="B371" t="s">
        <v>7</v>
      </c>
      <c r="C371" t="s">
        <v>7</v>
      </c>
      <c r="D371" t="s">
        <v>13</v>
      </c>
      <c r="E371">
        <v>1</v>
      </c>
      <c r="F371">
        <v>1</v>
      </c>
      <c r="G371">
        <v>60</v>
      </c>
      <c r="H371">
        <f>INDEX(Tabulka1[],MATCH(Osvětlení!C371,Tabulka1[Skupina],0),2)</f>
        <v>650</v>
      </c>
      <c r="I371">
        <f t="shared" si="61"/>
        <v>0.039</v>
      </c>
    </row>
    <row r="372" spans="1:9" ht="15">
      <c r="A372" t="s">
        <v>222</v>
      </c>
      <c r="B372" t="s">
        <v>7</v>
      </c>
      <c r="C372" t="s">
        <v>7</v>
      </c>
      <c r="D372" t="s">
        <v>13</v>
      </c>
      <c r="E372">
        <v>3</v>
      </c>
      <c r="F372">
        <v>1</v>
      </c>
      <c r="G372">
        <v>60</v>
      </c>
      <c r="H372">
        <f>INDEX(Tabulka1[],MATCH(Osvětlení!C372,Tabulka1[Skupina],0),2)</f>
        <v>650</v>
      </c>
      <c r="I372">
        <f t="shared" si="61"/>
        <v>0.11699999999999999</v>
      </c>
    </row>
    <row r="373" spans="1:9" ht="15">
      <c r="A373" t="s">
        <v>222</v>
      </c>
      <c r="B373" t="s">
        <v>231</v>
      </c>
      <c r="C373" t="s">
        <v>26</v>
      </c>
      <c r="D373" t="s">
        <v>13</v>
      </c>
      <c r="E373">
        <v>2</v>
      </c>
      <c r="F373">
        <v>1</v>
      </c>
      <c r="G373">
        <v>60</v>
      </c>
      <c r="H373">
        <f>INDEX(Tabulka1[],MATCH(Osvětlení!C373,Tabulka1[Skupina],0),2)</f>
        <v>850</v>
      </c>
      <c r="I373">
        <f t="shared" si="61"/>
        <v>0.102</v>
      </c>
    </row>
    <row r="374" spans="1:9" ht="15">
      <c r="A374" t="s">
        <v>222</v>
      </c>
      <c r="B374" t="s">
        <v>214</v>
      </c>
      <c r="C374" t="s">
        <v>26</v>
      </c>
      <c r="D374" t="s">
        <v>14</v>
      </c>
      <c r="E374">
        <v>1</v>
      </c>
      <c r="F374">
        <v>1</v>
      </c>
      <c r="G374">
        <v>36</v>
      </c>
      <c r="H374">
        <f>INDEX(Tabulka1[],MATCH(Osvětlení!C374,Tabulka1[Skupina],0),2)</f>
        <v>850</v>
      </c>
      <c r="I374">
        <f t="shared" si="61"/>
        <v>0.0306</v>
      </c>
    </row>
    <row r="375" spans="1:9" ht="15">
      <c r="A375" t="s">
        <v>222</v>
      </c>
      <c r="B375" t="s">
        <v>232</v>
      </c>
      <c r="C375" t="s">
        <v>25</v>
      </c>
      <c r="D375" t="s">
        <v>14</v>
      </c>
      <c r="E375">
        <v>8</v>
      </c>
      <c r="F375">
        <v>2</v>
      </c>
      <c r="G375">
        <v>36</v>
      </c>
      <c r="H375">
        <f>INDEX(Tabulka1[],MATCH(Osvětlení!C375,Tabulka1[Skupina],0),2)</f>
        <v>1000</v>
      </c>
      <c r="I375">
        <f t="shared" si="61"/>
        <v>0.576</v>
      </c>
    </row>
    <row r="376" spans="1:9" ht="15">
      <c r="A376" t="s">
        <v>222</v>
      </c>
      <c r="B376" t="s">
        <v>233</v>
      </c>
      <c r="C376" t="s">
        <v>25</v>
      </c>
      <c r="D376" t="s">
        <v>14</v>
      </c>
      <c r="E376">
        <v>8</v>
      </c>
      <c r="F376">
        <v>2</v>
      </c>
      <c r="G376">
        <v>36</v>
      </c>
      <c r="H376">
        <f>INDEX(Tabulka1[],MATCH(Osvětlení!C376,Tabulka1[Skupina],0),2)</f>
        <v>1000</v>
      </c>
      <c r="I376">
        <f aca="true" t="shared" si="62" ref="I376">IF(ISNUMBER(F376),E376*F376*G376*H376*0.000001,E376*G376*H376*0.000001)</f>
        <v>0.576</v>
      </c>
    </row>
    <row r="377" spans="1:9" ht="15">
      <c r="A377" t="s">
        <v>222</v>
      </c>
      <c r="B377" t="s">
        <v>17</v>
      </c>
      <c r="C377" t="s">
        <v>28</v>
      </c>
      <c r="D377" t="s">
        <v>14</v>
      </c>
      <c r="E377">
        <v>6</v>
      </c>
      <c r="F377">
        <v>2</v>
      </c>
      <c r="G377">
        <v>36</v>
      </c>
      <c r="H377">
        <f>INDEX(Tabulka1[],MATCH(Osvětlení!C377,Tabulka1[Skupina],0),2)</f>
        <v>175</v>
      </c>
      <c r="I377">
        <f t="shared" si="61"/>
        <v>0.0756</v>
      </c>
    </row>
    <row r="378" spans="1:9" ht="15">
      <c r="A378" t="s">
        <v>222</v>
      </c>
      <c r="B378" t="s">
        <v>17</v>
      </c>
      <c r="C378" t="s">
        <v>28</v>
      </c>
      <c r="D378" t="s">
        <v>13</v>
      </c>
      <c r="E378">
        <v>1</v>
      </c>
      <c r="F378">
        <v>1</v>
      </c>
      <c r="G378">
        <v>100</v>
      </c>
      <c r="H378">
        <f>INDEX(Tabulka1[],MATCH(Osvětlení!C378,Tabulka1[Skupina],0),2)</f>
        <v>175</v>
      </c>
      <c r="I378">
        <f t="shared" si="61"/>
        <v>0.017499999999999998</v>
      </c>
    </row>
    <row r="379" spans="1:9" ht="15">
      <c r="A379" t="s">
        <v>222</v>
      </c>
      <c r="B379" t="s">
        <v>17</v>
      </c>
      <c r="C379" t="s">
        <v>28</v>
      </c>
      <c r="D379" t="s">
        <v>14</v>
      </c>
      <c r="E379">
        <v>1</v>
      </c>
      <c r="F379">
        <v>1</v>
      </c>
      <c r="G379">
        <v>8</v>
      </c>
      <c r="H379">
        <f>INDEX(Tabulka1[],MATCH(Osvětlení!C379,Tabulka1[Skupina],0),2)</f>
        <v>175</v>
      </c>
      <c r="I379">
        <f t="shared" si="61"/>
        <v>0.0014</v>
      </c>
    </row>
    <row r="380" spans="1:9" ht="15">
      <c r="A380" t="s">
        <v>90</v>
      </c>
      <c r="B380" t="s">
        <v>91</v>
      </c>
      <c r="C380" t="s">
        <v>42</v>
      </c>
      <c r="D380" t="s">
        <v>13</v>
      </c>
      <c r="E380">
        <v>3</v>
      </c>
      <c r="F380">
        <v>1</v>
      </c>
      <c r="G380">
        <v>60</v>
      </c>
      <c r="H380">
        <f>INDEX(Tabulka1[],MATCH(Osvětlení!C380,Tabulka1[Skupina],0),2)</f>
        <v>400</v>
      </c>
      <c r="I380">
        <f aca="true" t="shared" si="63" ref="I380:I384">IF(ISNUMBER(F380),E380*F380*G380*H380*0.000001,E380*G380*H380*0.000001)</f>
        <v>0.072</v>
      </c>
    </row>
    <row r="381" spans="1:9" ht="15">
      <c r="A381" t="s">
        <v>90</v>
      </c>
      <c r="B381" t="s">
        <v>92</v>
      </c>
      <c r="C381" t="s">
        <v>42</v>
      </c>
      <c r="D381" t="s">
        <v>14</v>
      </c>
      <c r="E381">
        <v>4</v>
      </c>
      <c r="F381">
        <v>2</v>
      </c>
      <c r="G381">
        <v>40</v>
      </c>
      <c r="H381">
        <f>INDEX(Tabulka1[],MATCH(Osvětlení!C381,Tabulka1[Skupina],0),2)</f>
        <v>400</v>
      </c>
      <c r="I381">
        <f t="shared" si="63"/>
        <v>0.128</v>
      </c>
    </row>
    <row r="382" spans="1:9" ht="15">
      <c r="A382" t="s">
        <v>90</v>
      </c>
      <c r="B382" t="s">
        <v>93</v>
      </c>
      <c r="C382" t="s">
        <v>42</v>
      </c>
      <c r="D382" t="s">
        <v>13</v>
      </c>
      <c r="E382">
        <v>1</v>
      </c>
      <c r="F382">
        <v>1</v>
      </c>
      <c r="G382">
        <v>100</v>
      </c>
      <c r="H382">
        <f>INDEX(Tabulka1[],MATCH(Osvětlení!C382,Tabulka1[Skupina],0),2)</f>
        <v>400</v>
      </c>
      <c r="I382">
        <f t="shared" si="63"/>
        <v>0.04</v>
      </c>
    </row>
    <row r="383" spans="1:9" ht="15">
      <c r="A383" t="s">
        <v>90</v>
      </c>
      <c r="B383" t="s">
        <v>28</v>
      </c>
      <c r="C383" t="s">
        <v>28</v>
      </c>
      <c r="D383" t="s">
        <v>13</v>
      </c>
      <c r="E383">
        <v>1</v>
      </c>
      <c r="F383">
        <v>1</v>
      </c>
      <c r="G383">
        <v>100</v>
      </c>
      <c r="H383">
        <f>INDEX(Tabulka1[],MATCH(Osvětlení!C383,Tabulka1[Skupina],0),2)</f>
        <v>175</v>
      </c>
      <c r="I383">
        <f t="shared" si="63"/>
        <v>0.017499999999999998</v>
      </c>
    </row>
    <row r="384" spans="1:9" ht="15">
      <c r="A384" t="s">
        <v>90</v>
      </c>
      <c r="B384" t="s">
        <v>94</v>
      </c>
      <c r="C384" t="s">
        <v>42</v>
      </c>
      <c r="D384" t="s">
        <v>13</v>
      </c>
      <c r="E384">
        <v>3</v>
      </c>
      <c r="F384">
        <v>1</v>
      </c>
      <c r="G384">
        <v>100</v>
      </c>
      <c r="H384">
        <f>INDEX(Tabulka1[],MATCH(Osvětlení!C384,Tabulka1[Skupina],0),2)</f>
        <v>400</v>
      </c>
      <c r="I384">
        <f t="shared" si="63"/>
        <v>0.12</v>
      </c>
    </row>
    <row r="386" spans="8:9" ht="15">
      <c r="H386" s="4" t="s">
        <v>12</v>
      </c>
      <c r="I386" s="4">
        <f>SUM(I3:I385)</f>
        <v>39.701225</v>
      </c>
    </row>
    <row r="387" spans="8:9" ht="15">
      <c r="H387" s="20"/>
      <c r="I387" s="20"/>
    </row>
    <row r="388" spans="8:9" ht="15">
      <c r="H388" s="20"/>
      <c r="I388" s="20"/>
    </row>
    <row r="389" spans="8:9" ht="15">
      <c r="H389" s="20"/>
      <c r="I389" s="20"/>
    </row>
    <row r="390" spans="8:9" ht="15">
      <c r="H390" s="20"/>
      <c r="I390" s="20"/>
    </row>
    <row r="393" spans="8:9" ht="15">
      <c r="H393" s="20"/>
      <c r="I393" s="20"/>
    </row>
  </sheetData>
  <autoFilter ref="A2:I39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0"/>
  <sheetViews>
    <sheetView workbookViewId="0" topLeftCell="A1">
      <selection activeCell="A17" sqref="A17"/>
    </sheetView>
  </sheetViews>
  <sheetFormatPr defaultColWidth="9.140625" defaultRowHeight="15"/>
  <cols>
    <col min="1" max="1" width="18.7109375" style="0" customWidth="1"/>
    <col min="2" max="2" width="13.28125" style="0" customWidth="1"/>
  </cols>
  <sheetData>
    <row r="1" spans="1:2" ht="15">
      <c r="A1" t="s">
        <v>2</v>
      </c>
      <c r="B1" s="3" t="s">
        <v>11</v>
      </c>
    </row>
    <row r="2" spans="1:2" ht="15">
      <c r="A2" t="s">
        <v>7</v>
      </c>
      <c r="B2">
        <v>650</v>
      </c>
    </row>
    <row r="3" spans="1:2" ht="15">
      <c r="A3" t="s">
        <v>23</v>
      </c>
      <c r="B3">
        <v>600</v>
      </c>
    </row>
    <row r="4" spans="1:2" ht="15">
      <c r="A4" t="s">
        <v>24</v>
      </c>
      <c r="B4">
        <v>250</v>
      </c>
    </row>
    <row r="5" spans="1:2" ht="15">
      <c r="A5" t="s">
        <v>25</v>
      </c>
      <c r="B5">
        <v>1000</v>
      </c>
    </row>
    <row r="6" spans="1:2" ht="15">
      <c r="A6" t="s">
        <v>26</v>
      </c>
      <c r="B6">
        <v>850</v>
      </c>
    </row>
    <row r="7" spans="1:2" ht="15">
      <c r="A7" t="s">
        <v>27</v>
      </c>
      <c r="B7">
        <v>1200</v>
      </c>
    </row>
    <row r="8" spans="1:2" ht="15">
      <c r="A8" t="s">
        <v>28</v>
      </c>
      <c r="B8">
        <v>175</v>
      </c>
    </row>
    <row r="9" spans="1:2" ht="15">
      <c r="A9" t="s">
        <v>29</v>
      </c>
      <c r="B9">
        <v>1200</v>
      </c>
    </row>
    <row r="10" spans="1:2" ht="15">
      <c r="A10" t="s">
        <v>30</v>
      </c>
      <c r="B10">
        <v>1000</v>
      </c>
    </row>
    <row r="11" spans="1:2" ht="15">
      <c r="A11" t="s">
        <v>42</v>
      </c>
      <c r="B11">
        <v>400</v>
      </c>
    </row>
    <row r="12" spans="1:2" ht="15">
      <c r="A12" t="s">
        <v>34</v>
      </c>
      <c r="B12">
        <v>1150</v>
      </c>
    </row>
    <row r="13" spans="1:2" ht="15">
      <c r="A13" t="s">
        <v>19</v>
      </c>
      <c r="B13">
        <v>400</v>
      </c>
    </row>
    <row r="14" spans="1:2" ht="15">
      <c r="A14" t="s">
        <v>43</v>
      </c>
      <c r="B14">
        <v>800</v>
      </c>
    </row>
    <row r="15" spans="1:2" ht="15">
      <c r="A15" s="22" t="s">
        <v>88</v>
      </c>
      <c r="B15" s="22">
        <v>900</v>
      </c>
    </row>
    <row r="16" spans="1:2" ht="15">
      <c r="A16" t="s">
        <v>37</v>
      </c>
      <c r="B16">
        <v>900</v>
      </c>
    </row>
    <row r="17" spans="1:2" ht="15">
      <c r="A17" s="22" t="s">
        <v>87</v>
      </c>
      <c r="B17" s="22">
        <v>500</v>
      </c>
    </row>
    <row r="18" spans="1:2" ht="15">
      <c r="A18" t="s">
        <v>39</v>
      </c>
      <c r="B18">
        <v>800</v>
      </c>
    </row>
    <row r="19" spans="1:2" ht="15">
      <c r="A19" t="s">
        <v>40</v>
      </c>
      <c r="B19">
        <v>2000</v>
      </c>
    </row>
    <row r="23" ht="15.75" thickBot="1"/>
    <row r="24" spans="1:3" ht="90">
      <c r="A24" s="6" t="s">
        <v>44</v>
      </c>
      <c r="B24" s="7" t="s">
        <v>45</v>
      </c>
      <c r="C24" s="8" t="s">
        <v>46</v>
      </c>
    </row>
    <row r="25" spans="1:3" ht="15">
      <c r="A25" s="9">
        <v>15</v>
      </c>
      <c r="B25" s="10">
        <v>10</v>
      </c>
      <c r="C25" s="11">
        <f>C26</f>
        <v>1149.5</v>
      </c>
    </row>
    <row r="26" spans="1:3" ht="15">
      <c r="A26" s="9">
        <v>18</v>
      </c>
      <c r="B26" s="10">
        <v>10</v>
      </c>
      <c r="C26" s="11">
        <f>1.21*950</f>
        <v>1149.5</v>
      </c>
    </row>
    <row r="27" spans="1:3" ht="15">
      <c r="A27" s="9">
        <v>36</v>
      </c>
      <c r="B27" s="10">
        <v>20</v>
      </c>
      <c r="C27" s="11">
        <f>1.21*1100</f>
        <v>1331</v>
      </c>
    </row>
    <row r="28" spans="1:3" ht="15">
      <c r="A28" s="9">
        <v>58</v>
      </c>
      <c r="B28" s="10">
        <v>24</v>
      </c>
      <c r="C28" s="11">
        <f>1.21*1400</f>
        <v>1694</v>
      </c>
    </row>
    <row r="29" spans="1:3" ht="15">
      <c r="A29" s="9"/>
      <c r="B29" s="10"/>
      <c r="C29" s="12"/>
    </row>
    <row r="30" spans="1:3" ht="90">
      <c r="A30" s="13" t="s">
        <v>47</v>
      </c>
      <c r="B30" s="14" t="s">
        <v>45</v>
      </c>
      <c r="C30" s="15" t="s">
        <v>48</v>
      </c>
    </row>
    <row r="31" spans="1:3" ht="15">
      <c r="A31" s="9">
        <v>40</v>
      </c>
      <c r="B31" s="10">
        <v>9</v>
      </c>
      <c r="C31" s="11">
        <f>1.21*200</f>
        <v>242</v>
      </c>
    </row>
    <row r="32" spans="1:3" ht="15">
      <c r="A32" s="9">
        <v>60</v>
      </c>
      <c r="B32" s="10">
        <v>9</v>
      </c>
      <c r="C32" s="11">
        <f>1.21*200</f>
        <v>242</v>
      </c>
    </row>
    <row r="33" spans="1:3" ht="15">
      <c r="A33" s="9">
        <v>75</v>
      </c>
      <c r="B33" s="10">
        <v>9</v>
      </c>
      <c r="C33" s="11">
        <v>242</v>
      </c>
    </row>
    <row r="34" spans="1:3" ht="15">
      <c r="A34" s="9">
        <v>100</v>
      </c>
      <c r="B34" s="10">
        <v>15</v>
      </c>
      <c r="C34" s="12">
        <f>1.21*300</f>
        <v>363</v>
      </c>
    </row>
    <row r="35" spans="1:3" ht="15.75" thickBot="1">
      <c r="A35" s="16">
        <v>200</v>
      </c>
      <c r="B35" s="17">
        <v>30</v>
      </c>
      <c r="C35" s="18">
        <f>2*C34</f>
        <v>726</v>
      </c>
    </row>
    <row r="36" spans="1:3" ht="90">
      <c r="A36" s="6" t="s">
        <v>49</v>
      </c>
      <c r="B36" s="7" t="s">
        <v>45</v>
      </c>
      <c r="C36" s="8" t="s">
        <v>50</v>
      </c>
    </row>
    <row r="37" spans="1:3" ht="15">
      <c r="A37" s="9">
        <v>200</v>
      </c>
      <c r="B37" s="10">
        <v>108</v>
      </c>
      <c r="C37" s="11">
        <f>1.21*5700</f>
        <v>6897</v>
      </c>
    </row>
    <row r="38" spans="1:3" ht="15">
      <c r="A38" s="9">
        <v>150</v>
      </c>
      <c r="B38" s="10">
        <v>70</v>
      </c>
      <c r="C38" s="11">
        <v>2300</v>
      </c>
    </row>
    <row r="39" spans="1:3" ht="15">
      <c r="A39" s="9">
        <v>250</v>
      </c>
      <c r="B39" s="10">
        <v>108</v>
      </c>
      <c r="C39" s="11">
        <f>C37</f>
        <v>6897</v>
      </c>
    </row>
    <row r="40" spans="1:3" ht="15.75" thickBot="1">
      <c r="A40" s="16">
        <v>400</v>
      </c>
      <c r="B40" s="17">
        <v>209</v>
      </c>
      <c r="C40" s="19">
        <f>1.21*10200</f>
        <v>12342</v>
      </c>
    </row>
  </sheetData>
  <conditionalFormatting sqref="A2:A19">
    <cfRule type="duplicateValues" priority="4" dxfId="0">
      <formula>AND(COUNTIF($A$2:$A$19,A2)&gt;1,NOT(ISBLANK(A2)))</formula>
    </cfRule>
  </conditionalFormatting>
  <conditionalFormatting sqref="A25">
    <cfRule type="duplicateValues" priority="1" dxfId="0">
      <formula>AND(COUNTIF($A$25:$A$25,A25)&gt;1,NOT(ISBLANK(A25)))</formula>
    </cfRule>
  </conditionalFormatting>
  <conditionalFormatting sqref="A34">
    <cfRule type="duplicateValues" priority="2" dxfId="0">
      <formula>AND(COUNTIF($A$34:$A$34,A34)&gt;1,NOT(ISBLANK(A34)))</formula>
    </cfRule>
  </conditionalFormatting>
  <conditionalFormatting sqref="A35:A40 A24 A26:A33">
    <cfRule type="duplicateValues" priority="3" dxfId="0">
      <formula>AND(COUNTIF($A$35:$A$40,A24)+COUNTIF($A$24:$A$24,A24)+COUNTIF($A$26:$A$33,A24)&gt;1,NOT(ISBLANK(A24)))</formula>
    </cfRule>
  </conditionalFormatting>
  <conditionalFormatting sqref="F2:F19">
    <cfRule type="duplicateValues" priority="18" dxfId="0">
      <formula>AND(COUNTIF($F$2:$F$19,F2)&gt;1,NOT(ISBLANK(F2)))</formula>
    </cfRule>
  </conditionalFormatting>
  <printOptions/>
  <pageMargins left="0.7" right="0.7" top="0.787401575" bottom="0.7874015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2023-11-28T09:26:20Z</dcterms:modified>
  <cp:category/>
  <cp:version/>
  <cp:contentType/>
  <cp:contentStatus/>
</cp:coreProperties>
</file>